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2fc58c125a83494/OneDriveWork2/DogRobot_2/git/PrintPupper/etc/"/>
    </mc:Choice>
  </mc:AlternateContent>
  <xr:revisionPtr revIDLastSave="16" documentId="13_ncr:1_{9CC67CED-55A3-4FF6-B430-CC58A595A9AB}" xr6:coauthVersionLast="47" xr6:coauthVersionMax="47" xr10:uidLastSave="{C015C163-E13B-4DE1-86E0-CDE208B141B8}"/>
  <bookViews>
    <workbookView xWindow="28680" yWindow="-120" windowWidth="29040" windowHeight="18240" xr2:uid="{00000000-000D-0000-FFFF-FFFF00000000}"/>
  </bookViews>
  <sheets>
    <sheet name="PartsList" sheetId="5" r:id="rId1"/>
    <sheet name="RasPi" sheetId="2" r:id="rId2"/>
    <sheet name="PowerModule" sheetId="1" r:id="rId3"/>
    <sheet name="IMU" sheetId="3" r:id="rId4"/>
    <sheet name="LED" sheetId="4" r:id="rId5"/>
    <sheet name="Batte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7" i="5" l="1"/>
  <c r="I11" i="5" s="1"/>
  <c r="I6" i="5"/>
  <c r="R68" i="5"/>
  <c r="R67" i="5"/>
  <c r="R66" i="5"/>
  <c r="R65" i="5"/>
  <c r="R64" i="5"/>
  <c r="R63" i="5"/>
  <c r="R62" i="5"/>
  <c r="R61" i="5"/>
  <c r="R60" i="5"/>
  <c r="R59" i="5"/>
  <c r="R56" i="5"/>
  <c r="R55" i="5"/>
  <c r="M19" i="5"/>
  <c r="R19" i="5" s="1"/>
  <c r="M37" i="5"/>
  <c r="R37" i="5" s="1"/>
  <c r="M33" i="5"/>
  <c r="R33" i="5" s="1"/>
  <c r="M28" i="5"/>
  <c r="R28" i="5" s="1"/>
  <c r="M16" i="5"/>
  <c r="R16" i="5" s="1"/>
  <c r="I4" i="5" s="1"/>
  <c r="M25" i="5"/>
  <c r="R25" i="5" s="1"/>
  <c r="M21" i="5"/>
  <c r="R21" i="5" s="1"/>
  <c r="B41" i="5"/>
  <c r="M35" i="5"/>
  <c r="R35" i="5" s="1"/>
  <c r="M31" i="5"/>
  <c r="R31" i="5" s="1"/>
  <c r="M30" i="5"/>
  <c r="R30" i="5" s="1"/>
  <c r="M27" i="5"/>
  <c r="R27" i="5" s="1"/>
  <c r="M26" i="5"/>
  <c r="R26" i="5" s="1"/>
  <c r="M24" i="5"/>
  <c r="R24" i="5" s="1"/>
  <c r="M23" i="5"/>
  <c r="R23" i="5" s="1"/>
  <c r="M22" i="5"/>
  <c r="R22" i="5" s="1"/>
  <c r="M20" i="5"/>
  <c r="R20" i="5" s="1"/>
  <c r="R70" i="5" l="1"/>
  <c r="I7" i="5" s="1"/>
  <c r="R39" i="5"/>
  <c r="I5" i="5" s="1"/>
  <c r="I12" i="5" s="1"/>
</calcChain>
</file>

<file path=xl/sharedStrings.xml><?xml version="1.0" encoding="utf-8"?>
<sst xmlns="http://schemas.openxmlformats.org/spreadsheetml/2006/main" count="244" uniqueCount="235">
  <si>
    <t>Front Right</t>
    <phoneticPr fontId="1"/>
  </si>
  <si>
    <t>Front Left</t>
    <phoneticPr fontId="1"/>
  </si>
  <si>
    <t>Back Right</t>
    <phoneticPr fontId="1"/>
  </si>
  <si>
    <t>Back Left</t>
    <phoneticPr fontId="1"/>
  </si>
  <si>
    <t>FR1</t>
    <phoneticPr fontId="1"/>
  </si>
  <si>
    <t>FR2</t>
    <phoneticPr fontId="1"/>
  </si>
  <si>
    <t>FR3</t>
    <phoneticPr fontId="1"/>
  </si>
  <si>
    <t>FL1</t>
    <phoneticPr fontId="1"/>
  </si>
  <si>
    <t>FL2</t>
    <phoneticPr fontId="1"/>
  </si>
  <si>
    <t>FL3</t>
    <phoneticPr fontId="1"/>
  </si>
  <si>
    <t>BL1</t>
    <phoneticPr fontId="1"/>
  </si>
  <si>
    <t>BL2</t>
    <phoneticPr fontId="1"/>
  </si>
  <si>
    <t>BL3</t>
    <phoneticPr fontId="1"/>
  </si>
  <si>
    <t>BR1</t>
    <phoneticPr fontId="1"/>
  </si>
  <si>
    <t>BR2</t>
    <phoneticPr fontId="1"/>
  </si>
  <si>
    <t>BR3</t>
    <phoneticPr fontId="1"/>
  </si>
  <si>
    <t>original</t>
    <phoneticPr fontId="1"/>
  </si>
  <si>
    <t>PrintPupper</t>
    <phoneticPr fontId="1"/>
  </si>
  <si>
    <t>LED2 Green</t>
    <phoneticPr fontId="1"/>
  </si>
  <si>
    <t>LED1 Red</t>
    <phoneticPr fontId="1"/>
  </si>
  <si>
    <t>Raspberrypi I/O - Servo - GPIO pin connect</t>
    <phoneticPr fontId="1"/>
  </si>
  <si>
    <t>Polarized Capacitance 2200uF 16V</t>
    <phoneticPr fontId="1"/>
  </si>
  <si>
    <t>D10mm P5mm H20mm</t>
  </si>
  <si>
    <t>1N5820 shotkey diode 3A 20V</t>
  </si>
  <si>
    <t xml:space="preserve">MPU6050 3軸加速度計ジャイロスコープモジュール6 DOF 6軸加速度センサー </t>
  </si>
  <si>
    <t>LED 3V 20mA</t>
    <phoneticPr fontId="1"/>
  </si>
  <si>
    <t>XL6009 DC-DC Buck Boost Voltage Converter Power Module 4A 400KHz Adjustable Switch Module 3.8-30V to 1.25-35V Power Supply</t>
  </si>
  <si>
    <t>https://www.amazon.co.jp/gp/product/B07S8WTHHF/</t>
    <phoneticPr fontId="1"/>
  </si>
  <si>
    <t>LED</t>
    <phoneticPr fontId="1"/>
  </si>
  <si>
    <t>IMU</t>
    <phoneticPr fontId="1"/>
  </si>
  <si>
    <t>SCL</t>
    <phoneticPr fontId="1"/>
  </si>
  <si>
    <t>SDA</t>
    <phoneticPr fontId="1"/>
  </si>
  <si>
    <t>LED2 Blue</t>
    <phoneticPr fontId="1"/>
  </si>
  <si>
    <t>UART</t>
    <phoneticPr fontId="1"/>
  </si>
  <si>
    <t>TXD</t>
    <phoneticPr fontId="1"/>
  </si>
  <si>
    <t>RXD</t>
    <phoneticPr fontId="1"/>
  </si>
  <si>
    <t>GPIO 14</t>
    <phoneticPr fontId="1"/>
  </si>
  <si>
    <t>GPIO 15</t>
    <phoneticPr fontId="1"/>
  </si>
  <si>
    <t>PIN 8</t>
    <phoneticPr fontId="1"/>
  </si>
  <si>
    <t>PIN 10</t>
    <phoneticPr fontId="1"/>
  </si>
  <si>
    <t>GPIO 0</t>
    <phoneticPr fontId="1"/>
  </si>
  <si>
    <t>GPIO 1</t>
    <phoneticPr fontId="1"/>
  </si>
  <si>
    <t>PIN 27</t>
    <phoneticPr fontId="1"/>
  </si>
  <si>
    <t>PIN 28</t>
    <phoneticPr fontId="1"/>
  </si>
  <si>
    <t>GPIO 2</t>
    <phoneticPr fontId="1"/>
  </si>
  <si>
    <t>GPIO 3</t>
    <phoneticPr fontId="1"/>
  </si>
  <si>
    <t>PIN 3</t>
    <phoneticPr fontId="1"/>
  </si>
  <si>
    <t>PIN 5</t>
    <phoneticPr fontId="1"/>
  </si>
  <si>
    <t>GPIO 16</t>
    <phoneticPr fontId="1"/>
  </si>
  <si>
    <t>GPIO 20</t>
    <phoneticPr fontId="1"/>
  </si>
  <si>
    <t>GPIO 21</t>
    <phoneticPr fontId="1"/>
  </si>
  <si>
    <t>PIN 36</t>
    <phoneticPr fontId="1"/>
  </si>
  <si>
    <t>PIN 38</t>
    <phoneticPr fontId="1"/>
  </si>
  <si>
    <t>PIN 40</t>
    <phoneticPr fontId="1"/>
  </si>
  <si>
    <t>GPIO 25</t>
    <phoneticPr fontId="1"/>
  </si>
  <si>
    <t>GPIO 24</t>
    <phoneticPr fontId="1"/>
  </si>
  <si>
    <t>GPIO 23</t>
    <phoneticPr fontId="1"/>
  </si>
  <si>
    <t>PIN 22</t>
    <phoneticPr fontId="1"/>
  </si>
  <si>
    <t>PIN 18</t>
    <phoneticPr fontId="1"/>
  </si>
  <si>
    <t>PIN 16</t>
    <phoneticPr fontId="1"/>
  </si>
  <si>
    <t>GPIO 5</t>
    <phoneticPr fontId="1"/>
  </si>
  <si>
    <t>GPIO 6</t>
    <phoneticPr fontId="1"/>
  </si>
  <si>
    <t>GPIO 19</t>
    <phoneticPr fontId="1"/>
  </si>
  <si>
    <t>PIN 29</t>
    <phoneticPr fontId="1"/>
  </si>
  <si>
    <t>PIN 31</t>
    <phoneticPr fontId="1"/>
  </si>
  <si>
    <t>PIN 35</t>
    <phoneticPr fontId="1"/>
  </si>
  <si>
    <t>PIN 11</t>
    <phoneticPr fontId="1"/>
  </si>
  <si>
    <t>PIN 13</t>
    <phoneticPr fontId="1"/>
  </si>
  <si>
    <t>PIN 15</t>
    <phoneticPr fontId="1"/>
  </si>
  <si>
    <t>GPIO 22</t>
    <phoneticPr fontId="1"/>
  </si>
  <si>
    <t>GPIO 27</t>
    <phoneticPr fontId="1"/>
  </si>
  <si>
    <t>GPIO 17</t>
    <phoneticPr fontId="1"/>
  </si>
  <si>
    <t>Power5.2V</t>
    <phoneticPr fontId="1"/>
  </si>
  <si>
    <t>M3 六角ナット</t>
    <rPh sb="3" eb="5">
      <t>ロッカク</t>
    </rPh>
    <phoneticPr fontId="1"/>
  </si>
  <si>
    <t>M3 20mm 六角穴ボルト</t>
    <rPh sb="8" eb="11">
      <t>ロッカクアナ</t>
    </rPh>
    <phoneticPr fontId="1"/>
  </si>
  <si>
    <t>M3 20mm hex cap screw</t>
    <phoneticPr fontId="1"/>
  </si>
  <si>
    <t>M3 Hex nut</t>
    <phoneticPr fontId="1"/>
  </si>
  <si>
    <t>M3 washer</t>
    <phoneticPr fontId="1"/>
  </si>
  <si>
    <t>M3 ワッシャ</t>
    <phoneticPr fontId="1"/>
  </si>
  <si>
    <t>M3 Sqare nut</t>
    <phoneticPr fontId="1"/>
  </si>
  <si>
    <t>M3 四角ナット</t>
    <rPh sb="3" eb="5">
      <t>シカク</t>
    </rPh>
    <phoneticPr fontId="1"/>
  </si>
  <si>
    <t>x4 leg 足</t>
    <rPh sb="7" eb="8">
      <t>アシ</t>
    </rPh>
    <phoneticPr fontId="1"/>
  </si>
  <si>
    <t>M3 10mm hex cap screw</t>
    <phoneticPr fontId="1"/>
  </si>
  <si>
    <t>M3 50mm 六角穴ボルト (半ねじ)</t>
    <rPh sb="8" eb="10">
      <t>ロッカク</t>
    </rPh>
    <rPh sb="10" eb="11">
      <t>アナ</t>
    </rPh>
    <phoneticPr fontId="1"/>
  </si>
  <si>
    <t>M3 10mm 六角穴ボルト</t>
    <rPh sb="8" eb="11">
      <t>ロッカクアナ</t>
    </rPh>
    <phoneticPr fontId="1"/>
  </si>
  <si>
    <t>torso 胴体</t>
    <rPh sb="6" eb="8">
      <t>ドウタイ</t>
    </rPh>
    <phoneticPr fontId="1"/>
  </si>
  <si>
    <t>M2.5 12mm hex spacer</t>
    <phoneticPr fontId="1"/>
  </si>
  <si>
    <t>M2.5 8mm screw</t>
    <phoneticPr fontId="1"/>
  </si>
  <si>
    <t>M3 8mm 六角穴皿ボルト</t>
    <rPh sb="7" eb="9">
      <t>ロッカク</t>
    </rPh>
    <rPh sb="9" eb="10">
      <t>アナ</t>
    </rPh>
    <rPh sb="10" eb="11">
      <t>サラ</t>
    </rPh>
    <phoneticPr fontId="1"/>
  </si>
  <si>
    <t>M3 8mm countersunk hex cap screw</t>
    <phoneticPr fontId="1"/>
  </si>
  <si>
    <t>M3 10mm tapping screw</t>
    <phoneticPr fontId="1"/>
  </si>
  <si>
    <t>M3 10mm タッピングねじ</t>
    <phoneticPr fontId="1"/>
  </si>
  <si>
    <t>Metal parts 金属部品</t>
    <rPh sb="12" eb="16">
      <t>キンゾクブヒン</t>
    </rPh>
    <phoneticPr fontId="1"/>
  </si>
  <si>
    <t>3D print parts プリント部品</t>
    <rPh sb="19" eb="21">
      <t>ブヒン</t>
    </rPh>
    <phoneticPr fontId="1"/>
  </si>
  <si>
    <t>Upper leg</t>
    <phoneticPr fontId="1"/>
  </si>
  <si>
    <t>Knee linkage</t>
    <phoneticPr fontId="1"/>
  </si>
  <si>
    <t>Knee horn</t>
    <phoneticPr fontId="1"/>
  </si>
  <si>
    <t>Coxa outer</t>
    <phoneticPr fontId="1"/>
  </si>
  <si>
    <t>Coxa inner (Front)</t>
    <phoneticPr fontId="1"/>
  </si>
  <si>
    <t>Coxa inner (Back)</t>
    <phoneticPr fontId="1"/>
  </si>
  <si>
    <t>Torso center</t>
    <phoneticPr fontId="1"/>
  </si>
  <si>
    <t>Torso front back</t>
    <phoneticPr fontId="1"/>
  </si>
  <si>
    <t>Lower leg (Right)</t>
    <phoneticPr fontId="1"/>
  </si>
  <si>
    <t>Lower leg (Left)</t>
    <phoneticPr fontId="1"/>
  </si>
  <si>
    <t>PCB box</t>
    <phoneticPr fontId="1"/>
  </si>
  <si>
    <t>PCB box lid</t>
    <phoneticPr fontId="1"/>
  </si>
  <si>
    <t>Battery holder</t>
    <phoneticPr fontId="1"/>
  </si>
  <si>
    <t>pcs</t>
    <phoneticPr fontId="1"/>
  </si>
  <si>
    <t>膝ホーン</t>
    <rPh sb="0" eb="1">
      <t>ヒザ</t>
    </rPh>
    <phoneticPr fontId="1"/>
  </si>
  <si>
    <t>下足 (左)</t>
    <rPh sb="0" eb="1">
      <t>シタ</t>
    </rPh>
    <rPh sb="1" eb="2">
      <t>アシ</t>
    </rPh>
    <rPh sb="4" eb="5">
      <t>ヒダリ</t>
    </rPh>
    <phoneticPr fontId="1"/>
  </si>
  <si>
    <t>下足 (右)</t>
    <rPh sb="0" eb="1">
      <t>シタ</t>
    </rPh>
    <rPh sb="1" eb="2">
      <t>アシ</t>
    </rPh>
    <rPh sb="4" eb="5">
      <t>ミギ</t>
    </rPh>
    <phoneticPr fontId="1"/>
  </si>
  <si>
    <t>上足</t>
    <rPh sb="0" eb="1">
      <t>ウエ</t>
    </rPh>
    <rPh sb="1" eb="2">
      <t>アシ</t>
    </rPh>
    <phoneticPr fontId="1"/>
  </si>
  <si>
    <t>膝リンク</t>
    <rPh sb="0" eb="1">
      <t>ヒザ</t>
    </rPh>
    <phoneticPr fontId="1"/>
  </si>
  <si>
    <t>中央胴体</t>
    <rPh sb="0" eb="2">
      <t>チュウオウ</t>
    </rPh>
    <rPh sb="2" eb="4">
      <t>ドウタイ</t>
    </rPh>
    <phoneticPr fontId="1"/>
  </si>
  <si>
    <t>前後胴体</t>
    <rPh sb="0" eb="2">
      <t>ゼンゴ</t>
    </rPh>
    <rPh sb="2" eb="4">
      <t>ドウタイ</t>
    </rPh>
    <phoneticPr fontId="1"/>
  </si>
  <si>
    <t>PCB箱蓋</t>
    <rPh sb="3" eb="4">
      <t>ハコ</t>
    </rPh>
    <rPh sb="4" eb="5">
      <t>フタ</t>
    </rPh>
    <phoneticPr fontId="1"/>
  </si>
  <si>
    <t>PCB箱</t>
    <rPh sb="3" eb="4">
      <t>ハコ</t>
    </rPh>
    <phoneticPr fontId="1"/>
  </si>
  <si>
    <t>バッテリホルダー</t>
    <phoneticPr fontId="1"/>
  </si>
  <si>
    <t>Servo horn (Attached item in servo)</t>
    <phoneticPr fontId="1"/>
  </si>
  <si>
    <t>サーボホーン (サーボ付属品)</t>
    <rPh sb="11" eb="14">
      <t>フゾクヒン</t>
    </rPh>
    <phoneticPr fontId="1"/>
  </si>
  <si>
    <t>M3 Nylon hex nut</t>
    <phoneticPr fontId="1"/>
  </si>
  <si>
    <t>M3 ナイロン六角ナット</t>
    <rPh sb="7" eb="9">
      <t>ロッカク</t>
    </rPh>
    <phoneticPr fontId="1"/>
  </si>
  <si>
    <t>M3 50mm hex cap screw (half thread)</t>
    <phoneticPr fontId="1"/>
  </si>
  <si>
    <t>PCB parts プリント基板部品</t>
    <rPh sb="14" eb="16">
      <t>キバン</t>
    </rPh>
    <rPh sb="16" eb="18">
      <t>ブヒン</t>
    </rPh>
    <phoneticPr fontId="1"/>
  </si>
  <si>
    <t>Original PCB</t>
    <phoneticPr fontId="1"/>
  </si>
  <si>
    <t>専用プリント基板</t>
    <rPh sb="0" eb="2">
      <t>センヨウ</t>
    </rPh>
    <rPh sb="6" eb="8">
      <t>キバン</t>
    </rPh>
    <phoneticPr fontId="1"/>
  </si>
  <si>
    <t>XL6009昇降圧DCDCコンバータ</t>
    <rPh sb="6" eb="8">
      <t>ショウコウ</t>
    </rPh>
    <rPh sb="8" eb="9">
      <t>アツ</t>
    </rPh>
    <phoneticPr fontId="1"/>
  </si>
  <si>
    <t>XL6009 boost back DC-DC converter</t>
    <phoneticPr fontId="1"/>
  </si>
  <si>
    <t>Resistor 1k ohm 0.25W</t>
    <phoneticPr fontId="1"/>
  </si>
  <si>
    <t>Electrolytic condenser 2200uF 16V</t>
    <phoneticPr fontId="1"/>
  </si>
  <si>
    <t>電解コンデンサ 2200uF 16V</t>
    <rPh sb="0" eb="2">
      <t>デンカイ</t>
    </rPh>
    <phoneticPr fontId="1"/>
  </si>
  <si>
    <t>抵抗 1kオーム 0.25W</t>
    <rPh sb="0" eb="2">
      <t>テイコウ</t>
    </rPh>
    <phoneticPr fontId="1"/>
  </si>
  <si>
    <t>Schottky Barrier Diode 1N5820</t>
    <phoneticPr fontId="1"/>
  </si>
  <si>
    <t>ショットキーバリアダイオード 1N5820</t>
    <phoneticPr fontId="1"/>
  </si>
  <si>
    <t>Terminal block 2contact 5.08mm pitch</t>
    <phoneticPr fontId="1"/>
  </si>
  <si>
    <t>ターミナルブロック 2端子 5.08mmピッチ</t>
    <rPh sb="11" eb="13">
      <t>タンシ</t>
    </rPh>
    <phoneticPr fontId="1"/>
  </si>
  <si>
    <t>40(2x20)pin header socket</t>
    <phoneticPr fontId="1"/>
  </si>
  <si>
    <t>40(2x20)ピンヘッダソケット</t>
    <phoneticPr fontId="1"/>
  </si>
  <si>
    <t>MPU6050 accelerometer gyro sensor</t>
    <phoneticPr fontId="1"/>
  </si>
  <si>
    <t>MPU6050加速度センサー</t>
    <rPh sb="7" eb="10">
      <t>カソクド</t>
    </rPh>
    <phoneticPr fontId="1"/>
  </si>
  <si>
    <t>Option オプション</t>
    <phoneticPr fontId="1"/>
  </si>
  <si>
    <t>Tamiya bat connecter harness male</t>
    <phoneticPr fontId="1"/>
  </si>
  <si>
    <t>タミヤバッテリコネクタハーネス(オス)</t>
    <phoneticPr fontId="1"/>
  </si>
  <si>
    <t>CPU board CPUボード</t>
    <phoneticPr fontId="1"/>
  </si>
  <si>
    <t>Raspberry Pi "3" or "4" or "Zero W"</t>
    <phoneticPr fontId="1"/>
  </si>
  <si>
    <t>ラズベリーパイ 3または4またはZero W</t>
    <phoneticPr fontId="1"/>
  </si>
  <si>
    <t>※ Zero2 W is ok</t>
    <phoneticPr fontId="1"/>
  </si>
  <si>
    <t>※Zero2 Wでも可</t>
    <rPh sb="10" eb="11">
      <t>カ</t>
    </rPh>
    <phoneticPr fontId="1"/>
  </si>
  <si>
    <t>Battery バッテリー</t>
    <phoneticPr fontId="1"/>
  </si>
  <si>
    <t>GOLDBAT 4000mAh 50C 2S 7.4V Lipo Battery with TAMIYA Plug Lipo Battery for RC Cars</t>
    <phoneticPr fontId="1"/>
  </si>
  <si>
    <t>GOLDBAT 4000mAh 50C 2S 7.4V リポバッテリー TAMIYA プラグ RCカー用 ラジコンカー用</t>
    <phoneticPr fontId="1"/>
  </si>
  <si>
    <t>製品例</t>
    <rPh sb="0" eb="3">
      <t>セイヒンレイ</t>
    </rPh>
    <phoneticPr fontId="1"/>
  </si>
  <si>
    <t>Choice case</t>
    <phoneticPr fontId="1"/>
  </si>
  <si>
    <t>※充電器が別途必要</t>
    <rPh sb="1" eb="4">
      <t>ジュウデンキ</t>
    </rPh>
    <rPh sb="5" eb="7">
      <t>ベット</t>
    </rPh>
    <rPh sb="7" eb="9">
      <t>ヒツヨウ</t>
    </rPh>
    <phoneticPr fontId="1"/>
  </si>
  <si>
    <t>※ Needs the charger</t>
    <phoneticPr fontId="1"/>
  </si>
  <si>
    <t>Qua / 数量</t>
    <rPh sb="6" eb="8">
      <t>スウリョウ</t>
    </rPh>
    <phoneticPr fontId="1"/>
  </si>
  <si>
    <t>Name</t>
    <phoneticPr fontId="1"/>
  </si>
  <si>
    <t>名称</t>
    <rPh sb="0" eb="2">
      <t>メイショウ</t>
    </rPh>
    <phoneticPr fontId="1"/>
  </si>
  <si>
    <t>Servo motor サーボモーター</t>
    <phoneticPr fontId="1"/>
  </si>
  <si>
    <t>DS3235 180度35KGコアレスサーボ</t>
    <phoneticPr fontId="1"/>
  </si>
  <si>
    <t>DS3235 180deg 35kg core less servo</t>
    <phoneticPr fontId="1"/>
  </si>
  <si>
    <t>※ 付属の金属ホーンが必要</t>
    <rPh sb="2" eb="4">
      <t>フゾク</t>
    </rPh>
    <rPh sb="5" eb="7">
      <t>キンゾク</t>
    </rPh>
    <rPh sb="11" eb="13">
      <t>ヒツヨウ</t>
    </rPh>
    <phoneticPr fontId="1"/>
  </si>
  <si>
    <t>※ needs the attached metal horn</t>
    <phoneticPr fontId="1"/>
  </si>
  <si>
    <t>Controller コントローラ</t>
    <phoneticPr fontId="1"/>
  </si>
  <si>
    <t>PS4 コントローラ (DUAL SHOCK4)</t>
    <phoneticPr fontId="1"/>
  </si>
  <si>
    <t>PS4 Controller (DUAL SHOCK4)</t>
    <phoneticPr fontId="1"/>
  </si>
  <si>
    <t>※ Worked with compatible products.</t>
    <phoneticPr fontId="1"/>
  </si>
  <si>
    <t>※ 互換品でも動作しました。</t>
    <rPh sb="2" eb="4">
      <t>ゴカン</t>
    </rPh>
    <rPh sb="4" eb="5">
      <t>ヒン</t>
    </rPh>
    <rPh sb="7" eb="9">
      <t>ドウサ</t>
    </rPh>
    <phoneticPr fontId="1"/>
  </si>
  <si>
    <t>M2.5 8mm ねじ</t>
    <phoneticPr fontId="1"/>
  </si>
  <si>
    <t>M2.5 12mm 六角スペーサー</t>
    <rPh sb="10" eb="12">
      <t>ロッカク</t>
    </rPh>
    <phoneticPr fontId="1"/>
  </si>
  <si>
    <t>スリーブベアリング 3x5x5mm</t>
    <phoneticPr fontId="1"/>
  </si>
  <si>
    <t>Sleeve bearing 3x5x5mm</t>
    <phoneticPr fontId="1"/>
  </si>
  <si>
    <t>LED red</t>
    <phoneticPr fontId="1"/>
  </si>
  <si>
    <t>LED green</t>
    <phoneticPr fontId="1"/>
  </si>
  <si>
    <t>LED blue</t>
    <phoneticPr fontId="1"/>
  </si>
  <si>
    <t>LED 赤</t>
    <rPh sb="4" eb="5">
      <t>アカ</t>
    </rPh>
    <phoneticPr fontId="1"/>
  </si>
  <si>
    <t>LED 緑</t>
    <rPh sb="4" eb="5">
      <t>ミドリ</t>
    </rPh>
    <phoneticPr fontId="1"/>
  </si>
  <si>
    <t>LED 青</t>
    <rPh sb="4" eb="5">
      <t>アオ</t>
    </rPh>
    <phoneticPr fontId="1"/>
  </si>
  <si>
    <t>2S 7.4v リポバッテリー タミヤコネクタ</t>
    <phoneticPr fontId="1"/>
  </si>
  <si>
    <t>2S 7.4v LiPo battery (Tamiya)</t>
    <phoneticPr fontId="1"/>
  </si>
  <si>
    <t>M5 10mm tapping screw</t>
    <phoneticPr fontId="1"/>
  </si>
  <si>
    <t>M5 10mm タッピングねじ</t>
    <phoneticPr fontId="1"/>
  </si>
  <si>
    <t>Other その他</t>
    <rPh sb="8" eb="9">
      <t>ホカ</t>
    </rPh>
    <phoneticPr fontId="1"/>
  </si>
  <si>
    <t>タイラップ（小）</t>
    <rPh sb="6" eb="7">
      <t>ショウ</t>
    </rPh>
    <phoneticPr fontId="1"/>
  </si>
  <si>
    <t>Tie wrap (small)</t>
    <phoneticPr fontId="1"/>
  </si>
  <si>
    <t>内股 (前)</t>
    <rPh sb="0" eb="1">
      <t>ウチ</t>
    </rPh>
    <rPh sb="1" eb="2">
      <t>マタ</t>
    </rPh>
    <rPh sb="4" eb="5">
      <t>マエ</t>
    </rPh>
    <phoneticPr fontId="1"/>
  </si>
  <si>
    <t>内股 (後)</t>
    <rPh sb="0" eb="1">
      <t>ウチ</t>
    </rPh>
    <rPh sb="1" eb="2">
      <t>マタ</t>
    </rPh>
    <rPh sb="4" eb="5">
      <t>ウシ</t>
    </rPh>
    <phoneticPr fontId="1"/>
  </si>
  <si>
    <t>外股</t>
    <rPh sb="0" eb="1">
      <t>ソト</t>
    </rPh>
    <rPh sb="1" eb="2">
      <t>マタ</t>
    </rPh>
    <phoneticPr fontId="1"/>
  </si>
  <si>
    <t>freecad\export\05_knee_horn_4pcs.stl</t>
  </si>
  <si>
    <t>freecad\export\06_coxa_outer_4pcs.stl</t>
  </si>
  <si>
    <t>freecad\export\07_coxa_innter_Front_2pcs.stl</t>
  </si>
  <si>
    <t>freecad\export\08_coxa_innter_Back_2pcs.stl</t>
  </si>
  <si>
    <t>freecad\export\09_torso_center_1pcs.stl</t>
  </si>
  <si>
    <t>freecad\export\10_torso_frontback_2pcs.stl</t>
  </si>
  <si>
    <t>freecad\export\11_pcb_box_1pcs.stl</t>
  </si>
  <si>
    <t>freecad\export\12_pcb_box_lid_1pcs.stl</t>
  </si>
  <si>
    <t>freecad\export\13_battery_holder_2pcs.stl</t>
  </si>
  <si>
    <t>freecad\export\01_lower_leg_Left_2pcs.stl</t>
  </si>
  <si>
    <t>freecad\export\02_lower_leg_Right_2pcs.stl</t>
  </si>
  <si>
    <t>freecad\export\03_upper_leg_4pcs.stl</t>
  </si>
  <si>
    <t>freecad\export\04_knee_linkage_4pcs.stl</t>
  </si>
  <si>
    <t>kicad\PrintPupper_PCB_v01.kicad_pcb</t>
    <phoneticPr fontId="1"/>
  </si>
  <si>
    <t>exportpath</t>
    <phoneticPr fontId="1"/>
  </si>
  <si>
    <t>filament</t>
    <phoneticPr fontId="1"/>
  </si>
  <si>
    <t>about</t>
    <phoneticPr fontId="1"/>
  </si>
  <si>
    <t>in 1kg</t>
    <phoneticPr fontId="1"/>
  </si>
  <si>
    <t>JPY price</t>
    <phoneticPr fontId="1"/>
  </si>
  <si>
    <t>price x Q</t>
    <phoneticPr fontId="1"/>
  </si>
  <si>
    <t>Pin header 2.54mm pitch 40pin 1 row</t>
    <phoneticPr fontId="1"/>
  </si>
  <si>
    <t>ピンヘッダ 2.54mmピッチ 40ピン 1列</t>
    <rPh sb="22" eb="23">
      <t>レツ</t>
    </rPh>
    <phoneticPr fontId="1"/>
  </si>
  <si>
    <t>Pi 4</t>
    <phoneticPr fontId="1"/>
  </si>
  <si>
    <t>Zero</t>
    <phoneticPr fontId="1"/>
  </si>
  <si>
    <t>エレコム ワイヤレス ゲームパッド JC-U3912TBK</t>
    <phoneticPr fontId="1"/>
  </si>
  <si>
    <t>or</t>
    <phoneticPr fontId="1"/>
  </si>
  <si>
    <t>Bluetooth</t>
    <phoneticPr fontId="1"/>
  </si>
  <si>
    <t>USB is ok</t>
    <phoneticPr fontId="1"/>
  </si>
  <si>
    <t>BOM of PrintPupper parts list / プリントプッパー部品リスト</t>
    <rPh sb="40" eb="42">
      <t>ブヒン</t>
    </rPh>
    <phoneticPr fontId="1"/>
  </si>
  <si>
    <t>Servo motor / サーボモータ</t>
    <phoneticPr fontId="1"/>
  </si>
  <si>
    <t>sub 小計</t>
    <rPh sb="4" eb="6">
      <t>ショウケイ</t>
    </rPh>
    <phoneticPr fontId="1"/>
  </si>
  <si>
    <t>※ Attention, please choice "boost back".</t>
    <phoneticPr fontId="1"/>
  </si>
  <si>
    <t>注意、昇降圧タイプを選んで下さい</t>
    <rPh sb="0" eb="2">
      <t>チュウイ</t>
    </rPh>
    <rPh sb="3" eb="6">
      <t>ショウコウアツ</t>
    </rPh>
    <rPh sb="10" eb="11">
      <t>エラ</t>
    </rPh>
    <rPh sb="13" eb="14">
      <t>クダ</t>
    </rPh>
    <phoneticPr fontId="1"/>
  </si>
  <si>
    <t>RaspberryPi Zero ラズパイZero</t>
    <phoneticPr fontId="1"/>
  </si>
  <si>
    <t xml:space="preserve"> + Lipo Battery バッテリー</t>
    <phoneticPr fontId="1"/>
  </si>
  <si>
    <t xml:space="preserve"> + GamePad ゲームパッド</t>
    <phoneticPr fontId="1"/>
  </si>
  <si>
    <t>total 総計</t>
    <rPh sb="6" eb="8">
      <t>ソウケイ</t>
    </rPh>
    <phoneticPr fontId="1"/>
  </si>
  <si>
    <t>　配布物「基板キット」内容</t>
    <rPh sb="1" eb="4">
      <t>ハイフブツ</t>
    </rPh>
    <rPh sb="5" eb="7">
      <t>キバン</t>
    </rPh>
    <rPh sb="11" eb="13">
      <t>ナイヨウ</t>
    </rPh>
    <phoneticPr fontId="1"/>
  </si>
  <si>
    <t>　配布物「組立キット」内容</t>
    <rPh sb="1" eb="4">
      <t>ハイフブツ</t>
    </rPh>
    <rPh sb="5" eb="7">
      <t>クミタテ</t>
    </rPh>
    <rPh sb="11" eb="13">
      <t>ナイヨウ</t>
    </rPh>
    <phoneticPr fontId="1"/>
  </si>
  <si>
    <t>※ a unit cost is about buy Amazon.jp アマゾン購入単価換算</t>
    <rPh sb="41" eb="43">
      <t>コウニュウ</t>
    </rPh>
    <rPh sb="43" eb="45">
      <t>タンカ</t>
    </rPh>
    <rPh sb="45" eb="47">
      <t>カンサン</t>
    </rPh>
    <phoneticPr fontId="1"/>
  </si>
  <si>
    <t>※ not a kit distribution price キットの配布価格ではありません</t>
    <rPh sb="35" eb="39">
      <t>ハイフカカク</t>
    </rPh>
    <phoneticPr fontId="1"/>
  </si>
  <si>
    <t>← more cheaper buy in Aliexpress アリエクで買うともっと安い</t>
    <rPh sb="38" eb="39">
      <t>カ</t>
    </rPh>
    <rPh sb="44" eb="45">
      <t>ヤス</t>
    </rPh>
    <phoneticPr fontId="1"/>
  </si>
  <si>
    <t>　※「基板キット」が含まれます</t>
    <rPh sb="3" eb="5">
      <t>キバン</t>
    </rPh>
    <rPh sb="10" eb="11">
      <t>フク</t>
    </rPh>
    <phoneticPr fontId="1"/>
  </si>
  <si>
    <t>部品収集</t>
    <rPh sb="0" eb="4">
      <t>ブヒンシュウシュウ</t>
    </rPh>
    <phoneticPr fontId="1"/>
  </si>
  <si>
    <t>parts sourcing</t>
    <phoneticPr fontId="1"/>
  </si>
  <si>
    <t>2S 7.4V Lipo</t>
    <phoneticPr fontId="1"/>
  </si>
  <si>
    <t>a robots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</si>
</sst>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_);[Red]\(&quot;¥&quot;#,##0\)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b/>
      <sz val="10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4" xfId="0" applyNumberFormat="1" applyBorder="1"/>
    <xf numFmtId="176" fontId="0" fillId="0" borderId="5" xfId="0" applyNumberFormat="1" applyBorder="1"/>
    <xf numFmtId="176" fontId="0" fillId="0" borderId="8" xfId="0" applyNumberFormat="1" applyBorder="1"/>
    <xf numFmtId="176" fontId="0" fillId="0" borderId="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8" xfId="0" applyBorder="1"/>
    <xf numFmtId="176" fontId="0" fillId="0" borderId="16" xfId="0" applyNumberFormat="1" applyBorder="1"/>
    <xf numFmtId="0" fontId="6" fillId="0" borderId="2" xfId="0" applyFont="1" applyBorder="1"/>
    <xf numFmtId="6" fontId="6" fillId="0" borderId="3" xfId="0" applyNumberFormat="1" applyFont="1" applyBorder="1"/>
    <xf numFmtId="0" fontId="6" fillId="0" borderId="1" xfId="0" applyFont="1" applyBorder="1"/>
    <xf numFmtId="176" fontId="6" fillId="0" borderId="5" xfId="0" applyNumberFormat="1" applyFont="1" applyBorder="1"/>
    <xf numFmtId="0" fontId="7" fillId="0" borderId="1" xfId="0" applyFont="1" applyBorder="1"/>
    <xf numFmtId="0" fontId="8" fillId="0" borderId="2" xfId="0" applyFont="1" applyBorder="1"/>
    <xf numFmtId="176" fontId="0" fillId="0" borderId="0" xfId="0" applyNumberFormat="1"/>
    <xf numFmtId="0" fontId="0" fillId="0" borderId="4" xfId="0" quotePrefix="1" applyBorder="1"/>
    <xf numFmtId="0" fontId="0" fillId="0" borderId="6" xfId="0" quotePrefix="1" applyBorder="1"/>
    <xf numFmtId="0" fontId="3" fillId="0" borderId="18" xfId="0" applyFont="1" applyBorder="1"/>
    <xf numFmtId="0" fontId="0" fillId="2" borderId="4" xfId="0" applyFill="1" applyBorder="1"/>
    <xf numFmtId="0" fontId="0" fillId="2" borderId="0" xfId="0" applyFill="1"/>
    <xf numFmtId="176" fontId="0" fillId="2" borderId="5" xfId="0" applyNumberFormat="1" applyFill="1" applyBorder="1"/>
    <xf numFmtId="176" fontId="0" fillId="2" borderId="8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176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76" fontId="0" fillId="3" borderId="8" xfId="0" applyNumberFormat="1" applyFill="1" applyBorder="1"/>
    <xf numFmtId="176" fontId="0" fillId="3" borderId="5" xfId="0" applyNumberFormat="1" applyFill="1" applyBorder="1"/>
    <xf numFmtId="0" fontId="0" fillId="3" borderId="4" xfId="0" applyFill="1" applyBorder="1"/>
    <xf numFmtId="0" fontId="0" fillId="0" borderId="19" xfId="0" applyBorder="1"/>
    <xf numFmtId="176" fontId="3" fillId="0" borderId="8" xfId="0" applyNumberFormat="1" applyFont="1" applyBorder="1"/>
    <xf numFmtId="0" fontId="3" fillId="3" borderId="2" xfId="0" applyFont="1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3" fillId="2" borderId="0" xfId="0" applyFont="1" applyFill="1"/>
    <xf numFmtId="0" fontId="0" fillId="2" borderId="5" xfId="0" applyFill="1" applyBorder="1"/>
    <xf numFmtId="176" fontId="0" fillId="2" borderId="4" xfId="0" applyNumberFormat="1" applyFill="1" applyBorder="1"/>
    <xf numFmtId="176" fontId="0" fillId="2" borderId="6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76" fontId="0" fillId="2" borderId="15" xfId="0" applyNumberFormat="1" applyFill="1" applyBorder="1"/>
    <xf numFmtId="176" fontId="0" fillId="3" borderId="4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76" fontId="0" fillId="3" borderId="15" xfId="0" applyNumberFormat="1" applyFill="1" applyBorder="1"/>
    <xf numFmtId="0" fontId="9" fillId="3" borderId="0" xfId="0" applyFont="1" applyFill="1"/>
    <xf numFmtId="0" fontId="0" fillId="0" borderId="12" xfId="0" applyBorder="1"/>
    <xf numFmtId="0" fontId="0" fillId="2" borderId="9" xfId="0" applyFill="1" applyBorder="1"/>
    <xf numFmtId="0" fontId="0" fillId="2" borderId="10" xfId="0" applyFill="1" applyBorder="1"/>
    <xf numFmtId="176" fontId="0" fillId="2" borderId="11" xfId="0" applyNumberFormat="1" applyFill="1" applyBorder="1"/>
    <xf numFmtId="0" fontId="10" fillId="0" borderId="1" xfId="0" applyFont="1" applyBorder="1"/>
    <xf numFmtId="0" fontId="10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9</xdr:col>
      <xdr:colOff>542925</xdr:colOff>
      <xdr:row>32</xdr:row>
      <xdr:rowOff>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6BBA861E-EBD5-4F2F-8280-404122C37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2857500"/>
          <a:ext cx="47815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542925</xdr:colOff>
      <xdr:row>28</xdr:row>
      <xdr:rowOff>161925</xdr:rowOff>
    </xdr:from>
    <xdr:to>
      <xdr:col>9</xdr:col>
      <xdr:colOff>381000</xdr:colOff>
      <xdr:row>31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EFACDF2-2857-4D75-BC75-F4A36F10973A}"/>
            </a:ext>
          </a:extLst>
        </xdr:cNvPr>
        <xdr:cNvSpPr/>
      </xdr:nvSpPr>
      <xdr:spPr>
        <a:xfrm>
          <a:off x="4781550" y="6829425"/>
          <a:ext cx="2019300" cy="685800"/>
        </a:xfrm>
        <a:prstGeom prst="rect">
          <a:avLst/>
        </a:prstGeom>
        <a:solidFill>
          <a:srgbClr val="FFC0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9525</xdr:colOff>
      <xdr:row>28</xdr:row>
      <xdr:rowOff>142875</xdr:rowOff>
    </xdr:from>
    <xdr:ext cx="1076128" cy="342786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ACA070-B864-48A0-B3E5-8D31F9BE6769}"/>
            </a:ext>
          </a:extLst>
        </xdr:cNvPr>
        <xdr:cNvSpPr txBox="1"/>
      </xdr:nvSpPr>
      <xdr:spPr>
        <a:xfrm>
          <a:off x="5743575" y="6810375"/>
          <a:ext cx="10761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Back Right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647700</xdr:colOff>
      <xdr:row>25</xdr:row>
      <xdr:rowOff>190500</xdr:rowOff>
    </xdr:from>
    <xdr:to>
      <xdr:col>5</xdr:col>
      <xdr:colOff>457200</xdr:colOff>
      <xdr:row>29</xdr:row>
      <xdr:rowOff>133350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9E79347-26FE-4B2A-B8BF-F9B579D28918}"/>
            </a:ext>
          </a:extLst>
        </xdr:cNvPr>
        <xdr:cNvSpPr/>
      </xdr:nvSpPr>
      <xdr:spPr>
        <a:xfrm>
          <a:off x="2143125" y="6143625"/>
          <a:ext cx="1866900" cy="895350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314325</xdr:colOff>
      <xdr:row>26</xdr:row>
      <xdr:rowOff>95250</xdr:rowOff>
    </xdr:from>
    <xdr:ext cx="957826" cy="3427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FA80126-B37F-438C-B423-ACD81B7F2EBE}"/>
            </a:ext>
          </a:extLst>
        </xdr:cNvPr>
        <xdr:cNvSpPr txBox="1"/>
      </xdr:nvSpPr>
      <xdr:spPr>
        <a:xfrm>
          <a:off x="3181350" y="6286500"/>
          <a:ext cx="9578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Back Left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28</xdr:row>
      <xdr:rowOff>85725</xdr:rowOff>
    </xdr:from>
    <xdr:to>
      <xdr:col>5</xdr:col>
      <xdr:colOff>361950</xdr:colOff>
      <xdr:row>28</xdr:row>
      <xdr:rowOff>85725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121153C8-E4E6-40D4-9394-7E520EDFD04C}"/>
            </a:ext>
          </a:extLst>
        </xdr:cNvPr>
        <xdr:cNvCxnSpPr/>
      </xdr:nvCxnSpPr>
      <xdr:spPr>
        <a:xfrm>
          <a:off x="2181225" y="6753225"/>
          <a:ext cx="17335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19</xdr:row>
      <xdr:rowOff>19049</xdr:rowOff>
    </xdr:from>
    <xdr:to>
      <xdr:col>9</xdr:col>
      <xdr:colOff>419100</xdr:colOff>
      <xdr:row>22</xdr:row>
      <xdr:rowOff>209550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794E489-1023-4826-AFA6-9E774BA72C9F}"/>
            </a:ext>
          </a:extLst>
        </xdr:cNvPr>
        <xdr:cNvSpPr/>
      </xdr:nvSpPr>
      <xdr:spPr>
        <a:xfrm>
          <a:off x="4819650" y="4543424"/>
          <a:ext cx="2019300" cy="904876"/>
        </a:xfrm>
        <a:prstGeom prst="rect">
          <a:avLst/>
        </a:prstGeom>
        <a:solidFill>
          <a:srgbClr val="FFC0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9525</xdr:colOff>
      <xdr:row>19</xdr:row>
      <xdr:rowOff>66675</xdr:rowOff>
    </xdr:from>
    <xdr:ext cx="1134093" cy="342786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AFBECD6C-0D1F-4BE7-BD01-ECE74DE96205}"/>
            </a:ext>
          </a:extLst>
        </xdr:cNvPr>
        <xdr:cNvSpPr txBox="1"/>
      </xdr:nvSpPr>
      <xdr:spPr>
        <a:xfrm>
          <a:off x="5743575" y="4591050"/>
          <a:ext cx="1134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Front Right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638175</xdr:colOff>
      <xdr:row>17</xdr:row>
      <xdr:rowOff>19050</xdr:rowOff>
    </xdr:from>
    <xdr:to>
      <xdr:col>5</xdr:col>
      <xdr:colOff>600075</xdr:colOff>
      <xdr:row>19</xdr:row>
      <xdr:rowOff>200025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9AC76996-EBB4-4B66-AD49-A1DB37FCA13B}"/>
            </a:ext>
          </a:extLst>
        </xdr:cNvPr>
        <xdr:cNvSpPr/>
      </xdr:nvSpPr>
      <xdr:spPr>
        <a:xfrm>
          <a:off x="2133600" y="4067175"/>
          <a:ext cx="2019300" cy="657225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257175</xdr:colOff>
      <xdr:row>17</xdr:row>
      <xdr:rowOff>152400</xdr:rowOff>
    </xdr:from>
    <xdr:ext cx="969433" cy="342786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92FD65F0-8851-4986-963C-F65E8B8DA5CB}"/>
            </a:ext>
          </a:extLst>
        </xdr:cNvPr>
        <xdr:cNvSpPr txBox="1"/>
      </xdr:nvSpPr>
      <xdr:spPr>
        <a:xfrm>
          <a:off x="3124200" y="4200525"/>
          <a:ext cx="9694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FrontLeft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590549</xdr:colOff>
      <xdr:row>24</xdr:row>
      <xdr:rowOff>200025</xdr:rowOff>
    </xdr:from>
    <xdr:to>
      <xdr:col>9</xdr:col>
      <xdr:colOff>438149</xdr:colOff>
      <xdr:row>25</xdr:row>
      <xdr:rowOff>200025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150ADC9-23A5-4F1E-84E7-3703EBD19B85}"/>
            </a:ext>
          </a:extLst>
        </xdr:cNvPr>
        <xdr:cNvSpPr/>
      </xdr:nvSpPr>
      <xdr:spPr>
        <a:xfrm>
          <a:off x="2085974" y="5915025"/>
          <a:ext cx="4772025" cy="23812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676275</xdr:colOff>
      <xdr:row>13</xdr:row>
      <xdr:rowOff>95250</xdr:rowOff>
    </xdr:from>
    <xdr:to>
      <xdr:col>5</xdr:col>
      <xdr:colOff>638175</xdr:colOff>
      <xdr:row>15</xdr:row>
      <xdr:rowOff>47625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469F2A9-E8CF-4037-82B3-EF16E7927A97}"/>
            </a:ext>
          </a:extLst>
        </xdr:cNvPr>
        <xdr:cNvSpPr/>
      </xdr:nvSpPr>
      <xdr:spPr>
        <a:xfrm>
          <a:off x="2171700" y="3190875"/>
          <a:ext cx="2019300" cy="428625"/>
        </a:xfrm>
        <a:prstGeom prst="rect">
          <a:avLst/>
        </a:prstGeom>
        <a:solidFill>
          <a:srgbClr val="00B05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638175</xdr:colOff>
      <xdr:row>13</xdr:row>
      <xdr:rowOff>190500</xdr:rowOff>
    </xdr:from>
    <xdr:ext cx="552652" cy="34278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C99E020F-5832-418A-870C-E908625812B6}"/>
            </a:ext>
          </a:extLst>
        </xdr:cNvPr>
        <xdr:cNvSpPr txBox="1"/>
      </xdr:nvSpPr>
      <xdr:spPr>
        <a:xfrm>
          <a:off x="3505200" y="3286125"/>
          <a:ext cx="5526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IMU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171450</xdr:colOff>
      <xdr:row>24</xdr:row>
      <xdr:rowOff>142875</xdr:rowOff>
    </xdr:from>
    <xdr:ext cx="500843" cy="342786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2BA6E96D-5076-47A8-BDAB-D3019D85CB48}"/>
            </a:ext>
          </a:extLst>
        </xdr:cNvPr>
        <xdr:cNvSpPr txBox="1"/>
      </xdr:nvSpPr>
      <xdr:spPr>
        <a:xfrm>
          <a:off x="3724275" y="5857875"/>
          <a:ext cx="5008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LED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6</xdr:col>
      <xdr:colOff>561975</xdr:colOff>
      <xdr:row>21</xdr:row>
      <xdr:rowOff>114300</xdr:rowOff>
    </xdr:from>
    <xdr:to>
      <xdr:col>9</xdr:col>
      <xdr:colOff>323850</xdr:colOff>
      <xdr:row>21</xdr:row>
      <xdr:rowOff>114300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39F3E1E-DD00-42B8-B37C-306F43D04B9A}"/>
            </a:ext>
          </a:extLst>
        </xdr:cNvPr>
        <xdr:cNvCxnSpPr/>
      </xdr:nvCxnSpPr>
      <xdr:spPr>
        <a:xfrm>
          <a:off x="4800600" y="5114925"/>
          <a:ext cx="1943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14</xdr:row>
      <xdr:rowOff>238124</xdr:rowOff>
    </xdr:from>
    <xdr:to>
      <xdr:col>9</xdr:col>
      <xdr:colOff>409575</xdr:colOff>
      <xdr:row>17</xdr:row>
      <xdr:rowOff>76200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0C81122-8311-4020-9A0C-774A431F5C9B}"/>
            </a:ext>
          </a:extLst>
        </xdr:cNvPr>
        <xdr:cNvSpPr/>
      </xdr:nvSpPr>
      <xdr:spPr>
        <a:xfrm>
          <a:off x="4810125" y="3571874"/>
          <a:ext cx="2019300" cy="552451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428625</xdr:colOff>
      <xdr:row>14</xdr:row>
      <xdr:rowOff>66675</xdr:rowOff>
    </xdr:from>
    <xdr:ext cx="660052" cy="342786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16CED50F-9406-48C7-992A-2D0730DE66D0}"/>
            </a:ext>
          </a:extLst>
        </xdr:cNvPr>
        <xdr:cNvSpPr txBox="1"/>
      </xdr:nvSpPr>
      <xdr:spPr>
        <a:xfrm>
          <a:off x="6162675" y="3400425"/>
          <a:ext cx="6600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UART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9</xdr:col>
      <xdr:colOff>61823</xdr:colOff>
      <xdr:row>19</xdr:row>
      <xdr:rowOff>228600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43F9B338-03BE-44CA-9E2A-A395DA1A8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381250"/>
          <a:ext cx="4176623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428625</xdr:colOff>
      <xdr:row>11</xdr:row>
      <xdr:rowOff>57150</xdr:rowOff>
    </xdr:from>
    <xdr:to>
      <xdr:col>8</xdr:col>
      <xdr:colOff>428625</xdr:colOff>
      <xdr:row>18</xdr:row>
      <xdr:rowOff>152400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7C74112-C0A4-4EA1-A7C0-FC50D6C6C3E8}"/>
            </a:ext>
          </a:extLst>
        </xdr:cNvPr>
        <xdr:cNvCxnSpPr/>
      </xdr:nvCxnSpPr>
      <xdr:spPr>
        <a:xfrm>
          <a:off x="5915025" y="2676525"/>
          <a:ext cx="0" cy="17621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10</xdr:row>
      <xdr:rowOff>171450</xdr:rowOff>
    </xdr:from>
    <xdr:to>
      <xdr:col>9</xdr:col>
      <xdr:colOff>276225</xdr:colOff>
      <xdr:row>19</xdr:row>
      <xdr:rowOff>38100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F45C9961-D4D2-4A49-9955-85B725798F21}"/>
            </a:ext>
          </a:extLst>
        </xdr:cNvPr>
        <xdr:cNvCxnSpPr/>
      </xdr:nvCxnSpPr>
      <xdr:spPr>
        <a:xfrm>
          <a:off x="6448425" y="2552700"/>
          <a:ext cx="0" cy="20097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9</xdr:row>
      <xdr:rowOff>85725</xdr:rowOff>
    </xdr:from>
    <xdr:to>
      <xdr:col>8</xdr:col>
      <xdr:colOff>561975</xdr:colOff>
      <xdr:row>9</xdr:row>
      <xdr:rowOff>105747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8B92DCE8-16E3-4358-84D7-B4AAC2D55AF5}"/>
            </a:ext>
          </a:extLst>
        </xdr:cNvPr>
        <xdr:cNvCxnSpPr/>
      </xdr:nvCxnSpPr>
      <xdr:spPr>
        <a:xfrm>
          <a:off x="2124075" y="2228850"/>
          <a:ext cx="3924300" cy="20022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11</xdr:row>
      <xdr:rowOff>9525</xdr:rowOff>
    </xdr:from>
    <xdr:to>
      <xdr:col>8</xdr:col>
      <xdr:colOff>457200</xdr:colOff>
      <xdr:row>11</xdr:row>
      <xdr:rowOff>19050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C2630412-295F-424F-9502-E7A086715ED6}"/>
            </a:ext>
          </a:extLst>
        </xdr:cNvPr>
        <xdr:cNvCxnSpPr/>
      </xdr:nvCxnSpPr>
      <xdr:spPr>
        <a:xfrm>
          <a:off x="2266950" y="2628900"/>
          <a:ext cx="3676650" cy="95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457200</xdr:colOff>
      <xdr:row>9</xdr:row>
      <xdr:rowOff>114300</xdr:rowOff>
    </xdr:from>
    <xdr:ext cx="552972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542873A2-6733-457D-BE41-B6FF1C2CDC97}"/>
            </a:ext>
          </a:extLst>
        </xdr:cNvPr>
        <xdr:cNvSpPr txBox="1"/>
      </xdr:nvSpPr>
      <xdr:spPr>
        <a:xfrm>
          <a:off x="2514600" y="2257425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45mm</a:t>
          </a:r>
          <a:endParaRPr kumimoji="1" lang="ja-JP" altLang="en-US" sz="1100"/>
        </a:p>
      </xdr:txBody>
    </xdr:sp>
    <xdr:clientData/>
  </xdr:oneCellAnchor>
  <xdr:oneCellAnchor>
    <xdr:from>
      <xdr:col>8</xdr:col>
      <xdr:colOff>448618</xdr:colOff>
      <xdr:row>12</xdr:row>
      <xdr:rowOff>151069</xdr:rowOff>
    </xdr:from>
    <xdr:ext cx="436786" cy="552972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A5DB1BD5-CA6A-43D5-A404-CFB0A2110C90}"/>
            </a:ext>
          </a:extLst>
        </xdr:cNvPr>
        <xdr:cNvSpPr txBox="1"/>
      </xdr:nvSpPr>
      <xdr:spPr>
        <a:xfrm rot="5400000">
          <a:off x="5876925" y="3066662"/>
          <a:ext cx="55297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22mm</a:t>
          </a:r>
        </a:p>
        <a:p>
          <a:endParaRPr kumimoji="1" lang="ja-JP" altLang="en-US" sz="1100"/>
        </a:p>
      </xdr:txBody>
    </xdr:sp>
    <xdr:clientData/>
  </xdr:oneCellAnchor>
  <xdr:oneCellAnchor>
    <xdr:from>
      <xdr:col>3</xdr:col>
      <xdr:colOff>419100</xdr:colOff>
      <xdr:row>8</xdr:row>
      <xdr:rowOff>38100</xdr:rowOff>
    </xdr:from>
    <xdr:ext cx="552972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5C68D1D-EF45-416E-A109-01D35FB0C977}"/>
            </a:ext>
          </a:extLst>
        </xdr:cNvPr>
        <xdr:cNvSpPr txBox="1"/>
      </xdr:nvSpPr>
      <xdr:spPr>
        <a:xfrm>
          <a:off x="2476500" y="1943100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48mm</a:t>
          </a:r>
          <a:endParaRPr kumimoji="1" lang="ja-JP" altLang="en-US" sz="1100"/>
        </a:p>
      </xdr:txBody>
    </xdr:sp>
    <xdr:clientData/>
  </xdr:oneCellAnchor>
  <xdr:oneCellAnchor>
    <xdr:from>
      <xdr:col>9</xdr:col>
      <xdr:colOff>285752</xdr:colOff>
      <xdr:row>11</xdr:row>
      <xdr:rowOff>190500</xdr:rowOff>
    </xdr:from>
    <xdr:ext cx="264560" cy="552972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E6D73B89-A877-4C83-8BA6-586BE27D1B03}"/>
            </a:ext>
          </a:extLst>
        </xdr:cNvPr>
        <xdr:cNvSpPr txBox="1"/>
      </xdr:nvSpPr>
      <xdr:spPr>
        <a:xfrm rot="5400000">
          <a:off x="6313746" y="2954081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25mm</a:t>
          </a:r>
          <a:endParaRPr kumimoji="1" lang="ja-JP" altLang="en-US" sz="1100"/>
        </a:p>
      </xdr:txBody>
    </xdr:sp>
    <xdr:clientData/>
  </xdr:oneCellAnchor>
  <xdr:twoCellAnchor>
    <xdr:from>
      <xdr:col>4</xdr:col>
      <xdr:colOff>638176</xdr:colOff>
      <xdr:row>5</xdr:row>
      <xdr:rowOff>152399</xdr:rowOff>
    </xdr:from>
    <xdr:to>
      <xdr:col>7</xdr:col>
      <xdr:colOff>114300</xdr:colOff>
      <xdr:row>8</xdr:row>
      <xdr:rowOff>95250</xdr:rowOff>
    </xdr:to>
    <xdr:sp macro="" textlink="">
      <xdr:nvSpPr>
        <xdr:cNvPr id="53" name="吹き出し: 四角形 52">
          <a:extLst>
            <a:ext uri="{FF2B5EF4-FFF2-40B4-BE49-F238E27FC236}">
              <a16:creationId xmlns:a16="http://schemas.microsoft.com/office/drawing/2014/main" id="{AE43D47E-9651-4248-8B14-EFDA9B17AB71}"/>
            </a:ext>
          </a:extLst>
        </xdr:cNvPr>
        <xdr:cNvSpPr/>
      </xdr:nvSpPr>
      <xdr:spPr>
        <a:xfrm>
          <a:off x="3381376" y="1343024"/>
          <a:ext cx="1533524" cy="657226"/>
        </a:xfrm>
        <a:prstGeom prst="wedgeRectCallout">
          <a:avLst>
            <a:gd name="adj1" fmla="val -63285"/>
            <a:gd name="adj2" fmla="val 94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adjust to 5.2V</a:t>
          </a:r>
        </a:p>
        <a:p>
          <a:pPr algn="l"/>
          <a:r>
            <a:rPr kumimoji="1" lang="en-US" altLang="ja-JP" sz="1100"/>
            <a:t>5.2V</a:t>
          </a:r>
          <a:r>
            <a:rPr kumimoji="1" lang="ja-JP" altLang="en-US" sz="1100"/>
            <a:t>に合わせます</a:t>
          </a:r>
        </a:p>
      </xdr:txBody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6</xdr:col>
      <xdr:colOff>133350</xdr:colOff>
      <xdr:row>42</xdr:row>
      <xdr:rowOff>228600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835BED9-975E-4C41-9B98-38E08B95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0"/>
          <a:ext cx="3562350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13</xdr:col>
      <xdr:colOff>457200</xdr:colOff>
      <xdr:row>47</xdr:row>
      <xdr:rowOff>47625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A63AE485-66F9-4190-9C61-110777B7F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667500"/>
          <a:ext cx="4572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15</xdr:col>
      <xdr:colOff>514350</xdr:colOff>
      <xdr:row>107</xdr:row>
      <xdr:rowOff>9525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3996FB19-B13D-4F9C-BC2E-C74473EC0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68125"/>
          <a:ext cx="10115550" cy="1382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114300</xdr:colOff>
      <xdr:row>20</xdr:row>
      <xdr:rowOff>70197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0E1C89F-C545-42B6-8C18-203CFE0F6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6250"/>
          <a:ext cx="4229100" cy="4356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14</xdr:col>
      <xdr:colOff>507928</xdr:colOff>
      <xdr:row>22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7F0484-F936-4BEC-AAD6-9BF8512E3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6250"/>
          <a:ext cx="4622728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16</xdr:col>
      <xdr:colOff>304799</xdr:colOff>
      <xdr:row>68</xdr:row>
      <xdr:rowOff>114299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627C5D8-6B9F-4DB6-AF3E-E0560531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715000"/>
          <a:ext cx="10591799" cy="1059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8</xdr:col>
      <xdr:colOff>275401</xdr:colOff>
      <xdr:row>92</xdr:row>
      <xdr:rowOff>161925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246C2D5-53E5-44B0-A0DE-45035375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668750"/>
          <a:ext cx="5076001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486594</xdr:colOff>
      <xdr:row>18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B6A65C1-D068-4810-8E95-443F9E889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6250"/>
          <a:ext cx="1172394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209550</xdr:colOff>
      <xdr:row>26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7D55976-DC84-46EA-8D75-62E190047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6250"/>
          <a:ext cx="11868150" cy="584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mazon.co.jp/gp/product/B07S8WTHHF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1475-7C2E-453F-85EC-135A24A1C97C}">
  <dimension ref="B2:X87"/>
  <sheetViews>
    <sheetView tabSelected="1" workbookViewId="0"/>
  </sheetViews>
  <sheetFormatPr defaultRowHeight="18.75"/>
  <sheetData>
    <row r="2" spans="2:24" ht="19.5" thickBot="1">
      <c r="B2" s="40" t="s">
        <v>216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6"/>
    </row>
    <row r="3" spans="2:24">
      <c r="B3" s="10"/>
      <c r="N3" s="54"/>
      <c r="X3" s="11"/>
    </row>
    <row r="4" spans="2:24">
      <c r="B4" s="7" t="s">
        <v>231</v>
      </c>
      <c r="C4" s="9"/>
      <c r="D4" s="7" t="s">
        <v>217</v>
      </c>
      <c r="E4" s="8"/>
      <c r="F4" s="8"/>
      <c r="G4" s="8"/>
      <c r="H4" s="8"/>
      <c r="I4" s="21">
        <f>R16</f>
        <v>42000</v>
      </c>
      <c r="J4" t="s">
        <v>229</v>
      </c>
      <c r="X4" s="11"/>
    </row>
    <row r="5" spans="2:24">
      <c r="B5" s="10" t="s">
        <v>232</v>
      </c>
      <c r="C5" s="11"/>
      <c r="D5" s="45" t="s">
        <v>92</v>
      </c>
      <c r="E5" s="47"/>
      <c r="F5" s="47"/>
      <c r="G5" s="47"/>
      <c r="H5" s="47"/>
      <c r="I5" s="48">
        <f>R39</f>
        <v>4368</v>
      </c>
      <c r="J5" s="56" t="s">
        <v>226</v>
      </c>
      <c r="K5" s="47"/>
      <c r="L5" s="47"/>
      <c r="M5" s="57"/>
      <c r="X5" s="11"/>
    </row>
    <row r="6" spans="2:24">
      <c r="B6" s="10"/>
      <c r="C6" s="11"/>
      <c r="D6" s="49" t="s">
        <v>93</v>
      </c>
      <c r="E6" s="50"/>
      <c r="F6" s="50"/>
      <c r="G6" s="50"/>
      <c r="H6" s="50"/>
      <c r="I6" s="51">
        <f>R54</f>
        <v>2800</v>
      </c>
      <c r="J6" s="46"/>
      <c r="K6" s="73" t="s">
        <v>230</v>
      </c>
      <c r="L6" s="46"/>
      <c r="M6" s="58"/>
      <c r="X6" s="11"/>
    </row>
    <row r="7" spans="2:24">
      <c r="B7" s="10"/>
      <c r="C7" s="11"/>
      <c r="D7" s="75" t="s">
        <v>123</v>
      </c>
      <c r="E7" s="76"/>
      <c r="F7" s="76"/>
      <c r="G7" s="76"/>
      <c r="H7" s="76"/>
      <c r="I7" s="77">
        <f>R70</f>
        <v>1564</v>
      </c>
      <c r="J7" s="60" t="s">
        <v>225</v>
      </c>
      <c r="K7" s="42"/>
      <c r="L7" s="42"/>
      <c r="M7" s="58"/>
      <c r="X7" s="11"/>
    </row>
    <row r="8" spans="2:24">
      <c r="B8" s="10"/>
      <c r="C8" s="11"/>
      <c r="D8" s="49"/>
      <c r="E8" s="50"/>
      <c r="F8" s="50"/>
      <c r="G8" s="50"/>
      <c r="H8" s="50"/>
      <c r="I8" s="51"/>
      <c r="J8" s="50"/>
      <c r="K8" s="50"/>
      <c r="L8" s="50"/>
      <c r="M8" s="59"/>
      <c r="X8" s="11"/>
    </row>
    <row r="9" spans="2:24">
      <c r="B9" s="10"/>
      <c r="C9" s="11"/>
      <c r="D9" s="10" t="s">
        <v>221</v>
      </c>
      <c r="I9" s="19"/>
      <c r="X9" s="11"/>
    </row>
    <row r="10" spans="2:24">
      <c r="B10" s="10"/>
      <c r="C10" s="11"/>
      <c r="D10" s="38" t="s">
        <v>222</v>
      </c>
      <c r="I10" s="19"/>
      <c r="X10" s="11"/>
    </row>
    <row r="11" spans="2:24">
      <c r="B11" s="10"/>
      <c r="C11" s="11"/>
      <c r="D11" s="39" t="s">
        <v>223</v>
      </c>
      <c r="E11" s="74"/>
      <c r="F11" s="13"/>
      <c r="G11" s="13"/>
      <c r="H11" s="13"/>
      <c r="I11" s="20">
        <f>R87</f>
        <v>9000</v>
      </c>
      <c r="X11" s="11"/>
    </row>
    <row r="12" spans="2:24">
      <c r="B12" s="12"/>
      <c r="C12" s="14"/>
      <c r="D12" s="12"/>
      <c r="E12" s="16"/>
      <c r="F12" s="13"/>
      <c r="G12" s="13"/>
      <c r="H12" s="13" t="s">
        <v>224</v>
      </c>
      <c r="I12" s="55">
        <f>SUM(I4:I11)</f>
        <v>59732</v>
      </c>
      <c r="X12" s="11"/>
    </row>
    <row r="13" spans="2:24">
      <c r="B13" s="78" t="s">
        <v>227</v>
      </c>
      <c r="H13" s="79" t="s">
        <v>228</v>
      </c>
      <c r="I13" s="37"/>
      <c r="X13" s="11"/>
    </row>
    <row r="14" spans="2:24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R14" s="13"/>
      <c r="S14" s="13"/>
      <c r="T14" s="13"/>
      <c r="U14" s="13"/>
      <c r="V14" s="13"/>
      <c r="W14" s="13"/>
      <c r="X14" s="14"/>
    </row>
    <row r="15" spans="2:24" ht="19.5" thickBot="1">
      <c r="B15" s="29"/>
      <c r="C15" s="25"/>
      <c r="D15" s="25"/>
      <c r="E15" s="25" t="s">
        <v>156</v>
      </c>
      <c r="F15" s="25"/>
      <c r="G15" s="25"/>
      <c r="H15" s="25"/>
      <c r="I15" s="25" t="s">
        <v>157</v>
      </c>
      <c r="J15" s="25"/>
      <c r="K15" s="25"/>
      <c r="L15" s="25"/>
      <c r="M15" s="25" t="s">
        <v>155</v>
      </c>
      <c r="N15" s="25"/>
      <c r="O15" s="25" t="s">
        <v>81</v>
      </c>
      <c r="P15" s="26" t="s">
        <v>85</v>
      </c>
      <c r="Q15" s="27" t="s">
        <v>206</v>
      </c>
      <c r="R15" s="28" t="s">
        <v>207</v>
      </c>
      <c r="S15" s="29"/>
      <c r="T15" s="25" t="s">
        <v>202</v>
      </c>
      <c r="U15" s="25"/>
      <c r="V15" s="25"/>
      <c r="W15" s="25"/>
      <c r="X15" s="26"/>
    </row>
    <row r="16" spans="2:24">
      <c r="B16" s="10" t="s">
        <v>158</v>
      </c>
      <c r="E16" t="s">
        <v>160</v>
      </c>
      <c r="I16" t="s">
        <v>159</v>
      </c>
      <c r="M16">
        <f>O16*4+P16*2</f>
        <v>12</v>
      </c>
      <c r="O16">
        <v>3</v>
      </c>
      <c r="P16" s="11"/>
      <c r="Q16" s="18">
        <v>3500</v>
      </c>
      <c r="R16" s="19">
        <f>Q16*M16</f>
        <v>42000</v>
      </c>
      <c r="S16" s="10"/>
      <c r="X16" s="11"/>
    </row>
    <row r="17" spans="2:24">
      <c r="B17" s="10"/>
      <c r="E17" t="s">
        <v>162</v>
      </c>
      <c r="I17" t="s">
        <v>161</v>
      </c>
      <c r="P17" s="11"/>
      <c r="Q17" s="10"/>
      <c r="R17" s="11"/>
      <c r="S17" s="10"/>
      <c r="X17" s="11"/>
    </row>
    <row r="18" spans="2:24" ht="19.5" thickBot="1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2"/>
      <c r="R18" s="24"/>
      <c r="S18" s="10"/>
      <c r="X18" s="11"/>
    </row>
    <row r="19" spans="2:24">
      <c r="B19" s="53" t="s">
        <v>92</v>
      </c>
      <c r="C19" s="46"/>
      <c r="D19" s="46"/>
      <c r="E19" s="46" t="s">
        <v>76</v>
      </c>
      <c r="F19" s="46"/>
      <c r="G19" s="46"/>
      <c r="H19" s="46"/>
      <c r="I19" s="46" t="s">
        <v>73</v>
      </c>
      <c r="J19" s="46"/>
      <c r="K19" s="46"/>
      <c r="L19" s="46"/>
      <c r="M19" s="46">
        <f>O19*4+P19</f>
        <v>24</v>
      </c>
      <c r="N19" s="46"/>
      <c r="O19" s="46">
        <v>6</v>
      </c>
      <c r="P19" s="58"/>
      <c r="Q19" s="68">
        <v>8</v>
      </c>
      <c r="R19" s="52">
        <f t="shared" ref="R19:R35" si="0">Q19*M19</f>
        <v>192</v>
      </c>
      <c r="S19" s="10"/>
      <c r="X19" s="11"/>
    </row>
    <row r="20" spans="2:24">
      <c r="B20" s="53"/>
      <c r="C20" s="46"/>
      <c r="D20" s="46"/>
      <c r="E20" s="46" t="s">
        <v>120</v>
      </c>
      <c r="F20" s="46"/>
      <c r="G20" s="46"/>
      <c r="H20" s="46"/>
      <c r="I20" s="46" t="s">
        <v>121</v>
      </c>
      <c r="J20" s="46"/>
      <c r="K20" s="46"/>
      <c r="L20" s="46"/>
      <c r="M20" s="46">
        <f t="shared" ref="M20:M37" si="1">O20*4+P20</f>
        <v>16</v>
      </c>
      <c r="N20" s="46"/>
      <c r="O20" s="46">
        <v>4</v>
      </c>
      <c r="P20" s="58"/>
      <c r="Q20" s="68">
        <v>12</v>
      </c>
      <c r="R20" s="52">
        <f t="shared" si="0"/>
        <v>192</v>
      </c>
      <c r="S20" s="10"/>
      <c r="X20" s="11"/>
    </row>
    <row r="21" spans="2:24">
      <c r="B21" s="53"/>
      <c r="C21" s="46"/>
      <c r="D21" s="46"/>
      <c r="E21" s="46" t="s">
        <v>79</v>
      </c>
      <c r="F21" s="46"/>
      <c r="G21" s="46"/>
      <c r="H21" s="46"/>
      <c r="I21" s="46" t="s">
        <v>80</v>
      </c>
      <c r="J21" s="46"/>
      <c r="K21" s="46"/>
      <c r="L21" s="46"/>
      <c r="M21" s="46">
        <f>O21*4+P21</f>
        <v>24</v>
      </c>
      <c r="N21" s="46"/>
      <c r="O21" s="46">
        <v>2</v>
      </c>
      <c r="P21" s="58">
        <v>16</v>
      </c>
      <c r="Q21" s="68">
        <v>15</v>
      </c>
      <c r="R21" s="52">
        <f t="shared" si="0"/>
        <v>360</v>
      </c>
      <c r="S21" s="10"/>
      <c r="X21" s="11"/>
    </row>
    <row r="22" spans="2:24">
      <c r="B22" s="53"/>
      <c r="C22" s="46"/>
      <c r="D22" s="46"/>
      <c r="E22" s="46" t="s">
        <v>90</v>
      </c>
      <c r="F22" s="46"/>
      <c r="G22" s="46"/>
      <c r="H22" s="46"/>
      <c r="I22" s="46" t="s">
        <v>91</v>
      </c>
      <c r="J22" s="46"/>
      <c r="K22" s="46"/>
      <c r="L22" s="46"/>
      <c r="M22" s="46">
        <f t="shared" si="1"/>
        <v>16</v>
      </c>
      <c r="N22" s="46"/>
      <c r="O22" s="46">
        <v>4</v>
      </c>
      <c r="P22" s="58"/>
      <c r="Q22" s="68">
        <v>5</v>
      </c>
      <c r="R22" s="52">
        <f t="shared" si="0"/>
        <v>80</v>
      </c>
      <c r="S22" s="10"/>
      <c r="X22" s="11"/>
    </row>
    <row r="23" spans="2:24">
      <c r="B23" s="53"/>
      <c r="C23" s="46"/>
      <c r="D23" s="46"/>
      <c r="E23" s="46" t="s">
        <v>89</v>
      </c>
      <c r="F23" s="46"/>
      <c r="G23" s="46"/>
      <c r="H23" s="46"/>
      <c r="I23" s="46" t="s">
        <v>88</v>
      </c>
      <c r="J23" s="46"/>
      <c r="K23" s="46"/>
      <c r="L23" s="46"/>
      <c r="M23" s="46">
        <f t="shared" si="1"/>
        <v>24</v>
      </c>
      <c r="N23" s="46"/>
      <c r="O23" s="46">
        <v>6</v>
      </c>
      <c r="P23" s="58"/>
      <c r="Q23" s="68">
        <v>10</v>
      </c>
      <c r="R23" s="52">
        <f t="shared" si="0"/>
        <v>240</v>
      </c>
      <c r="S23" s="10"/>
      <c r="X23" s="11"/>
    </row>
    <row r="24" spans="2:24">
      <c r="B24" s="53"/>
      <c r="C24" s="46"/>
      <c r="D24" s="46"/>
      <c r="E24" s="46" t="s">
        <v>82</v>
      </c>
      <c r="F24" s="46"/>
      <c r="G24" s="46"/>
      <c r="H24" s="46"/>
      <c r="I24" s="46" t="s">
        <v>84</v>
      </c>
      <c r="J24" s="46"/>
      <c r="K24" s="46"/>
      <c r="L24" s="46"/>
      <c r="M24" s="46">
        <f t="shared" si="1"/>
        <v>8</v>
      </c>
      <c r="N24" s="46"/>
      <c r="O24" s="46"/>
      <c r="P24" s="58">
        <v>8</v>
      </c>
      <c r="Q24" s="68">
        <v>15</v>
      </c>
      <c r="R24" s="52">
        <f t="shared" si="0"/>
        <v>120</v>
      </c>
      <c r="S24" s="10"/>
      <c r="X24" s="11"/>
    </row>
    <row r="25" spans="2:24">
      <c r="B25" s="53"/>
      <c r="C25" s="46"/>
      <c r="D25" s="46"/>
      <c r="E25" s="46" t="s">
        <v>75</v>
      </c>
      <c r="F25" s="46"/>
      <c r="G25" s="46"/>
      <c r="H25" s="46"/>
      <c r="I25" s="46" t="s">
        <v>74</v>
      </c>
      <c r="J25" s="46"/>
      <c r="K25" s="46"/>
      <c r="L25" s="46"/>
      <c r="M25" s="46">
        <f>O25*4+P25</f>
        <v>32</v>
      </c>
      <c r="N25" s="46"/>
      <c r="O25" s="46">
        <v>6</v>
      </c>
      <c r="P25" s="58">
        <v>8</v>
      </c>
      <c r="Q25" s="68">
        <v>20</v>
      </c>
      <c r="R25" s="52">
        <f t="shared" si="0"/>
        <v>640</v>
      </c>
      <c r="S25" s="10"/>
      <c r="X25" s="11"/>
    </row>
    <row r="26" spans="2:24">
      <c r="B26" s="53"/>
      <c r="C26" s="46"/>
      <c r="D26" s="46"/>
      <c r="E26" s="46" t="s">
        <v>122</v>
      </c>
      <c r="F26" s="46"/>
      <c r="G26" s="46"/>
      <c r="H26" s="46"/>
      <c r="I26" s="46" t="s">
        <v>83</v>
      </c>
      <c r="J26" s="46"/>
      <c r="K26" s="46"/>
      <c r="L26" s="46"/>
      <c r="M26" s="46">
        <f t="shared" si="1"/>
        <v>8</v>
      </c>
      <c r="N26" s="46"/>
      <c r="O26" s="46">
        <v>2</v>
      </c>
      <c r="P26" s="58"/>
      <c r="Q26" s="68">
        <v>70</v>
      </c>
      <c r="R26" s="52">
        <f t="shared" si="0"/>
        <v>560</v>
      </c>
      <c r="S26" s="10"/>
      <c r="X26" s="11"/>
    </row>
    <row r="27" spans="2:24">
      <c r="B27" s="53"/>
      <c r="C27" s="46"/>
      <c r="D27" s="46"/>
      <c r="E27" s="46" t="s">
        <v>77</v>
      </c>
      <c r="F27" s="46"/>
      <c r="G27" s="46"/>
      <c r="H27" s="46"/>
      <c r="I27" s="46" t="s">
        <v>78</v>
      </c>
      <c r="J27" s="46"/>
      <c r="K27" s="46"/>
      <c r="L27" s="46"/>
      <c r="M27" s="46">
        <f t="shared" si="1"/>
        <v>32</v>
      </c>
      <c r="N27" s="46"/>
      <c r="O27" s="46">
        <v>8</v>
      </c>
      <c r="P27" s="58"/>
      <c r="Q27" s="68">
        <v>10</v>
      </c>
      <c r="R27" s="52">
        <f t="shared" si="0"/>
        <v>320</v>
      </c>
      <c r="S27" s="10"/>
      <c r="X27" s="11"/>
    </row>
    <row r="28" spans="2:24">
      <c r="B28" s="53"/>
      <c r="C28" s="46"/>
      <c r="D28" s="46"/>
      <c r="E28" s="46" t="s">
        <v>171</v>
      </c>
      <c r="F28" s="46"/>
      <c r="G28" s="46"/>
      <c r="H28" s="46"/>
      <c r="I28" s="46" t="s">
        <v>170</v>
      </c>
      <c r="J28" s="46"/>
      <c r="K28" s="46"/>
      <c r="L28" s="46"/>
      <c r="M28" s="46">
        <f t="shared" si="1"/>
        <v>16</v>
      </c>
      <c r="N28" s="46"/>
      <c r="O28" s="46">
        <v>4</v>
      </c>
      <c r="P28" s="58"/>
      <c r="Q28" s="68">
        <v>80</v>
      </c>
      <c r="R28" s="52">
        <f t="shared" si="0"/>
        <v>1280</v>
      </c>
      <c r="S28" s="10"/>
      <c r="X28" s="11"/>
    </row>
    <row r="29" spans="2:24">
      <c r="B29" s="53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58"/>
      <c r="Q29" s="68"/>
      <c r="R29" s="52"/>
      <c r="S29" s="10"/>
      <c r="X29" s="11"/>
    </row>
    <row r="30" spans="2:24">
      <c r="B30" s="53"/>
      <c r="C30" s="46"/>
      <c r="D30" s="46"/>
      <c r="E30" s="46" t="s">
        <v>87</v>
      </c>
      <c r="F30" s="46"/>
      <c r="G30" s="46"/>
      <c r="H30" s="46"/>
      <c r="I30" s="46" t="s">
        <v>168</v>
      </c>
      <c r="J30" s="46"/>
      <c r="K30" s="46"/>
      <c r="L30" s="46"/>
      <c r="M30" s="46">
        <f t="shared" si="1"/>
        <v>8</v>
      </c>
      <c r="N30" s="46"/>
      <c r="O30" s="46"/>
      <c r="P30" s="58">
        <v>8</v>
      </c>
      <c r="Q30" s="68">
        <v>6</v>
      </c>
      <c r="R30" s="52">
        <f t="shared" si="0"/>
        <v>48</v>
      </c>
      <c r="S30" s="10"/>
      <c r="X30" s="11"/>
    </row>
    <row r="31" spans="2:24">
      <c r="B31" s="53"/>
      <c r="C31" s="46"/>
      <c r="D31" s="46"/>
      <c r="E31" s="46" t="s">
        <v>86</v>
      </c>
      <c r="F31" s="46"/>
      <c r="G31" s="46"/>
      <c r="H31" s="46"/>
      <c r="I31" s="46" t="s">
        <v>169</v>
      </c>
      <c r="J31" s="46"/>
      <c r="K31" s="46"/>
      <c r="L31" s="46"/>
      <c r="M31" s="46">
        <f t="shared" si="1"/>
        <v>4</v>
      </c>
      <c r="N31" s="46"/>
      <c r="O31" s="46"/>
      <c r="P31" s="58">
        <v>4</v>
      </c>
      <c r="Q31" s="68">
        <v>70</v>
      </c>
      <c r="R31" s="52">
        <f t="shared" si="0"/>
        <v>280</v>
      </c>
      <c r="S31" s="10"/>
      <c r="X31" s="11"/>
    </row>
    <row r="32" spans="2:24">
      <c r="B32" s="5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58"/>
      <c r="Q32" s="68"/>
      <c r="R32" s="52"/>
      <c r="S32" s="10"/>
      <c r="X32" s="11"/>
    </row>
    <row r="33" spans="2:24">
      <c r="B33" s="53"/>
      <c r="C33" s="46"/>
      <c r="D33" s="46"/>
      <c r="E33" s="46" t="s">
        <v>180</v>
      </c>
      <c r="F33" s="46"/>
      <c r="G33" s="46"/>
      <c r="H33" s="46"/>
      <c r="I33" s="46" t="s">
        <v>181</v>
      </c>
      <c r="J33" s="46"/>
      <c r="K33" s="46"/>
      <c r="L33" s="46"/>
      <c r="M33" s="46">
        <f t="shared" si="1"/>
        <v>4</v>
      </c>
      <c r="N33" s="46"/>
      <c r="O33" s="46"/>
      <c r="P33" s="58">
        <v>4</v>
      </c>
      <c r="Q33" s="68">
        <v>12</v>
      </c>
      <c r="R33" s="52">
        <f t="shared" si="0"/>
        <v>48</v>
      </c>
      <c r="S33" s="10"/>
      <c r="X33" s="11"/>
    </row>
    <row r="34" spans="2:24">
      <c r="B34" s="53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58"/>
      <c r="Q34" s="68"/>
      <c r="R34" s="52"/>
      <c r="S34" s="10"/>
      <c r="X34" s="11"/>
    </row>
    <row r="35" spans="2:24">
      <c r="B35" s="53"/>
      <c r="C35" s="46"/>
      <c r="D35" s="46"/>
      <c r="E35" s="46" t="s">
        <v>118</v>
      </c>
      <c r="F35" s="46"/>
      <c r="G35" s="46"/>
      <c r="H35" s="46"/>
      <c r="I35" s="46" t="s">
        <v>119</v>
      </c>
      <c r="J35" s="46"/>
      <c r="K35" s="46"/>
      <c r="L35" s="46"/>
      <c r="M35" s="46">
        <f t="shared" si="1"/>
        <v>12</v>
      </c>
      <c r="N35" s="46"/>
      <c r="O35" s="46">
        <v>3</v>
      </c>
      <c r="P35" s="58"/>
      <c r="Q35" s="68">
        <v>0</v>
      </c>
      <c r="R35" s="52">
        <f t="shared" si="0"/>
        <v>0</v>
      </c>
      <c r="S35" s="10"/>
      <c r="X35" s="11"/>
    </row>
    <row r="36" spans="2:24">
      <c r="B36" s="53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58"/>
      <c r="Q36" s="53"/>
      <c r="R36" s="58"/>
      <c r="S36" s="10"/>
      <c r="X36" s="11"/>
    </row>
    <row r="37" spans="2:24">
      <c r="B37" s="53" t="s">
        <v>182</v>
      </c>
      <c r="C37" s="46"/>
      <c r="D37" s="46"/>
      <c r="E37" s="46" t="s">
        <v>184</v>
      </c>
      <c r="F37" s="46"/>
      <c r="G37" s="46"/>
      <c r="H37" s="46"/>
      <c r="I37" s="46" t="s">
        <v>183</v>
      </c>
      <c r="J37" s="46"/>
      <c r="K37" s="46"/>
      <c r="L37" s="46"/>
      <c r="M37" s="46">
        <f t="shared" si="1"/>
        <v>4</v>
      </c>
      <c r="N37" s="46"/>
      <c r="O37" s="46">
        <v>1</v>
      </c>
      <c r="P37" s="58"/>
      <c r="Q37" s="68">
        <v>2</v>
      </c>
      <c r="R37" s="52">
        <f t="shared" ref="R37" si="2">Q37*M37</f>
        <v>8</v>
      </c>
      <c r="S37" s="10"/>
      <c r="X37" s="11"/>
    </row>
    <row r="38" spans="2:24">
      <c r="B38" s="53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58"/>
      <c r="Q38" s="49"/>
      <c r="R38" s="59"/>
      <c r="S38" s="10"/>
      <c r="X38" s="11"/>
    </row>
    <row r="39" spans="2:24" ht="19.5" thickBot="1"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1"/>
      <c r="Q39" s="69" t="s">
        <v>218</v>
      </c>
      <c r="R39" s="72">
        <f>SUM(R19:R37)</f>
        <v>4368</v>
      </c>
      <c r="S39" s="10"/>
      <c r="X39" s="11"/>
    </row>
    <row r="40" spans="2:24">
      <c r="B40" s="53" t="s">
        <v>93</v>
      </c>
      <c r="C40" s="46"/>
      <c r="D40" s="46"/>
      <c r="E40" s="46" t="s">
        <v>102</v>
      </c>
      <c r="F40" s="46"/>
      <c r="G40" s="46"/>
      <c r="H40" s="46"/>
      <c r="I40" s="46" t="s">
        <v>109</v>
      </c>
      <c r="J40" s="46"/>
      <c r="K40" s="46"/>
      <c r="L40" s="46"/>
      <c r="M40" s="46">
        <v>2</v>
      </c>
      <c r="N40" s="46"/>
      <c r="O40" s="46"/>
      <c r="P40" s="58"/>
      <c r="Q40" s="53" t="s">
        <v>204</v>
      </c>
      <c r="R40" s="58"/>
      <c r="S40" s="10"/>
      <c r="T40" t="s">
        <v>198</v>
      </c>
      <c r="X40" s="11"/>
    </row>
    <row r="41" spans="2:24">
      <c r="B41" s="53">
        <f>SUM(M40:M52)</f>
        <v>31</v>
      </c>
      <c r="C41" s="46" t="s">
        <v>107</v>
      </c>
      <c r="D41" s="46"/>
      <c r="E41" s="46" t="s">
        <v>103</v>
      </c>
      <c r="F41" s="46"/>
      <c r="G41" s="46"/>
      <c r="H41" s="46"/>
      <c r="I41" s="46" t="s">
        <v>110</v>
      </c>
      <c r="J41" s="46"/>
      <c r="K41" s="46"/>
      <c r="L41" s="46"/>
      <c r="M41" s="46">
        <v>2</v>
      </c>
      <c r="N41" s="46"/>
      <c r="O41" s="46"/>
      <c r="P41" s="58"/>
      <c r="Q41" s="53" t="s">
        <v>234</v>
      </c>
      <c r="R41" s="58"/>
      <c r="S41" s="10"/>
      <c r="T41" t="s">
        <v>197</v>
      </c>
      <c r="X41" s="11"/>
    </row>
    <row r="42" spans="2:24">
      <c r="B42" s="53"/>
      <c r="C42" s="46"/>
      <c r="D42" s="46"/>
      <c r="E42" s="46" t="s">
        <v>94</v>
      </c>
      <c r="F42" s="46"/>
      <c r="G42" s="46"/>
      <c r="H42" s="46"/>
      <c r="I42" s="46" t="s">
        <v>111</v>
      </c>
      <c r="J42" s="46"/>
      <c r="K42" s="46"/>
      <c r="L42" s="46"/>
      <c r="M42" s="46">
        <v>4</v>
      </c>
      <c r="N42" s="46"/>
      <c r="O42" s="46"/>
      <c r="P42" s="58"/>
      <c r="Q42" s="53" t="s">
        <v>205</v>
      </c>
      <c r="R42" s="58"/>
      <c r="S42" s="10"/>
      <c r="T42" t="s">
        <v>199</v>
      </c>
      <c r="X42" s="11"/>
    </row>
    <row r="43" spans="2:24">
      <c r="B43" s="53"/>
      <c r="C43" s="46"/>
      <c r="D43" s="46"/>
      <c r="E43" s="46" t="s">
        <v>95</v>
      </c>
      <c r="F43" s="46"/>
      <c r="G43" s="46"/>
      <c r="H43" s="46"/>
      <c r="I43" s="46" t="s">
        <v>112</v>
      </c>
      <c r="J43" s="46"/>
      <c r="K43" s="46"/>
      <c r="L43" s="46"/>
      <c r="M43" s="46">
        <v>4</v>
      </c>
      <c r="N43" s="46"/>
      <c r="O43" s="46"/>
      <c r="P43" s="58"/>
      <c r="Q43" s="53" t="s">
        <v>203</v>
      </c>
      <c r="R43" s="58"/>
      <c r="S43" s="10"/>
      <c r="T43" t="s">
        <v>200</v>
      </c>
      <c r="X43" s="11"/>
    </row>
    <row r="44" spans="2:24">
      <c r="B44" s="53"/>
      <c r="C44" s="46"/>
      <c r="D44" s="46"/>
      <c r="E44" s="46" t="s">
        <v>96</v>
      </c>
      <c r="F44" s="46"/>
      <c r="G44" s="46"/>
      <c r="H44" s="46"/>
      <c r="I44" s="46" t="s">
        <v>108</v>
      </c>
      <c r="J44" s="46"/>
      <c r="K44" s="46"/>
      <c r="L44" s="46"/>
      <c r="M44" s="46">
        <v>4</v>
      </c>
      <c r="N44" s="46"/>
      <c r="O44" s="46"/>
      <c r="P44" s="58"/>
      <c r="Q44" s="68"/>
      <c r="R44" s="58"/>
      <c r="S44" s="10"/>
      <c r="T44" t="s">
        <v>188</v>
      </c>
      <c r="X44" s="11"/>
    </row>
    <row r="45" spans="2:24">
      <c r="B45" s="53"/>
      <c r="C45" s="46"/>
      <c r="D45" s="46"/>
      <c r="E45" s="46" t="s">
        <v>97</v>
      </c>
      <c r="F45" s="46"/>
      <c r="G45" s="46"/>
      <c r="H45" s="46"/>
      <c r="I45" s="46" t="s">
        <v>187</v>
      </c>
      <c r="J45" s="46"/>
      <c r="K45" s="46"/>
      <c r="L45" s="46"/>
      <c r="M45" s="46">
        <v>4</v>
      </c>
      <c r="N45" s="46"/>
      <c r="O45" s="46"/>
      <c r="P45" s="58"/>
      <c r="Q45" s="53"/>
      <c r="R45" s="58"/>
      <c r="S45" s="10"/>
      <c r="T45" t="s">
        <v>189</v>
      </c>
      <c r="X45" s="11"/>
    </row>
    <row r="46" spans="2:24">
      <c r="B46" s="53"/>
      <c r="C46" s="46"/>
      <c r="D46" s="46"/>
      <c r="E46" s="46" t="s">
        <v>98</v>
      </c>
      <c r="F46" s="46"/>
      <c r="G46" s="46"/>
      <c r="H46" s="46"/>
      <c r="I46" s="46" t="s">
        <v>185</v>
      </c>
      <c r="J46" s="46"/>
      <c r="K46" s="46"/>
      <c r="L46" s="46"/>
      <c r="M46" s="46">
        <v>2</v>
      </c>
      <c r="N46" s="46"/>
      <c r="O46" s="46"/>
      <c r="P46" s="58"/>
      <c r="Q46" s="53"/>
      <c r="R46" s="58"/>
      <c r="S46" s="10"/>
      <c r="T46" t="s">
        <v>190</v>
      </c>
      <c r="X46" s="11"/>
    </row>
    <row r="47" spans="2:24">
      <c r="B47" s="53"/>
      <c r="C47" s="46"/>
      <c r="D47" s="46"/>
      <c r="E47" s="46" t="s">
        <v>99</v>
      </c>
      <c r="F47" s="46"/>
      <c r="G47" s="46"/>
      <c r="H47" s="46"/>
      <c r="I47" s="46" t="s">
        <v>186</v>
      </c>
      <c r="J47" s="46"/>
      <c r="K47" s="46"/>
      <c r="L47" s="46"/>
      <c r="M47" s="46">
        <v>2</v>
      </c>
      <c r="N47" s="46"/>
      <c r="O47" s="46"/>
      <c r="P47" s="58"/>
      <c r="Q47" s="53"/>
      <c r="R47" s="58"/>
      <c r="S47" s="10"/>
      <c r="T47" t="s">
        <v>191</v>
      </c>
      <c r="X47" s="11"/>
    </row>
    <row r="48" spans="2:24">
      <c r="B48" s="53"/>
      <c r="C48" s="46"/>
      <c r="D48" s="46"/>
      <c r="E48" s="46" t="s">
        <v>100</v>
      </c>
      <c r="F48" s="46"/>
      <c r="G48" s="46"/>
      <c r="H48" s="46"/>
      <c r="I48" s="46" t="s">
        <v>113</v>
      </c>
      <c r="J48" s="46"/>
      <c r="K48" s="46"/>
      <c r="L48" s="46"/>
      <c r="M48" s="46">
        <v>1</v>
      </c>
      <c r="N48" s="46"/>
      <c r="O48" s="46"/>
      <c r="P48" s="58"/>
      <c r="Q48" s="53"/>
      <c r="R48" s="58"/>
      <c r="S48" s="10"/>
      <c r="T48" t="s">
        <v>192</v>
      </c>
      <c r="X48" s="11"/>
    </row>
    <row r="49" spans="2:24">
      <c r="B49" s="53"/>
      <c r="C49" s="46"/>
      <c r="D49" s="46"/>
      <c r="E49" s="46" t="s">
        <v>101</v>
      </c>
      <c r="F49" s="46"/>
      <c r="G49" s="46"/>
      <c r="H49" s="46"/>
      <c r="I49" s="46" t="s">
        <v>114</v>
      </c>
      <c r="J49" s="46"/>
      <c r="K49" s="46"/>
      <c r="L49" s="46"/>
      <c r="M49" s="46">
        <v>2</v>
      </c>
      <c r="N49" s="46"/>
      <c r="O49" s="46"/>
      <c r="P49" s="58"/>
      <c r="Q49" s="53"/>
      <c r="R49" s="58"/>
      <c r="S49" s="10"/>
      <c r="T49" t="s">
        <v>193</v>
      </c>
      <c r="X49" s="11"/>
    </row>
    <row r="50" spans="2:24">
      <c r="B50" s="53"/>
      <c r="C50" s="46"/>
      <c r="D50" s="46"/>
      <c r="E50" s="46" t="s">
        <v>104</v>
      </c>
      <c r="F50" s="46"/>
      <c r="G50" s="46"/>
      <c r="H50" s="46"/>
      <c r="I50" s="46" t="s">
        <v>116</v>
      </c>
      <c r="J50" s="46"/>
      <c r="K50" s="46"/>
      <c r="L50" s="46"/>
      <c r="M50" s="46">
        <v>1</v>
      </c>
      <c r="N50" s="46"/>
      <c r="O50" s="46"/>
      <c r="P50" s="58"/>
      <c r="Q50" s="53"/>
      <c r="R50" s="58"/>
      <c r="S50" s="10"/>
      <c r="T50" t="s">
        <v>194</v>
      </c>
      <c r="X50" s="11"/>
    </row>
    <row r="51" spans="2:24">
      <c r="B51" s="53"/>
      <c r="C51" s="46"/>
      <c r="D51" s="46"/>
      <c r="E51" s="46" t="s">
        <v>105</v>
      </c>
      <c r="F51" s="46"/>
      <c r="G51" s="46"/>
      <c r="H51" s="46"/>
      <c r="I51" s="46" t="s">
        <v>115</v>
      </c>
      <c r="J51" s="46"/>
      <c r="K51" s="46"/>
      <c r="L51" s="46"/>
      <c r="M51" s="46">
        <v>1</v>
      </c>
      <c r="N51" s="46"/>
      <c r="O51" s="46"/>
      <c r="P51" s="58"/>
      <c r="Q51" s="53"/>
      <c r="R51" s="58"/>
      <c r="S51" s="10"/>
      <c r="T51" t="s">
        <v>195</v>
      </c>
      <c r="X51" s="11"/>
    </row>
    <row r="52" spans="2:24">
      <c r="B52" s="53"/>
      <c r="C52" s="46"/>
      <c r="D52" s="46"/>
      <c r="E52" s="46" t="s">
        <v>106</v>
      </c>
      <c r="F52" s="46"/>
      <c r="G52" s="46"/>
      <c r="H52" s="46"/>
      <c r="I52" s="46" t="s">
        <v>117</v>
      </c>
      <c r="J52" s="46"/>
      <c r="K52" s="46"/>
      <c r="L52" s="46"/>
      <c r="M52" s="46">
        <v>2</v>
      </c>
      <c r="N52" s="46"/>
      <c r="O52" s="46"/>
      <c r="P52" s="58"/>
      <c r="Q52" s="53"/>
      <c r="R52" s="58"/>
      <c r="S52" s="10"/>
      <c r="T52" t="s">
        <v>196</v>
      </c>
      <c r="X52" s="11"/>
    </row>
    <row r="53" spans="2:24">
      <c r="B53" s="53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58"/>
      <c r="Q53" s="49"/>
      <c r="R53" s="59"/>
      <c r="S53" s="10"/>
      <c r="X53" s="11"/>
    </row>
    <row r="54" spans="2:24" ht="19.5" thickBot="1">
      <c r="B54" s="69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1"/>
      <c r="Q54" s="69" t="s">
        <v>218</v>
      </c>
      <c r="R54" s="72">
        <v>2800</v>
      </c>
      <c r="S54" s="12"/>
      <c r="T54" s="13"/>
      <c r="U54" s="13"/>
      <c r="V54" s="13"/>
      <c r="W54" s="13"/>
      <c r="X54" s="14"/>
    </row>
    <row r="55" spans="2:24">
      <c r="B55" s="41" t="s">
        <v>123</v>
      </c>
      <c r="C55" s="42"/>
      <c r="D55" s="42"/>
      <c r="E55" s="42" t="s">
        <v>124</v>
      </c>
      <c r="F55" s="42"/>
      <c r="G55" s="42"/>
      <c r="H55" s="42"/>
      <c r="I55" s="42" t="s">
        <v>125</v>
      </c>
      <c r="J55" s="42"/>
      <c r="K55" s="42"/>
      <c r="L55" s="42"/>
      <c r="M55" s="42">
        <v>1</v>
      </c>
      <c r="N55" s="42"/>
      <c r="O55" s="42"/>
      <c r="P55" s="61"/>
      <c r="Q55" s="62">
        <v>450</v>
      </c>
      <c r="R55" s="43">
        <f t="shared" ref="R55:R68" si="3">Q55*M55</f>
        <v>450</v>
      </c>
      <c r="S55" s="15"/>
      <c r="T55" s="16" t="s">
        <v>201</v>
      </c>
      <c r="U55" s="16"/>
      <c r="V55" s="16"/>
      <c r="W55" s="16"/>
      <c r="X55" s="17"/>
    </row>
    <row r="56" spans="2:24">
      <c r="B56" s="41"/>
      <c r="C56" s="42"/>
      <c r="D56" s="42"/>
      <c r="E56" s="42" t="s">
        <v>127</v>
      </c>
      <c r="F56" s="42"/>
      <c r="G56" s="42"/>
      <c r="H56" s="42"/>
      <c r="I56" s="42" t="s">
        <v>126</v>
      </c>
      <c r="J56" s="42"/>
      <c r="K56" s="42"/>
      <c r="L56" s="42"/>
      <c r="M56" s="42">
        <v>1</v>
      </c>
      <c r="N56" s="42"/>
      <c r="O56" s="42"/>
      <c r="P56" s="61"/>
      <c r="Q56" s="62">
        <v>500</v>
      </c>
      <c r="R56" s="43">
        <f t="shared" si="3"/>
        <v>500</v>
      </c>
    </row>
    <row r="57" spans="2:24">
      <c r="B57" s="41"/>
      <c r="C57" s="42"/>
      <c r="D57" s="42"/>
      <c r="E57" s="42"/>
      <c r="F57" s="42" t="s">
        <v>219</v>
      </c>
      <c r="G57" s="42"/>
      <c r="H57" s="42"/>
      <c r="I57" s="42"/>
      <c r="J57" s="42" t="s">
        <v>220</v>
      </c>
      <c r="K57" s="42"/>
      <c r="L57" s="42"/>
      <c r="M57" s="42"/>
      <c r="N57" s="42"/>
      <c r="O57" s="42"/>
      <c r="P57" s="61"/>
      <c r="Q57" s="62"/>
      <c r="R57" s="43"/>
    </row>
    <row r="58" spans="2:24">
      <c r="B58" s="41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61"/>
      <c r="Q58" s="62"/>
      <c r="R58" s="43"/>
    </row>
    <row r="59" spans="2:24">
      <c r="B59" s="41"/>
      <c r="C59" s="42"/>
      <c r="D59" s="42"/>
      <c r="E59" s="42" t="s">
        <v>128</v>
      </c>
      <c r="F59" s="42"/>
      <c r="G59" s="42"/>
      <c r="H59" s="42"/>
      <c r="I59" s="42" t="s">
        <v>131</v>
      </c>
      <c r="J59" s="42"/>
      <c r="K59" s="42"/>
      <c r="L59" s="42"/>
      <c r="M59" s="42">
        <v>3</v>
      </c>
      <c r="N59" s="42"/>
      <c r="O59" s="42"/>
      <c r="P59" s="61"/>
      <c r="Q59" s="62">
        <v>8</v>
      </c>
      <c r="R59" s="43">
        <f t="shared" si="3"/>
        <v>24</v>
      </c>
    </row>
    <row r="60" spans="2:24">
      <c r="B60" s="41"/>
      <c r="C60" s="42"/>
      <c r="D60" s="42"/>
      <c r="E60" s="42" t="s">
        <v>129</v>
      </c>
      <c r="F60" s="42"/>
      <c r="G60" s="42"/>
      <c r="H60" s="42"/>
      <c r="I60" s="42" t="s">
        <v>130</v>
      </c>
      <c r="J60" s="42"/>
      <c r="K60" s="42"/>
      <c r="L60" s="42"/>
      <c r="M60" s="42">
        <v>2</v>
      </c>
      <c r="N60" s="42"/>
      <c r="O60" s="42"/>
      <c r="P60" s="61"/>
      <c r="Q60" s="62">
        <v>40</v>
      </c>
      <c r="R60" s="43">
        <f t="shared" si="3"/>
        <v>80</v>
      </c>
    </row>
    <row r="61" spans="2:24">
      <c r="B61" s="41"/>
      <c r="C61" s="42"/>
      <c r="D61" s="42"/>
      <c r="E61" s="42" t="s">
        <v>132</v>
      </c>
      <c r="F61" s="42"/>
      <c r="G61" s="42"/>
      <c r="H61" s="42"/>
      <c r="I61" s="42" t="s">
        <v>133</v>
      </c>
      <c r="J61" s="42"/>
      <c r="K61" s="42"/>
      <c r="L61" s="42"/>
      <c r="M61" s="42">
        <v>1</v>
      </c>
      <c r="N61" s="42"/>
      <c r="O61" s="42"/>
      <c r="P61" s="61"/>
      <c r="Q61" s="62">
        <v>35</v>
      </c>
      <c r="R61" s="43">
        <f t="shared" si="3"/>
        <v>35</v>
      </c>
    </row>
    <row r="62" spans="2:24">
      <c r="B62" s="41"/>
      <c r="C62" s="42"/>
      <c r="D62" s="42"/>
      <c r="E62" s="42" t="s">
        <v>172</v>
      </c>
      <c r="F62" s="42"/>
      <c r="G62" s="42"/>
      <c r="H62" s="42"/>
      <c r="I62" s="42" t="s">
        <v>175</v>
      </c>
      <c r="J62" s="42"/>
      <c r="K62" s="42"/>
      <c r="L62" s="42"/>
      <c r="M62" s="42">
        <v>1</v>
      </c>
      <c r="N62" s="42"/>
      <c r="O62" s="42"/>
      <c r="P62" s="61"/>
      <c r="Q62" s="62">
        <v>5</v>
      </c>
      <c r="R62" s="43">
        <f t="shared" si="3"/>
        <v>5</v>
      </c>
    </row>
    <row r="63" spans="2:24">
      <c r="B63" s="41"/>
      <c r="C63" s="42"/>
      <c r="D63" s="42"/>
      <c r="E63" s="42" t="s">
        <v>173</v>
      </c>
      <c r="F63" s="42"/>
      <c r="G63" s="42"/>
      <c r="H63" s="42"/>
      <c r="I63" s="42" t="s">
        <v>176</v>
      </c>
      <c r="J63" s="42"/>
      <c r="K63" s="42"/>
      <c r="L63" s="42"/>
      <c r="M63" s="42">
        <v>1</v>
      </c>
      <c r="N63" s="42"/>
      <c r="O63" s="42"/>
      <c r="P63" s="61"/>
      <c r="Q63" s="62">
        <v>5</v>
      </c>
      <c r="R63" s="43">
        <f t="shared" si="3"/>
        <v>5</v>
      </c>
    </row>
    <row r="64" spans="2:24">
      <c r="B64" s="41"/>
      <c r="C64" s="42"/>
      <c r="D64" s="42"/>
      <c r="E64" s="42" t="s">
        <v>174</v>
      </c>
      <c r="F64" s="42"/>
      <c r="G64" s="42"/>
      <c r="H64" s="42"/>
      <c r="I64" s="42" t="s">
        <v>177</v>
      </c>
      <c r="J64" s="42"/>
      <c r="K64" s="42"/>
      <c r="L64" s="42"/>
      <c r="M64" s="42">
        <v>1</v>
      </c>
      <c r="N64" s="42"/>
      <c r="O64" s="42"/>
      <c r="P64" s="61"/>
      <c r="Q64" s="62">
        <v>5</v>
      </c>
      <c r="R64" s="43">
        <f t="shared" si="3"/>
        <v>5</v>
      </c>
    </row>
    <row r="65" spans="2:18">
      <c r="B65" s="41"/>
      <c r="C65" s="42"/>
      <c r="D65" s="42"/>
      <c r="E65" s="42" t="s">
        <v>134</v>
      </c>
      <c r="F65" s="42"/>
      <c r="G65" s="42"/>
      <c r="H65" s="42"/>
      <c r="I65" s="42" t="s">
        <v>135</v>
      </c>
      <c r="J65" s="42"/>
      <c r="K65" s="42"/>
      <c r="L65" s="42"/>
      <c r="M65" s="42">
        <v>1</v>
      </c>
      <c r="N65" s="42"/>
      <c r="O65" s="42"/>
      <c r="P65" s="61"/>
      <c r="Q65" s="62">
        <v>30</v>
      </c>
      <c r="R65" s="43">
        <f t="shared" si="3"/>
        <v>30</v>
      </c>
    </row>
    <row r="66" spans="2:18">
      <c r="B66" s="41"/>
      <c r="C66" s="42"/>
      <c r="D66" s="42"/>
      <c r="E66" s="42" t="s">
        <v>208</v>
      </c>
      <c r="F66" s="42"/>
      <c r="G66" s="42"/>
      <c r="H66" s="42"/>
      <c r="I66" s="42" t="s">
        <v>209</v>
      </c>
      <c r="J66" s="42"/>
      <c r="K66" s="42"/>
      <c r="L66" s="42"/>
      <c r="M66" s="42">
        <v>2</v>
      </c>
      <c r="N66" s="42"/>
      <c r="O66" s="42"/>
      <c r="P66" s="61"/>
      <c r="Q66" s="62">
        <v>25</v>
      </c>
      <c r="R66" s="43">
        <f t="shared" si="3"/>
        <v>50</v>
      </c>
    </row>
    <row r="67" spans="2:18">
      <c r="B67" s="41"/>
      <c r="C67" s="42"/>
      <c r="D67" s="42"/>
      <c r="E67" s="42" t="s">
        <v>136</v>
      </c>
      <c r="F67" s="42"/>
      <c r="G67" s="42"/>
      <c r="H67" s="42"/>
      <c r="I67" s="42" t="s">
        <v>137</v>
      </c>
      <c r="J67" s="42"/>
      <c r="K67" s="42"/>
      <c r="L67" s="42"/>
      <c r="M67" s="42">
        <v>1</v>
      </c>
      <c r="N67" s="42"/>
      <c r="O67" s="42"/>
      <c r="P67" s="61"/>
      <c r="Q67" s="62">
        <v>80</v>
      </c>
      <c r="R67" s="43">
        <f t="shared" si="3"/>
        <v>80</v>
      </c>
    </row>
    <row r="68" spans="2:18">
      <c r="B68" s="41"/>
      <c r="C68" s="42"/>
      <c r="D68" s="42"/>
      <c r="E68" s="42" t="s">
        <v>141</v>
      </c>
      <c r="F68" s="42"/>
      <c r="G68" s="42"/>
      <c r="H68" s="42"/>
      <c r="I68" s="42" t="s">
        <v>142</v>
      </c>
      <c r="J68" s="42"/>
      <c r="K68" s="42"/>
      <c r="L68" s="42"/>
      <c r="M68" s="42">
        <v>1</v>
      </c>
      <c r="N68" s="42"/>
      <c r="O68" s="42"/>
      <c r="P68" s="61"/>
      <c r="Q68" s="62">
        <v>300</v>
      </c>
      <c r="R68" s="43">
        <f t="shared" si="3"/>
        <v>300</v>
      </c>
    </row>
    <row r="69" spans="2:18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61"/>
      <c r="Q69" s="63"/>
      <c r="R69" s="44"/>
    </row>
    <row r="70" spans="2:18" ht="19.5" thickBot="1">
      <c r="B70" s="64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6"/>
      <c r="Q70" s="64" t="s">
        <v>218</v>
      </c>
      <c r="R70" s="67">
        <f>SUM(R55:R68)</f>
        <v>1564</v>
      </c>
    </row>
    <row r="71" spans="2:18">
      <c r="B71" s="10" t="s">
        <v>143</v>
      </c>
      <c r="E71" t="s">
        <v>144</v>
      </c>
      <c r="I71" t="s">
        <v>145</v>
      </c>
      <c r="M71">
        <v>1</v>
      </c>
      <c r="P71" s="11" t="s">
        <v>210</v>
      </c>
      <c r="Q71" s="10"/>
      <c r="R71" s="19">
        <v>15000</v>
      </c>
    </row>
    <row r="72" spans="2:18">
      <c r="B72" s="10"/>
      <c r="F72" t="s">
        <v>146</v>
      </c>
      <c r="J72" t="s">
        <v>147</v>
      </c>
      <c r="O72" t="s">
        <v>213</v>
      </c>
      <c r="P72" s="11" t="s">
        <v>211</v>
      </c>
      <c r="Q72" s="10"/>
      <c r="R72" s="19">
        <v>4000</v>
      </c>
    </row>
    <row r="73" spans="2:18">
      <c r="B73" s="10"/>
      <c r="P73" s="11"/>
      <c r="Q73" s="10"/>
      <c r="R73" s="11"/>
    </row>
    <row r="74" spans="2:18">
      <c r="B74" s="10" t="s">
        <v>148</v>
      </c>
      <c r="E74" t="s">
        <v>179</v>
      </c>
      <c r="I74" t="s">
        <v>178</v>
      </c>
      <c r="M74">
        <v>1</v>
      </c>
      <c r="P74" s="11"/>
      <c r="Q74" s="10"/>
      <c r="R74" s="19">
        <v>3000</v>
      </c>
    </row>
    <row r="75" spans="2:18">
      <c r="B75" s="10"/>
      <c r="C75" t="s">
        <v>152</v>
      </c>
      <c r="E75" t="s">
        <v>149</v>
      </c>
      <c r="P75" s="11"/>
      <c r="Q75" s="10"/>
      <c r="R75" s="11"/>
    </row>
    <row r="76" spans="2:18">
      <c r="B76" s="10"/>
      <c r="C76" t="s">
        <v>151</v>
      </c>
      <c r="E76" t="s">
        <v>150</v>
      </c>
      <c r="P76" s="11"/>
      <c r="Q76" s="10"/>
      <c r="R76" s="11"/>
    </row>
    <row r="77" spans="2:18">
      <c r="B77" s="10"/>
      <c r="F77" t="s">
        <v>154</v>
      </c>
      <c r="I77" t="s">
        <v>153</v>
      </c>
      <c r="P77" s="11"/>
      <c r="Q77" s="10"/>
      <c r="R77" s="11"/>
    </row>
    <row r="78" spans="2:18"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  <c r="Q78" s="12"/>
      <c r="R78" s="14"/>
    </row>
    <row r="79" spans="2:18">
      <c r="B79" s="35" t="s">
        <v>140</v>
      </c>
      <c r="C79" s="31"/>
      <c r="D79" s="31"/>
      <c r="E79" s="36" t="s">
        <v>138</v>
      </c>
      <c r="F79" s="36"/>
      <c r="G79" s="36"/>
      <c r="H79" s="36"/>
      <c r="I79" s="36" t="s">
        <v>139</v>
      </c>
      <c r="J79" s="36"/>
      <c r="K79" s="36"/>
      <c r="L79" s="36"/>
      <c r="M79" s="36">
        <v>1</v>
      </c>
      <c r="N79" s="31"/>
      <c r="O79" s="31"/>
      <c r="P79" s="32"/>
      <c r="Q79" s="33"/>
      <c r="R79" s="34">
        <v>450</v>
      </c>
    </row>
    <row r="80" spans="2:18">
      <c r="B80" s="10"/>
      <c r="P80" s="11"/>
      <c r="Q80" s="10"/>
      <c r="R80" s="11"/>
    </row>
    <row r="81" spans="2:18">
      <c r="B81" s="10"/>
      <c r="P81" s="11"/>
      <c r="Q81" s="10"/>
      <c r="R81" s="11"/>
    </row>
    <row r="82" spans="2:18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  <c r="Q82" s="12"/>
      <c r="R82" s="14"/>
    </row>
    <row r="83" spans="2:18">
      <c r="B83" s="7" t="s">
        <v>163</v>
      </c>
      <c r="C83" s="8"/>
      <c r="D83" s="8"/>
      <c r="E83" t="s">
        <v>212</v>
      </c>
      <c r="J83" s="8"/>
      <c r="K83" s="8"/>
      <c r="L83" s="8"/>
      <c r="M83" s="8">
        <v>1</v>
      </c>
      <c r="N83" s="8"/>
      <c r="O83" s="8"/>
      <c r="P83" s="9" t="s">
        <v>215</v>
      </c>
      <c r="Q83" s="7"/>
      <c r="R83" s="19">
        <v>2000</v>
      </c>
    </row>
    <row r="84" spans="2:18">
      <c r="B84" s="10"/>
      <c r="E84" t="s">
        <v>165</v>
      </c>
      <c r="I84" t="s">
        <v>164</v>
      </c>
      <c r="M84">
        <v>1</v>
      </c>
      <c r="O84" t="s">
        <v>213</v>
      </c>
      <c r="P84" s="11" t="s">
        <v>214</v>
      </c>
      <c r="Q84" s="18"/>
      <c r="R84" s="19">
        <v>6000</v>
      </c>
    </row>
    <row r="85" spans="2:18">
      <c r="B85" s="10"/>
      <c r="E85" t="s">
        <v>166</v>
      </c>
      <c r="I85" t="s">
        <v>167</v>
      </c>
      <c r="P85" s="11"/>
      <c r="Q85" s="10"/>
      <c r="R85" s="11"/>
    </row>
    <row r="86" spans="2:18">
      <c r="B86" s="10"/>
      <c r="P86" s="11"/>
      <c r="Q86" s="10"/>
      <c r="R86" s="11"/>
    </row>
    <row r="87" spans="2:18" ht="19.5" thickBot="1"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4"/>
      <c r="Q87" s="29" t="s">
        <v>218</v>
      </c>
      <c r="R87" s="30">
        <f>R72+R74+R83</f>
        <v>9000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36DF-863B-42E6-B93E-FFF1AA9E0DE6}">
  <dimension ref="B2:Q14"/>
  <sheetViews>
    <sheetView workbookViewId="0"/>
  </sheetViews>
  <sheetFormatPr defaultRowHeight="18.75"/>
  <cols>
    <col min="2" max="2" width="10.625" customWidth="1"/>
    <col min="8" max="8" width="10.625" customWidth="1"/>
    <col min="15" max="15" width="13.625" customWidth="1"/>
  </cols>
  <sheetData>
    <row r="2" spans="2:17">
      <c r="B2" t="s">
        <v>20</v>
      </c>
    </row>
    <row r="4" spans="2:17">
      <c r="D4" t="s">
        <v>16</v>
      </c>
      <c r="E4" t="s">
        <v>17</v>
      </c>
      <c r="J4" t="s">
        <v>16</v>
      </c>
      <c r="K4" s="4" t="s">
        <v>17</v>
      </c>
    </row>
    <row r="5" spans="2:17">
      <c r="B5" s="5" t="s">
        <v>1</v>
      </c>
      <c r="C5" s="2" t="s">
        <v>7</v>
      </c>
      <c r="D5">
        <v>14</v>
      </c>
      <c r="E5" s="3" t="s">
        <v>71</v>
      </c>
      <c r="F5" t="s">
        <v>66</v>
      </c>
      <c r="H5" s="5" t="s">
        <v>0</v>
      </c>
      <c r="I5" s="2" t="s">
        <v>4</v>
      </c>
      <c r="J5">
        <v>2</v>
      </c>
      <c r="K5" s="3" t="s">
        <v>56</v>
      </c>
      <c r="L5" t="s">
        <v>59</v>
      </c>
      <c r="N5" s="3" t="s">
        <v>29</v>
      </c>
      <c r="O5" t="s">
        <v>31</v>
      </c>
      <c r="P5" s="3" t="s">
        <v>44</v>
      </c>
      <c r="Q5" t="s">
        <v>46</v>
      </c>
    </row>
    <row r="6" spans="2:17">
      <c r="C6" s="2" t="s">
        <v>8</v>
      </c>
      <c r="D6">
        <v>15</v>
      </c>
      <c r="E6" s="3" t="s">
        <v>70</v>
      </c>
      <c r="F6" t="s">
        <v>67</v>
      </c>
      <c r="I6" s="2" t="s">
        <v>5</v>
      </c>
      <c r="J6">
        <v>3</v>
      </c>
      <c r="K6" s="3" t="s">
        <v>55</v>
      </c>
      <c r="L6" t="s">
        <v>58</v>
      </c>
      <c r="O6" t="s">
        <v>30</v>
      </c>
      <c r="P6" s="3" t="s">
        <v>45</v>
      </c>
      <c r="Q6" t="s">
        <v>47</v>
      </c>
    </row>
    <row r="7" spans="2:17">
      <c r="C7" s="2" t="s">
        <v>9</v>
      </c>
      <c r="D7">
        <v>17</v>
      </c>
      <c r="E7" s="3" t="s">
        <v>69</v>
      </c>
      <c r="F7" t="s">
        <v>68</v>
      </c>
      <c r="I7" s="2" t="s">
        <v>6</v>
      </c>
      <c r="J7">
        <v>4</v>
      </c>
      <c r="K7" s="3" t="s">
        <v>54</v>
      </c>
      <c r="L7" t="s">
        <v>57</v>
      </c>
    </row>
    <row r="8" spans="2:17">
      <c r="E8" s="3"/>
      <c r="K8" s="4"/>
    </row>
    <row r="9" spans="2:17">
      <c r="B9" s="5" t="s">
        <v>3</v>
      </c>
      <c r="C9" s="2" t="s">
        <v>10</v>
      </c>
      <c r="D9">
        <v>23</v>
      </c>
      <c r="E9" s="3" t="s">
        <v>60</v>
      </c>
      <c r="F9" t="s">
        <v>63</v>
      </c>
      <c r="H9" s="5" t="s">
        <v>2</v>
      </c>
      <c r="I9" s="2" t="s">
        <v>13</v>
      </c>
      <c r="J9">
        <v>18</v>
      </c>
      <c r="K9" s="3" t="s">
        <v>48</v>
      </c>
      <c r="L9" t="s">
        <v>51</v>
      </c>
      <c r="N9" s="3" t="s">
        <v>28</v>
      </c>
      <c r="O9" t="s">
        <v>19</v>
      </c>
      <c r="P9" s="6" t="s">
        <v>72</v>
      </c>
    </row>
    <row r="10" spans="2:17">
      <c r="C10" s="2" t="s">
        <v>11</v>
      </c>
      <c r="D10">
        <v>24</v>
      </c>
      <c r="E10" s="3" t="s">
        <v>61</v>
      </c>
      <c r="F10" t="s">
        <v>64</v>
      </c>
      <c r="I10" s="2" t="s">
        <v>14</v>
      </c>
      <c r="J10">
        <v>27</v>
      </c>
      <c r="K10" s="3" t="s">
        <v>49</v>
      </c>
      <c r="L10" t="s">
        <v>52</v>
      </c>
      <c r="O10" t="s">
        <v>18</v>
      </c>
      <c r="P10" s="3" t="s">
        <v>40</v>
      </c>
      <c r="Q10" t="s">
        <v>42</v>
      </c>
    </row>
    <row r="11" spans="2:17">
      <c r="C11" s="2" t="s">
        <v>12</v>
      </c>
      <c r="D11">
        <v>25</v>
      </c>
      <c r="E11" s="3" t="s">
        <v>62</v>
      </c>
      <c r="F11" t="s">
        <v>65</v>
      </c>
      <c r="I11" s="2" t="s">
        <v>15</v>
      </c>
      <c r="J11">
        <v>22</v>
      </c>
      <c r="K11" s="3" t="s">
        <v>50</v>
      </c>
      <c r="L11" t="s">
        <v>53</v>
      </c>
      <c r="O11" t="s">
        <v>32</v>
      </c>
      <c r="P11" s="3" t="s">
        <v>41</v>
      </c>
      <c r="Q11" t="s">
        <v>43</v>
      </c>
    </row>
    <row r="12" spans="2:17">
      <c r="E12" s="4"/>
      <c r="L12" s="3"/>
      <c r="M12" s="3"/>
      <c r="N12" s="3"/>
      <c r="O12" s="3"/>
    </row>
    <row r="13" spans="2:17">
      <c r="N13" s="3" t="s">
        <v>33</v>
      </c>
      <c r="O13" t="s">
        <v>34</v>
      </c>
      <c r="P13" s="3" t="s">
        <v>36</v>
      </c>
      <c r="Q13" t="s">
        <v>38</v>
      </c>
    </row>
    <row r="14" spans="2:17">
      <c r="O14" t="s">
        <v>35</v>
      </c>
      <c r="P14" s="3" t="s">
        <v>37</v>
      </c>
      <c r="Q14" t="s">
        <v>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9"/>
  <sheetViews>
    <sheetView workbookViewId="0"/>
  </sheetViews>
  <sheetFormatPr defaultRowHeight="18.75"/>
  <sheetData>
    <row r="2" spans="2:2">
      <c r="B2" t="s">
        <v>26</v>
      </c>
    </row>
    <row r="3" spans="2:2">
      <c r="B3" s="1" t="s">
        <v>27</v>
      </c>
    </row>
    <row r="4" spans="2:2">
      <c r="B4" s="1"/>
    </row>
    <row r="5" spans="2:2">
      <c r="B5" s="1"/>
    </row>
    <row r="28" spans="2:8">
      <c r="B28" t="s">
        <v>21</v>
      </c>
      <c r="H28" t="s">
        <v>22</v>
      </c>
    </row>
    <row r="49" spans="2:2">
      <c r="B49" t="s">
        <v>23</v>
      </c>
    </row>
  </sheetData>
  <phoneticPr fontId="1"/>
  <hyperlinks>
    <hyperlink ref="B3" r:id="rId1" xr:uid="{D3778D70-766F-4FBD-A684-628B3B79BE4E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FFFF-2983-4D8B-A993-57FB7A3645D5}">
  <dimension ref="B2"/>
  <sheetViews>
    <sheetView workbookViewId="0"/>
  </sheetViews>
  <sheetFormatPr defaultRowHeight="18.75"/>
  <sheetData>
    <row r="2" spans="2:2">
      <c r="B2" t="s">
        <v>24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66F0-9A35-43EC-8E59-312EBBC4D7A9}">
  <dimension ref="B2"/>
  <sheetViews>
    <sheetView workbookViewId="0"/>
  </sheetViews>
  <sheetFormatPr defaultRowHeight="18.75"/>
  <sheetData>
    <row r="2" spans="2:2">
      <c r="B2" t="s">
        <v>25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BCA7-4346-462E-A7AB-062CEF5C27CE}">
  <dimension ref="B2"/>
  <sheetViews>
    <sheetView workbookViewId="0"/>
  </sheetViews>
  <sheetFormatPr defaultRowHeight="18.75"/>
  <sheetData>
    <row r="2" spans="2:2">
      <c r="B2" t="s">
        <v>233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PartsList</vt:lpstr>
      <vt:lpstr>RasPi</vt:lpstr>
      <vt:lpstr>PowerModule</vt:lpstr>
      <vt:lpstr>IMU</vt:lpstr>
      <vt:lpstr>LED</vt:lpstr>
      <vt:lpstr>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河合竜次</dc:creator>
  <cp:lastModifiedBy>河合 竜次</cp:lastModifiedBy>
  <dcterms:created xsi:type="dcterms:W3CDTF">2015-06-05T18:19:34Z</dcterms:created>
  <dcterms:modified xsi:type="dcterms:W3CDTF">2023-09-10T09:40:51Z</dcterms:modified>
</cp:coreProperties>
</file>