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kish/git/pop-star/Pop*/manuscripts/MatchDFAGraphics/"/>
    </mc:Choice>
  </mc:AlternateContent>
  <bookViews>
    <workbookView xWindow="380" yWindow="460" windowWidth="31000" windowHeight="1754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4 (2)" sheetId="6" r:id="rId5"/>
    <sheet name="Sheet4 (3)" sheetId="7" r:id="rId6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C2" i="6"/>
  <c r="B2" i="6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2" i="2"/>
  <c r="B2" i="2"/>
  <c r="G25" i="1"/>
  <c r="H25" i="1"/>
  <c r="G26" i="1"/>
  <c r="H26" i="1"/>
  <c r="G27" i="1"/>
  <c r="H27" i="1"/>
  <c r="G28" i="1"/>
  <c r="H28" i="1"/>
  <c r="G29" i="1"/>
  <c r="H29" i="1"/>
  <c r="G30" i="1"/>
  <c r="H30" i="1"/>
  <c r="H24" i="1"/>
  <c r="H23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D24" i="1"/>
  <c r="E24" i="1"/>
  <c r="F24" i="1"/>
  <c r="G24" i="1"/>
  <c r="C24" i="1"/>
  <c r="D23" i="1"/>
  <c r="E23" i="1"/>
  <c r="F23" i="1"/>
  <c r="G23" i="1"/>
  <c r="C23" i="1"/>
</calcChain>
</file>

<file path=xl/sharedStrings.xml><?xml version="1.0" encoding="utf-8"?>
<sst xmlns="http://schemas.openxmlformats.org/spreadsheetml/2006/main" count="72" uniqueCount="38">
  <si>
    <t>Sample Count</t>
  </si>
  <si>
    <t>NHMM</t>
  </si>
  <si>
    <t>Factor Graph</t>
  </si>
  <si>
    <t>fixed length of 50</t>
  </si>
  <si>
    <t>Sampling Time</t>
  </si>
  <si>
    <t>Model Creation Time</t>
  </si>
  <si>
    <t>NHMM-50</t>
  </si>
  <si>
    <t>FG-50</t>
  </si>
  <si>
    <t>NHMM-10</t>
  </si>
  <si>
    <t>FG-10</t>
  </si>
  <si>
    <t>NHMM-100</t>
  </si>
  <si>
    <t>FG-100</t>
  </si>
  <si>
    <t xml:space="preserve">NHMM </t>
  </si>
  <si>
    <t>Sequence Length</t>
  </si>
  <si>
    <t>Model Build Time</t>
  </si>
  <si>
    <t>Average Sequence Sample Time</t>
  </si>
  <si>
    <t>0 ms</t>
  </si>
  <si>
    <t>21.6 ms</t>
  </si>
  <si>
    <t>395.4 ms</t>
  </si>
  <si>
    <t>1543.8 ms</t>
  </si>
  <si>
    <t>.0032 ms</t>
  </si>
  <si>
    <t>.016 ms</t>
  </si>
  <si>
    <t>.034 ms</t>
  </si>
  <si>
    <t>.0011 ms</t>
  </si>
  <si>
    <t>.0053 ms</t>
  </si>
  <si>
    <t>.011 ms</t>
  </si>
  <si>
    <t>Build Time</t>
  </si>
  <si>
    <t>Sample Time (per sequence)</t>
  </si>
  <si>
    <t>100-length 1-order with regular constraint: {aa+b+}</t>
  </si>
  <si>
    <t>Length</t>
  </si>
  <si>
    <t>NHMM-Sample</t>
  </si>
  <si>
    <t>Factor Graph-Sample</t>
  </si>
  <si>
    <t>NHMM-Build</t>
  </si>
  <si>
    <t>Factor Graph-Build</t>
  </si>
  <si>
    <t>includes model build time</t>
  </si>
  <si>
    <t>just sampling time</t>
  </si>
  <si>
    <t>NHMM-Amortized</t>
  </si>
  <si>
    <t>Factor Graph-Amortized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</si>
</sst>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1" xfId="0" applyFont="1" applyBorder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NHMM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Sheet1!$B$3:$B$9</c:f>
              <c:numCache>
                <c:formatCode>0.00</c:formatCode>
                <c:ptCount val="7"/>
                <c:pt idx="0">
                  <c:v>411.6</c:v>
                </c:pt>
                <c:pt idx="1">
                  <c:v>41.17</c:v>
                </c:pt>
                <c:pt idx="2">
                  <c:v>4.1230000000000002</c:v>
                </c:pt>
                <c:pt idx="3">
                  <c:v>0.41810000000000003</c:v>
                </c:pt>
                <c:pt idx="4">
                  <c:v>4.6730000000000001E-2</c:v>
                </c:pt>
                <c:pt idx="5">
                  <c:v>9.6500000000000006E-3</c:v>
                </c:pt>
                <c:pt idx="6">
                  <c:v>5.8630000000000002E-3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B-854E-B865-DD1D75544ED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Factor Graph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0.3</c:v>
                </c:pt>
                <c:pt idx="1">
                  <c:v>0.1</c:v>
                </c:pt>
                <c:pt idx="2">
                  <c:v>4.0999999999999898E-2</c:v>
                </c:pt>
                <c:pt idx="3">
                  <c:v>2.3E-2</c:v>
                </c:pt>
                <c:pt idx="4">
                  <c:v>1.9459999999999901E-2</c:v>
                </c:pt>
                <c:pt idx="5">
                  <c:v>1.797E-2</c:v>
                </c:pt>
                <c:pt idx="6">
                  <c:v>1.6815099999999999E-2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B-854E-B865-DD1D7554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93583"/>
        <c:axId val="2115350815"/>
      </c:lineChart>
      <c:catAx>
        <c:axId val="186729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Sequences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50815"/>
        <c:crossesAt val="1.0000000000000005E-8"/>
        <c:auto val="1"/>
        <c:lblAlgn val="ctr"/>
        <c:lblOffset val="100"/>
        <c:noMultiLvlLbl val="0"/>
      </c:catAx>
      <c:valAx>
        <c:axId val="2115350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Sequence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NHMM-10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9.9999999999997868E-3</c:v>
                </c:pt>
                <c:pt idx="1">
                  <c:v>5.9999999999999784E-3</c:v>
                </c:pt>
                <c:pt idx="2">
                  <c:v>2E-3</c:v>
                </c:pt>
                <c:pt idx="3">
                  <c:v>1.2600000000000001E-3</c:v>
                </c:pt>
                <c:pt idx="4">
                  <c:v>1.111E-3</c:v>
                </c:pt>
                <c:pt idx="5">
                  <c:v>1.0575000000000001E-3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4-5E4B-A2A6-682F0BFC7B00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FG-10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0.02</c:v>
                </c:pt>
                <c:pt idx="1">
                  <c:v>8.0000000000000002E-3</c:v>
                </c:pt>
                <c:pt idx="2">
                  <c:v>5.4000000000000003E-3</c:v>
                </c:pt>
                <c:pt idx="3">
                  <c:v>3.9899999999999996E-3</c:v>
                </c:pt>
                <c:pt idx="4">
                  <c:v>3.5280000000000003E-3</c:v>
                </c:pt>
                <c:pt idx="5">
                  <c:v>3.2491999999999998E-3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4-5E4B-A2A6-682F0BFC7B00}"/>
            </c:ext>
          </c:extLst>
        </c:ser>
        <c:ser>
          <c:idx val="2"/>
          <c:order val="2"/>
          <c:tx>
            <c:strRef>
              <c:f>Sheet1!$E$22</c:f>
              <c:strCache>
                <c:ptCount val="1"/>
                <c:pt idx="0">
                  <c:v>NHMM-50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Sheet1!$E$25:$E$30</c:f>
              <c:numCache>
                <c:formatCode>General</c:formatCode>
                <c:ptCount val="6"/>
                <c:pt idx="0">
                  <c:v>1.0000000000002274E-2</c:v>
                </c:pt>
                <c:pt idx="1">
                  <c:v>0.01</c:v>
                </c:pt>
                <c:pt idx="2">
                  <c:v>6.4000000000000341E-3</c:v>
                </c:pt>
                <c:pt idx="3">
                  <c:v>5.5700000000000046E-3</c:v>
                </c:pt>
                <c:pt idx="4">
                  <c:v>5.3239999999999997E-3</c:v>
                </c:pt>
                <c:pt idx="5">
                  <c:v>5.2503000000000003E-3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4-5E4B-A2A6-682F0BFC7B00}"/>
            </c:ext>
          </c:extLst>
        </c:ser>
        <c:ser>
          <c:idx val="3"/>
          <c:order val="3"/>
          <c:tx>
            <c:strRef>
              <c:f>Sheet1!$F$22</c:f>
              <c:strCache>
                <c:ptCount val="1"/>
                <c:pt idx="0">
                  <c:v>FG-50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Sheet1!$F$25:$F$30</c:f>
              <c:numCache>
                <c:formatCode>General</c:formatCode>
                <c:ptCount val="6"/>
                <c:pt idx="0">
                  <c:v>0.08</c:v>
                </c:pt>
                <c:pt idx="1">
                  <c:v>3.9E-2</c:v>
                </c:pt>
                <c:pt idx="2">
                  <c:v>2.2200000000000001E-2</c:v>
                </c:pt>
                <c:pt idx="3">
                  <c:v>1.975E-2</c:v>
                </c:pt>
                <c:pt idx="4">
                  <c:v>1.7649999999999999E-2</c:v>
                </c:pt>
                <c:pt idx="5">
                  <c:v>1.63248E-2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4-5E4B-A2A6-682F0BFC7B00}"/>
            </c:ext>
          </c:extLst>
        </c:ser>
        <c:ser>
          <c:idx val="4"/>
          <c:order val="4"/>
          <c:tx>
            <c:strRef>
              <c:f>Sheet1!$G$22</c:f>
              <c:strCache>
                <c:ptCount val="1"/>
                <c:pt idx="0">
                  <c:v>NHMM-100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Sheet1!$G$25:$G$30</c:f>
              <c:numCache>
                <c:formatCode>General</c:formatCode>
                <c:ptCount val="6"/>
                <c:pt idx="0">
                  <c:v>2.9999999999995454E-2</c:v>
                </c:pt>
                <c:pt idx="1">
                  <c:v>1.7000000000000456E-2</c:v>
                </c:pt>
                <c:pt idx="2">
                  <c:v>1.2999999999999999E-2</c:v>
                </c:pt>
                <c:pt idx="3">
                  <c:v>1.1479999999999995E-2</c:v>
                </c:pt>
                <c:pt idx="4">
                  <c:v>1.1237E-2</c:v>
                </c:pt>
                <c:pt idx="5">
                  <c:v>1.10916E-2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14-5E4B-A2A6-682F0BFC7B00}"/>
            </c:ext>
          </c:extLst>
        </c:ser>
        <c:ser>
          <c:idx val="5"/>
          <c:order val="5"/>
          <c:tx>
            <c:strRef>
              <c:f>Sheet1!$H$22</c:f>
              <c:strCache>
                <c:ptCount val="1"/>
                <c:pt idx="0">
                  <c:v>FG-100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Sheet1!$H$25:$H$30</c:f>
              <c:numCache>
                <c:formatCode>General</c:formatCode>
                <c:ptCount val="6"/>
                <c:pt idx="0">
                  <c:v>0.18</c:v>
                </c:pt>
                <c:pt idx="1">
                  <c:v>6.9000000000000006E-2</c:v>
                </c:pt>
                <c:pt idx="2">
                  <c:v>4.36E-2</c:v>
                </c:pt>
                <c:pt idx="3">
                  <c:v>3.7839999999999999E-2</c:v>
                </c:pt>
                <c:pt idx="4">
                  <c:v>3.4930999999999997E-2</c:v>
                </c:pt>
                <c:pt idx="5">
                  <c:v>3.3681000000000003E-2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14-5E4B-A2A6-682F0BFC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031839"/>
        <c:axId val="2114342831"/>
      </c:lineChart>
      <c:catAx>
        <c:axId val="211503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Sequences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42831"/>
        <c:crosses val="autoZero"/>
        <c:auto val="1"/>
        <c:lblAlgn val="ctr"/>
        <c:lblOffset val="100"/>
        <c:noMultiLvlLbl val="0"/>
      </c:catAx>
      <c:valAx>
        <c:axId val="21143428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Sequence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3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NHMM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1601</c:v>
                </c:pt>
                <c:pt idx="1">
                  <c:v>160.4</c:v>
                </c:pt>
                <c:pt idx="2">
                  <c:v>16.09</c:v>
                </c:pt>
                <c:pt idx="3">
                  <c:v>1.633</c:v>
                </c:pt>
                <c:pt idx="4">
                  <c:v>0.1759</c:v>
                </c:pt>
                <c:pt idx="5">
                  <c:v>2.8500000000000001E-2</c:v>
                </c:pt>
                <c:pt idx="6">
                  <c:v>1.3377E-2</c:v>
                </c:pt>
                <c:pt idx="7">
                  <c:v>1.06409E-2</c:v>
                </c:pt>
                <c:pt idx="8">
                  <c:v>1.0466909999999999E-2</c:v>
                </c:pt>
                <c:pt idx="9">
                  <c:v>1.0512228E-2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7-154E-B8F2-48D1A622360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Factor Graph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3</c:v>
                </c:pt>
                <c:pt idx="1">
                  <c:v>0.7</c:v>
                </c:pt>
                <c:pt idx="2">
                  <c:v>0.3</c:v>
                </c:pt>
                <c:pt idx="3">
                  <c:v>9.5000000000000001E-2</c:v>
                </c:pt>
                <c:pt idx="4">
                  <c:v>6.7299999999999999E-2</c:v>
                </c:pt>
                <c:pt idx="5">
                  <c:v>4.3319999999999997E-2</c:v>
                </c:pt>
                <c:pt idx="6">
                  <c:v>3.1731000000000002E-2</c:v>
                </c:pt>
                <c:pt idx="7">
                  <c:v>3.0612E-2</c:v>
                </c:pt>
                <c:pt idx="8">
                  <c:v>3.0476280000000001E-2</c:v>
                </c:pt>
                <c:pt idx="9">
                  <c:v>3.0627939E-2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7-154E-B8F2-48D1A622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681695"/>
        <c:axId val="1272807535"/>
      </c:lineChart>
      <c:catAx>
        <c:axId val="127268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200"/>
                  <a:t>Sequences generated</a:t>
                </a:r>
              </a:p>
            </c:rich>
          </c:tx>
          <c:layout>
            <c:manualLayout>
              <c:xMode val="edge"/>
              <c:yMode val="edge"/>
              <c:x val="0.35053828636500822"/>
              <c:y val="0.85558140592701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72807535"/>
        <c:crossesAt val="1.0000000000000034E-60"/>
        <c:auto val="1"/>
        <c:lblAlgn val="ctr"/>
        <c:lblOffset val="100"/>
        <c:tickLblSkip val="1"/>
        <c:noMultiLvlLbl val="0"/>
      </c:catAx>
      <c:valAx>
        <c:axId val="1272807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200"/>
                  <a:t>Sample</a:t>
                </a:r>
                <a:r>
                  <a:rPr lang="en-US" sz="1200" baseline="0"/>
                  <a:t> t</a:t>
                </a:r>
                <a:r>
                  <a:rPr lang="en-US" sz="1200"/>
                  <a:t>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7268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Amortized Time By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NHMM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2.7179999999999999E-3</c:v>
                </c:pt>
                <c:pt idx="1">
                  <c:v>6.4460000000000003E-3</c:v>
                </c:pt>
                <c:pt idx="2">
                  <c:v>1.1355000000000001E-2</c:v>
                </c:pt>
                <c:pt idx="3">
                  <c:v>1.7616E-2</c:v>
                </c:pt>
                <c:pt idx="4">
                  <c:v>2.5069000000000001E-2</c:v>
                </c:pt>
                <c:pt idx="5">
                  <c:v>3.3785999999999997E-2</c:v>
                </c:pt>
                <c:pt idx="6">
                  <c:v>4.3886000000000001E-2</c:v>
                </c:pt>
                <c:pt idx="7">
                  <c:v>5.4925000000000002E-2</c:v>
                </c:pt>
                <c:pt idx="8">
                  <c:v>7.0183999999999996E-2</c:v>
                </c:pt>
                <c:pt idx="9">
                  <c:v>8.3917999999999993E-2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4-F044-BB45-5A1790AB59A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Factor Graph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6.6699999999999997E-3</c:v>
                </c:pt>
                <c:pt idx="1">
                  <c:v>1.2088E-2</c:v>
                </c:pt>
                <c:pt idx="2">
                  <c:v>1.8464999999999999E-2</c:v>
                </c:pt>
                <c:pt idx="3">
                  <c:v>2.4254000000000001E-2</c:v>
                </c:pt>
                <c:pt idx="4">
                  <c:v>3.0536000000000001E-2</c:v>
                </c:pt>
                <c:pt idx="5">
                  <c:v>3.6546999999999996E-2</c:v>
                </c:pt>
                <c:pt idx="6">
                  <c:v>4.3657000000000001E-2</c:v>
                </c:pt>
                <c:pt idx="7">
                  <c:v>5.2351000000000002E-2</c:v>
                </c:pt>
                <c:pt idx="8">
                  <c:v>5.9391000000000006E-2</c:v>
                </c:pt>
                <c:pt idx="9">
                  <c:v>6.5251000000000003E-2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4-F044-BB45-5A1790AB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161903"/>
        <c:axId val="1330462975"/>
      </c:lineChart>
      <c:catAx>
        <c:axId val="12721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62975"/>
        <c:crosses val="autoZero"/>
        <c:auto val="1"/>
        <c:lblAlgn val="ctr"/>
        <c:lblOffset val="100"/>
        <c:noMultiLvlLbl val="0"/>
      </c:catAx>
      <c:valAx>
        <c:axId val="13304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r>
                  <a:rPr lang="en-US" baseline="0"/>
                  <a:t> per sequence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Per Token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NHMM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Sheet4!$B$2:$B$11</c:f>
              <c:numCache>
                <c:formatCode>General</c:formatCode>
                <c:ptCount val="10"/>
                <c:pt idx="0">
                  <c:v>10.28</c:v>
                </c:pt>
                <c:pt idx="1">
                  <c:v>10.5725</c:v>
                </c:pt>
                <c:pt idx="2">
                  <c:v>11.270000000000001</c:v>
                </c:pt>
                <c:pt idx="3">
                  <c:v>12.627500000000001</c:v>
                </c:pt>
                <c:pt idx="4">
                  <c:v>10.850999999999999</c:v>
                </c:pt>
                <c:pt idx="5">
                  <c:v>12.714166666666667</c:v>
                </c:pt>
                <c:pt idx="6">
                  <c:v>10.599285714285715</c:v>
                </c:pt>
                <c:pt idx="7">
                  <c:v>10.9575</c:v>
                </c:pt>
                <c:pt idx="8">
                  <c:v>10.531111111111111</c:v>
                </c:pt>
                <c:pt idx="9">
                  <c:v>10.7555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E-DD4F-AA73-EA2FD9A21A14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Factor Graph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Sheet4!$C$2:$C$11</c:f>
              <c:numCache>
                <c:formatCode>General</c:formatCode>
                <c:ptCount val="10"/>
                <c:pt idx="0">
                  <c:v>39.15</c:v>
                </c:pt>
                <c:pt idx="1">
                  <c:v>30.74</c:v>
                </c:pt>
                <c:pt idx="2">
                  <c:v>30.625</c:v>
                </c:pt>
                <c:pt idx="3">
                  <c:v>30.971249999999998</c:v>
                </c:pt>
                <c:pt idx="4">
                  <c:v>30.94</c:v>
                </c:pt>
                <c:pt idx="5">
                  <c:v>29.43</c:v>
                </c:pt>
                <c:pt idx="6">
                  <c:v>31.098571428571429</c:v>
                </c:pt>
                <c:pt idx="7">
                  <c:v>31.838749999999997</c:v>
                </c:pt>
                <c:pt idx="8">
                  <c:v>30.89</c:v>
                </c:pt>
                <c:pt idx="9">
                  <c:v>31.034000000000002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E-DD4F-AA73-EA2FD9A2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161903"/>
        <c:axId val="1330462975"/>
      </c:lineChart>
      <c:catAx>
        <c:axId val="12721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62975"/>
        <c:crosses val="autoZero"/>
        <c:auto val="1"/>
        <c:lblAlgn val="ctr"/>
        <c:lblOffset val="100"/>
        <c:noMultiLvlLbl val="0"/>
      </c:catAx>
      <c:valAx>
        <c:axId val="13304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r>
                  <a:rPr lang="en-US" baseline="0"/>
                  <a:t> per sequence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Per Sequence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'Sheet4 (2)'!$B$1</c:f>
              <c:strCache>
                <c:ptCount val="1"/>
                <c:pt idx="0">
                  <c:v>NHMM-Sample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'Sheet4 (2)'!$A$2:$A$11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'Sheet4 (2)'!$B$2:$B$11</c:f>
              <c:numCache>
                <c:formatCode>General</c:formatCode>
                <c:ptCount val="10"/>
                <c:pt idx="0">
                  <c:v>2.0560000000000001E-3</c:v>
                </c:pt>
                <c:pt idx="1">
                  <c:v>4.2290000000000001E-3</c:v>
                </c:pt>
                <c:pt idx="2">
                  <c:v>6.7620000000000006E-3</c:v>
                </c:pt>
                <c:pt idx="3">
                  <c:v>1.0102E-2</c:v>
                </c:pt>
                <c:pt idx="4">
                  <c:v>1.0851E-2</c:v>
                </c:pt>
                <c:pt idx="5">
                  <c:v>1.5257E-2</c:v>
                </c:pt>
                <c:pt idx="6">
                  <c:v>1.4839000000000001E-2</c:v>
                </c:pt>
                <c:pt idx="7">
                  <c:v>1.7531999999999999E-2</c:v>
                </c:pt>
                <c:pt idx="8">
                  <c:v>1.8956000000000001E-2</c:v>
                </c:pt>
                <c:pt idx="9">
                  <c:v>2.1510999999999999E-2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D-624E-9B18-12DCA20CC046}"/>
            </c:ext>
          </c:extLst>
        </c:ser>
        <c:ser>
          <c:idx val="1"/>
          <c:order val="1"/>
          <c:tx>
            <c:strRef>
              <c:f>'Sheet4 (2)'!$C$1</c:f>
              <c:strCache>
                <c:ptCount val="1"/>
                <c:pt idx="0">
                  <c:v>Factor Graph-Sample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'Sheet4 (2)'!$A$2:$A$11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'Sheet4 (2)'!$C$2:$C$11</c:f>
              <c:numCache>
                <c:formatCode>General</c:formatCode>
                <c:ptCount val="10"/>
                <c:pt idx="0">
                  <c:v>7.8300000000000002E-3</c:v>
                </c:pt>
                <c:pt idx="1">
                  <c:v>1.2296E-2</c:v>
                </c:pt>
                <c:pt idx="2">
                  <c:v>1.8374999999999999E-2</c:v>
                </c:pt>
                <c:pt idx="3">
                  <c:v>2.4776999999999997E-2</c:v>
                </c:pt>
                <c:pt idx="4">
                  <c:v>3.0939999999999999E-2</c:v>
                </c:pt>
                <c:pt idx="5">
                  <c:v>3.5316E-2</c:v>
                </c:pt>
                <c:pt idx="6">
                  <c:v>4.3538E-2</c:v>
                </c:pt>
                <c:pt idx="7">
                  <c:v>5.0942000000000001E-2</c:v>
                </c:pt>
                <c:pt idx="8">
                  <c:v>5.5601999999999999E-2</c:v>
                </c:pt>
                <c:pt idx="9">
                  <c:v>6.2068000000000005E-2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D-624E-9B18-12DCA20CC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161903"/>
        <c:axId val="1330462975"/>
      </c:lineChart>
      <c:lineChart>
        <c:grouping val="standard"/>
        <c:varyColors val="0"/>
        <c:ser>
          <c:idx val="2"/>
          <c:order val="2"/>
          <c:tx>
            <c:strRef>
              <c:f>'Sheet4 (2)'!$D$1</c:f>
              <c:strCache>
                <c:ptCount val="1"/>
                <c:pt idx="0">
                  <c:v>NHMM-Build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'Sheet4 (2)'!$A$2:$A$11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'Sheet4 (2)'!$D$2:$D$11</c:f>
              <c:numCache>
                <c:formatCode>General</c:formatCode>
                <c:ptCount val="10"/>
                <c:pt idx="0">
                  <c:v>72.8</c:v>
                </c:pt>
                <c:pt idx="1">
                  <c:v>300</c:v>
                </c:pt>
                <c:pt idx="2">
                  <c:v>628.1</c:v>
                </c:pt>
                <c:pt idx="3">
                  <c:v>1073.2</c:v>
                </c:pt>
                <c:pt idx="4">
                  <c:v>1666.8</c:v>
                </c:pt>
                <c:pt idx="5">
                  <c:v>2243.8000000000002</c:v>
                </c:pt>
                <c:pt idx="6">
                  <c:v>3008.5</c:v>
                </c:pt>
                <c:pt idx="7">
                  <c:v>3970.1</c:v>
                </c:pt>
                <c:pt idx="8">
                  <c:v>4973.8999999999996</c:v>
                </c:pt>
                <c:pt idx="9">
                  <c:v>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D-624E-9B18-12DCA20CC046}"/>
            </c:ext>
          </c:extLst>
        </c:ser>
        <c:ser>
          <c:idx val="3"/>
          <c:order val="3"/>
          <c:tx>
            <c:strRef>
              <c:f>'Sheet4 (2)'!$E$1</c:f>
              <c:strCache>
                <c:ptCount val="1"/>
                <c:pt idx="0">
                  <c:v>Factor Graph-Build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'Sheet4 (2)'!$A$2:$A$11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'Sheet4 (2)'!$E$2:$E$11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D-624E-9B18-12DCA20CC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433503"/>
        <c:axId val="843497823"/>
      </c:lineChart>
      <c:catAx>
        <c:axId val="12721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62975"/>
        <c:crosses val="autoZero"/>
        <c:auto val="1"/>
        <c:lblAlgn val="ctr"/>
        <c:lblOffset val="100"/>
        <c:noMultiLvlLbl val="0"/>
      </c:catAx>
      <c:valAx>
        <c:axId val="13304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time (ms)</a:t>
                </a:r>
                <a:r>
                  <a:rPr lang="en-US" baseline="0"/>
                  <a:t> per sequence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61903"/>
        <c:crosses val="autoZero"/>
        <c:crossBetween val="between"/>
      </c:valAx>
      <c:valAx>
        <c:axId val="8434978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33503"/>
        <c:crosses val="max"/>
        <c:crossBetween val="between"/>
      </c:valAx>
      <c:catAx>
        <c:axId val="84343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4978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'Sheet4 (3)'!$D$1</c:f>
              <c:strCache>
                <c:ptCount val="1"/>
                <c:pt idx="0">
                  <c:v>NHMM-Amortized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'Sheet4 (3)'!$A$2:$A$11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'Sheet4 (3)'!$D$2:$D$11</c:f>
              <c:numCache>
                <c:formatCode>General</c:formatCode>
                <c:ptCount val="10"/>
                <c:pt idx="0">
                  <c:v>2.7179999999999999E-3</c:v>
                </c:pt>
                <c:pt idx="1">
                  <c:v>6.4460000000000003E-3</c:v>
                </c:pt>
                <c:pt idx="2">
                  <c:v>1.1355000000000001E-2</c:v>
                </c:pt>
                <c:pt idx="3">
                  <c:v>1.7616E-2</c:v>
                </c:pt>
                <c:pt idx="4">
                  <c:v>2.5069000000000001E-2</c:v>
                </c:pt>
                <c:pt idx="5">
                  <c:v>3.3785999999999997E-2</c:v>
                </c:pt>
                <c:pt idx="6">
                  <c:v>4.3886000000000001E-2</c:v>
                </c:pt>
                <c:pt idx="7">
                  <c:v>5.4925000000000002E-2</c:v>
                </c:pt>
                <c:pt idx="8">
                  <c:v>7.0183999999999996E-2</c:v>
                </c:pt>
                <c:pt idx="9">
                  <c:v>8.3917999999999993E-2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0-6441-8502-049AF5C46BB2}"/>
            </c:ext>
          </c:extLst>
        </c:ser>
        <c:ser>
          <c:idx val="0"/>
          <c:order val="1"/>
          <c:tx>
            <c:strRef>
              <c:f>'Sheet4 (3)'!$B$1</c:f>
              <c:strCache>
                <c:ptCount val="1"/>
                <c:pt idx="0">
                  <c:v>NHMM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'Sheet4 (3)'!$A$2:$A$11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'Sheet4 (3)'!$B$2:$B$11</c:f>
              <c:numCache>
                <c:formatCode>General</c:formatCode>
                <c:ptCount val="10"/>
                <c:pt idx="0">
                  <c:v>2.0560000000000001E-3</c:v>
                </c:pt>
                <c:pt idx="1">
                  <c:v>4.2290000000000001E-3</c:v>
                </c:pt>
                <c:pt idx="2">
                  <c:v>6.7620000000000006E-3</c:v>
                </c:pt>
                <c:pt idx="3">
                  <c:v>1.0102E-2</c:v>
                </c:pt>
                <c:pt idx="4">
                  <c:v>1.0851E-2</c:v>
                </c:pt>
                <c:pt idx="5">
                  <c:v>1.5257E-2</c:v>
                </c:pt>
                <c:pt idx="6">
                  <c:v>1.4839000000000001E-2</c:v>
                </c:pt>
                <c:pt idx="7">
                  <c:v>1.7531999999999999E-2</c:v>
                </c:pt>
                <c:pt idx="8">
                  <c:v>1.8956000000000001E-2</c:v>
                </c:pt>
                <c:pt idx="9">
                  <c:v>2.1510999999999999E-2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0-6441-8502-049AF5C46BB2}"/>
            </c:ext>
          </c:extLst>
        </c:ser>
        <c:ser>
          <c:idx val="3"/>
          <c:order val="2"/>
          <c:tx>
            <c:strRef>
              <c:f>'Sheet4 (3)'!$E$1</c:f>
              <c:strCache>
                <c:ptCount val="1"/>
                <c:pt idx="0">
                  <c:v>Factor Graph-Amortized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'Sheet4 (3)'!$A$2:$A$11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'Sheet4 (3)'!$E$2:$E$11</c:f>
              <c:numCache>
                <c:formatCode>General</c:formatCode>
                <c:ptCount val="10"/>
                <c:pt idx="0">
                  <c:v>6.6699999999999997E-3</c:v>
                </c:pt>
                <c:pt idx="1">
                  <c:v>1.2088E-2</c:v>
                </c:pt>
                <c:pt idx="2">
                  <c:v>1.8464999999999999E-2</c:v>
                </c:pt>
                <c:pt idx="3">
                  <c:v>2.4254000000000001E-2</c:v>
                </c:pt>
                <c:pt idx="4">
                  <c:v>3.0536000000000001E-2</c:v>
                </c:pt>
                <c:pt idx="5">
                  <c:v>3.6546999999999996E-2</c:v>
                </c:pt>
                <c:pt idx="6">
                  <c:v>4.3657000000000001E-2</c:v>
                </c:pt>
                <c:pt idx="7">
                  <c:v>5.2351000000000002E-2</c:v>
                </c:pt>
                <c:pt idx="8">
                  <c:v>5.9391000000000006E-2</c:v>
                </c:pt>
                <c:pt idx="9">
                  <c:v>6.5251000000000003E-2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0-6441-8502-049AF5C46BB2}"/>
            </c:ext>
          </c:extLst>
        </c:ser>
        <c:ser>
          <c:idx val="1"/>
          <c:order val="3"/>
          <c:tx>
            <c:strRef>
              <c:f>'Sheet4 (3)'!$C$1</c:f>
              <c:strCache>
                <c:ptCount val="1"/>
                <c:pt idx="0">
                  <c:v>Factor Graph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'Sheet4 (3)'!$A$2:$A$11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'Sheet4 (3)'!$C$2:$C$11</c:f>
              <c:numCache>
                <c:formatCode>General</c:formatCode>
                <c:ptCount val="10"/>
                <c:pt idx="0">
                  <c:v>7.8300000000000002E-3</c:v>
                </c:pt>
                <c:pt idx="1">
                  <c:v>1.2296E-2</c:v>
                </c:pt>
                <c:pt idx="2">
                  <c:v>1.8374999999999999E-2</c:v>
                </c:pt>
                <c:pt idx="3">
                  <c:v>2.4776999999999997E-2</c:v>
                </c:pt>
                <c:pt idx="4">
                  <c:v>3.0939999999999999E-2</c:v>
                </c:pt>
                <c:pt idx="5">
                  <c:v>3.5316E-2</c:v>
                </c:pt>
                <c:pt idx="6">
                  <c:v>4.3538E-2</c:v>
                </c:pt>
                <c:pt idx="7">
                  <c:v>5.0942000000000001E-2</c:v>
                </c:pt>
                <c:pt idx="8">
                  <c:v>5.5601999999999999E-2</c:v>
                </c:pt>
                <c:pt idx="9">
                  <c:v>6.2068000000000005E-2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0-6441-8502-049AF5C4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161903"/>
        <c:axId val="1330462975"/>
      </c:lineChart>
      <c:catAx>
        <c:axId val="12721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200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330462975"/>
        <c:crosses val="autoZero"/>
        <c:auto val="1"/>
        <c:lblAlgn val="ctr"/>
        <c:lblOffset val="100"/>
        <c:noMultiLvlLbl val="0"/>
      </c:catAx>
      <c:valAx>
        <c:axId val="13304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200"/>
                  <a:t>Sample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7216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11</xdr:row>
      <xdr:rowOff>25400</xdr:rowOff>
    </xdr:from>
    <xdr:to>
      <xdr:col>15</xdr:col>
      <xdr:colOff>254000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72F30-1082-2940-BBDD-F4FDC6E50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425450</xdr:colOff>
      <xdr:row>27</xdr:row>
      <xdr:rowOff>114300</xdr:rowOff>
    </xdr:from>
    <xdr:to>
      <xdr:col>15</xdr:col>
      <xdr:colOff>44450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660119-A40E-3C48-8CA8-C38EF3919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13</xdr:row>
      <xdr:rowOff>121478</xdr:rowOff>
    </xdr:from>
    <xdr:to>
      <xdr:col>12</xdr:col>
      <xdr:colOff>110435</xdr:colOff>
      <xdr:row>25</xdr:row>
      <xdr:rowOff>110435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9180F-2AB3-C04D-80F2-54964A0F2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1</xdr:row>
      <xdr:rowOff>152400</xdr:rowOff>
    </xdr:from>
    <xdr:to>
      <xdr:col>13</xdr:col>
      <xdr:colOff>412750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C53C4-E88A-174E-8CA5-DDBC0DCF3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1</xdr:row>
      <xdr:rowOff>152400</xdr:rowOff>
    </xdr:from>
    <xdr:to>
      <xdr:col>13</xdr:col>
      <xdr:colOff>412750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27620-8A5D-384C-A49B-5381ECE74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0</xdr:row>
      <xdr:rowOff>165100</xdr:rowOff>
    </xdr:from>
    <xdr:to>
      <xdr:col>14</xdr:col>
      <xdr:colOff>139700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BE087-D91B-D941-9F00-617130C8E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7</xdr:row>
      <xdr:rowOff>108239</xdr:rowOff>
    </xdr:from>
    <xdr:to>
      <xdr:col>13</xdr:col>
      <xdr:colOff>238125</xdr:colOff>
      <xdr:row>18</xdr:row>
      <xdr:rowOff>101023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02620-353A-9C45-BC10-19F58F267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opLeftCell="A29" workbookViewId="0">
      <selection activeCell="C37" sqref="C37"/>
    </sheetView>
  </sheetViews>
  <sheetFormatPr baseColWidth="10" defaultRowHeight="16" x14ac:dyDescent="0.2"/>
  <cols>
    <col min="2" max="3" width="10.83203125" style="2"/>
    <col min="8" max="8" width="15.1640625" customWidth="1"/>
  </cols>
  <sheetData>
    <row r="1" spans="1:10" x14ac:dyDescent="0.2">
      <c r="A1" t="s">
        <v>4</v>
      </c>
      <c r="F1" t="s">
        <v>5</v>
      </c>
      <c r="J1" t="s">
        <v>4</v>
      </c>
    </row>
    <row r="2" spans="1:10" x14ac:dyDescent="0.2">
      <c r="A2" t="s">
        <v>0</v>
      </c>
      <c r="B2" s="2" t="s">
        <v>1</v>
      </c>
      <c r="C2" s="2" t="s">
        <v>2</v>
      </c>
    </row>
    <row r="3" spans="1:10" x14ac:dyDescent="0.2">
      <c r="A3" s="1">
        <v>1</v>
      </c>
      <c r="B3" s="2">
        <v>411.6</v>
      </c>
      <c r="C3">
        <v>0.3</v>
      </c>
    </row>
    <row r="4" spans="1:10" x14ac:dyDescent="0.2">
      <c r="A4" s="1">
        <v>10</v>
      </c>
      <c r="B4" s="2">
        <v>41.17</v>
      </c>
      <c r="C4">
        <v>0.1</v>
      </c>
      <c r="D4" t="s">
        <v>3</v>
      </c>
    </row>
    <row r="5" spans="1:10" x14ac:dyDescent="0.2">
      <c r="A5" s="1">
        <v>100</v>
      </c>
      <c r="B5" s="2">
        <v>4.1230000000000002</v>
      </c>
      <c r="C5">
        <v>4.0999999999999898E-2</v>
      </c>
    </row>
    <row r="6" spans="1:10" x14ac:dyDescent="0.2">
      <c r="A6" s="1">
        <v>1000</v>
      </c>
      <c r="B6" s="2">
        <v>0.41810000000000003</v>
      </c>
      <c r="C6">
        <v>2.3E-2</v>
      </c>
    </row>
    <row r="7" spans="1:10" x14ac:dyDescent="0.2">
      <c r="A7" s="1">
        <v>10000</v>
      </c>
      <c r="B7" s="2">
        <v>4.6730000000000001E-2</v>
      </c>
      <c r="C7">
        <v>1.9459999999999901E-2</v>
      </c>
    </row>
    <row r="8" spans="1:10" x14ac:dyDescent="0.2">
      <c r="A8" s="1">
        <v>100000</v>
      </c>
      <c r="B8" s="2">
        <v>9.6500000000000006E-3</v>
      </c>
      <c r="C8">
        <v>1.797E-2</v>
      </c>
    </row>
    <row r="9" spans="1:10" x14ac:dyDescent="0.2">
      <c r="A9" s="1">
        <v>1000000</v>
      </c>
      <c r="B9" s="2">
        <v>5.8630000000000002E-3</v>
      </c>
      <c r="C9">
        <v>1.6815099999999999E-2</v>
      </c>
    </row>
    <row r="10" spans="1:10" x14ac:dyDescent="0.2">
      <c r="B10" s="2" t="s">
        <v>1</v>
      </c>
      <c r="C10" s="2" t="s">
        <v>2</v>
      </c>
      <c r="E10" s="1">
        <v>1</v>
      </c>
      <c r="F10">
        <v>0.3</v>
      </c>
    </row>
    <row r="11" spans="1:10" x14ac:dyDescent="0.2">
      <c r="A11" s="1">
        <v>0</v>
      </c>
      <c r="B11" s="2">
        <v>21.1</v>
      </c>
      <c r="C11" s="2">
        <v>0.1</v>
      </c>
      <c r="E11" s="1">
        <v>10</v>
      </c>
      <c r="F11">
        <v>0.1</v>
      </c>
    </row>
    <row r="12" spans="1:10" x14ac:dyDescent="0.2">
      <c r="A12" s="1">
        <v>10</v>
      </c>
      <c r="B12" s="2">
        <v>21.2</v>
      </c>
      <c r="C12" s="2">
        <v>0.2</v>
      </c>
      <c r="E12" s="1">
        <v>100</v>
      </c>
      <c r="F12">
        <v>4.0999999999999898E-2</v>
      </c>
    </row>
    <row r="13" spans="1:10" x14ac:dyDescent="0.2">
      <c r="A13" s="1">
        <v>100</v>
      </c>
      <c r="B13" s="2">
        <v>21.4</v>
      </c>
      <c r="C13" s="2">
        <v>0.8</v>
      </c>
      <c r="E13" s="1">
        <v>1000</v>
      </c>
      <c r="F13">
        <v>2.3E-2</v>
      </c>
    </row>
    <row r="14" spans="1:10" x14ac:dyDescent="0.2">
      <c r="A14" s="1">
        <v>1000</v>
      </c>
      <c r="B14" s="2">
        <v>23</v>
      </c>
      <c r="C14" s="2">
        <v>5</v>
      </c>
      <c r="E14" s="1">
        <v>10000</v>
      </c>
      <c r="F14">
        <v>1.9459999999999901E-2</v>
      </c>
    </row>
    <row r="15" spans="1:10" x14ac:dyDescent="0.2">
      <c r="A15" s="1">
        <v>10000</v>
      </c>
      <c r="B15" s="2">
        <v>33.5</v>
      </c>
      <c r="C15" s="2">
        <v>39.299999999999997</v>
      </c>
      <c r="E15" s="1">
        <v>100000</v>
      </c>
      <c r="F15">
        <v>1.797E-2</v>
      </c>
    </row>
    <row r="16" spans="1:10" x14ac:dyDescent="0.2">
      <c r="A16" s="1">
        <v>100000</v>
      </c>
      <c r="B16" s="2">
        <v>128.30000000000001</v>
      </c>
      <c r="C16" s="2">
        <v>348.2</v>
      </c>
      <c r="E16" s="1">
        <v>1000000</v>
      </c>
      <c r="F16">
        <v>1.6815099999999999E-2</v>
      </c>
    </row>
    <row r="22" spans="2:8" x14ac:dyDescent="0.2">
      <c r="C22" s="2" t="s">
        <v>8</v>
      </c>
      <c r="D22" t="s">
        <v>9</v>
      </c>
      <c r="E22" s="2" t="s">
        <v>6</v>
      </c>
      <c r="F22" t="s">
        <v>7</v>
      </c>
      <c r="G22" s="2" t="s">
        <v>10</v>
      </c>
      <c r="H22" t="s">
        <v>11</v>
      </c>
    </row>
    <row r="23" spans="2:8" x14ac:dyDescent="0.2">
      <c r="B23" s="1">
        <v>0</v>
      </c>
      <c r="C23">
        <f>C37-C$37</f>
        <v>0</v>
      </c>
      <c r="D23">
        <f t="shared" ref="D23:H23" si="0">D37-D$37</f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</row>
    <row r="24" spans="2:8" x14ac:dyDescent="0.2">
      <c r="B24" s="1">
        <v>1</v>
      </c>
      <c r="C24">
        <f>(C38-C$37)/$B24</f>
        <v>0</v>
      </c>
      <c r="D24">
        <f t="shared" ref="D24:H24" si="1">(D38-D$37)/$B24</f>
        <v>0.1</v>
      </c>
      <c r="E24">
        <f t="shared" si="1"/>
        <v>0</v>
      </c>
      <c r="F24">
        <f t="shared" si="1"/>
        <v>0.4</v>
      </c>
      <c r="G24">
        <f t="shared" si="1"/>
        <v>0.10000000000013642</v>
      </c>
      <c r="H24">
        <f t="shared" si="1"/>
        <v>1.3</v>
      </c>
    </row>
    <row r="25" spans="2:8" x14ac:dyDescent="0.2">
      <c r="B25" s="1">
        <v>10</v>
      </c>
      <c r="C25">
        <f t="shared" ref="C25:H25" si="2">(C39-C$37)/$B25</f>
        <v>9.9999999999997868E-3</v>
      </c>
      <c r="D25">
        <f t="shared" si="2"/>
        <v>0.02</v>
      </c>
      <c r="E25">
        <f t="shared" si="2"/>
        <v>1.0000000000002274E-2</v>
      </c>
      <c r="F25">
        <f t="shared" si="2"/>
        <v>0.08</v>
      </c>
      <c r="G25">
        <f t="shared" si="2"/>
        <v>2.9999999999995454E-2</v>
      </c>
      <c r="H25">
        <f t="shared" si="2"/>
        <v>0.18</v>
      </c>
    </row>
    <row r="26" spans="2:8" x14ac:dyDescent="0.2">
      <c r="B26" s="1">
        <v>100</v>
      </c>
      <c r="C26">
        <f t="shared" ref="C26:H26" si="3">(C40-C$37)/$B26</f>
        <v>5.9999999999999784E-3</v>
      </c>
      <c r="D26">
        <f t="shared" si="3"/>
        <v>8.0000000000000002E-3</v>
      </c>
      <c r="E26">
        <f t="shared" si="3"/>
        <v>0.01</v>
      </c>
      <c r="F26">
        <f t="shared" si="3"/>
        <v>3.9E-2</v>
      </c>
      <c r="G26">
        <f t="shared" si="3"/>
        <v>1.7000000000000456E-2</v>
      </c>
      <c r="H26">
        <f t="shared" si="3"/>
        <v>6.9000000000000006E-2</v>
      </c>
    </row>
    <row r="27" spans="2:8" x14ac:dyDescent="0.2">
      <c r="B27" s="1">
        <v>1000</v>
      </c>
      <c r="C27">
        <f t="shared" ref="C27:H27" si="4">(C41-C$37)/$B27</f>
        <v>2E-3</v>
      </c>
      <c r="D27">
        <f t="shared" si="4"/>
        <v>5.4000000000000003E-3</v>
      </c>
      <c r="E27">
        <f t="shared" si="4"/>
        <v>6.4000000000000341E-3</v>
      </c>
      <c r="F27">
        <f t="shared" si="4"/>
        <v>2.2200000000000001E-2</v>
      </c>
      <c r="G27">
        <f t="shared" si="4"/>
        <v>1.2999999999999999E-2</v>
      </c>
      <c r="H27">
        <f t="shared" si="4"/>
        <v>4.36E-2</v>
      </c>
    </row>
    <row r="28" spans="2:8" x14ac:dyDescent="0.2">
      <c r="B28" s="1">
        <v>10000</v>
      </c>
      <c r="C28">
        <f t="shared" ref="C28:H28" si="5">(C42-C$37)/$B28</f>
        <v>1.2600000000000001E-3</v>
      </c>
      <c r="D28">
        <f t="shared" si="5"/>
        <v>3.9899999999999996E-3</v>
      </c>
      <c r="E28">
        <f t="shared" si="5"/>
        <v>5.5700000000000046E-3</v>
      </c>
      <c r="F28">
        <f t="shared" si="5"/>
        <v>1.975E-2</v>
      </c>
      <c r="G28">
        <f t="shared" si="5"/>
        <v>1.1479999999999995E-2</v>
      </c>
      <c r="H28">
        <f t="shared" si="5"/>
        <v>3.7839999999999999E-2</v>
      </c>
    </row>
    <row r="29" spans="2:8" x14ac:dyDescent="0.2">
      <c r="B29" s="1">
        <v>100000</v>
      </c>
      <c r="C29">
        <f t="shared" ref="C29:H29" si="6">(C43-C$37)/$B29</f>
        <v>1.111E-3</v>
      </c>
      <c r="D29">
        <f t="shared" si="6"/>
        <v>3.5280000000000003E-3</v>
      </c>
      <c r="E29">
        <f t="shared" si="6"/>
        <v>5.3239999999999997E-3</v>
      </c>
      <c r="F29">
        <f t="shared" si="6"/>
        <v>1.7649999999999999E-2</v>
      </c>
      <c r="G29">
        <f t="shared" si="6"/>
        <v>1.1237E-2</v>
      </c>
      <c r="H29">
        <f t="shared" si="6"/>
        <v>3.4930999999999997E-2</v>
      </c>
    </row>
    <row r="30" spans="2:8" x14ac:dyDescent="0.2">
      <c r="B30" s="1">
        <v>1000000</v>
      </c>
      <c r="C30">
        <f t="shared" ref="C30:H30" si="7">(C44-C$37)/$B30</f>
        <v>1.0575000000000001E-3</v>
      </c>
      <c r="D30">
        <f t="shared" si="7"/>
        <v>3.2491999999999998E-3</v>
      </c>
      <c r="E30">
        <f t="shared" si="7"/>
        <v>5.2503000000000003E-3</v>
      </c>
      <c r="F30">
        <f t="shared" si="7"/>
        <v>1.63248E-2</v>
      </c>
      <c r="G30">
        <f t="shared" si="7"/>
        <v>1.10916E-2</v>
      </c>
      <c r="H30">
        <f t="shared" si="7"/>
        <v>3.3681000000000003E-2</v>
      </c>
    </row>
    <row r="32" spans="2:8" x14ac:dyDescent="0.2">
      <c r="B32" s="1"/>
    </row>
    <row r="33" spans="1:10" x14ac:dyDescent="0.2">
      <c r="B33" s="1"/>
      <c r="E33" s="1"/>
    </row>
    <row r="34" spans="1:10" x14ac:dyDescent="0.2">
      <c r="B34" s="1"/>
      <c r="E34" s="1"/>
    </row>
    <row r="35" spans="1:10" x14ac:dyDescent="0.2">
      <c r="B35" s="1"/>
      <c r="E35" s="1"/>
    </row>
    <row r="36" spans="1:10" x14ac:dyDescent="0.2">
      <c r="B36" s="1"/>
      <c r="E36" s="1"/>
    </row>
    <row r="37" spans="1:10" x14ac:dyDescent="0.2">
      <c r="B37" s="1"/>
      <c r="C37">
        <v>21.6</v>
      </c>
      <c r="D37">
        <v>0</v>
      </c>
      <c r="E37" s="2">
        <v>395.4</v>
      </c>
      <c r="F37" s="2">
        <v>0</v>
      </c>
      <c r="G37">
        <v>1543.8</v>
      </c>
      <c r="H37" s="1">
        <v>0</v>
      </c>
    </row>
    <row r="38" spans="1:10" x14ac:dyDescent="0.2">
      <c r="A38" s="1"/>
      <c r="C38">
        <v>21.6</v>
      </c>
      <c r="D38">
        <v>0.1</v>
      </c>
      <c r="E38" s="2">
        <v>395.4</v>
      </c>
      <c r="F38" s="2">
        <v>0.4</v>
      </c>
      <c r="G38">
        <v>1543.9</v>
      </c>
      <c r="H38" s="1">
        <v>1.3</v>
      </c>
    </row>
    <row r="39" spans="1:10" x14ac:dyDescent="0.2">
      <c r="A39" s="1"/>
      <c r="C39">
        <v>21.7</v>
      </c>
      <c r="D39">
        <v>0.2</v>
      </c>
      <c r="E39" s="2">
        <v>395.5</v>
      </c>
      <c r="F39" s="2">
        <v>0.8</v>
      </c>
      <c r="G39">
        <v>1544.1</v>
      </c>
      <c r="H39" s="2">
        <v>1.8</v>
      </c>
    </row>
    <row r="40" spans="1:10" x14ac:dyDescent="0.2">
      <c r="A40" s="1"/>
      <c r="C40">
        <v>22.2</v>
      </c>
      <c r="D40">
        <v>0.8</v>
      </c>
      <c r="E40" s="2">
        <v>396.4</v>
      </c>
      <c r="F40" s="2">
        <v>3.9</v>
      </c>
      <c r="G40">
        <v>1545.5</v>
      </c>
      <c r="H40" s="2">
        <v>6.9</v>
      </c>
    </row>
    <row r="41" spans="1:10" x14ac:dyDescent="0.2">
      <c r="A41" s="1"/>
      <c r="C41">
        <v>23.6</v>
      </c>
      <c r="D41">
        <v>5.4</v>
      </c>
      <c r="E41" s="2">
        <v>401.8</v>
      </c>
      <c r="F41" s="2">
        <v>22.2</v>
      </c>
      <c r="G41">
        <v>1556.8</v>
      </c>
      <c r="H41" s="2">
        <v>43.6</v>
      </c>
    </row>
    <row r="42" spans="1:10" x14ac:dyDescent="0.2">
      <c r="A42" s="1"/>
      <c r="C42">
        <v>34.200000000000003</v>
      </c>
      <c r="D42">
        <v>39.9</v>
      </c>
      <c r="E42" s="2">
        <v>451.1</v>
      </c>
      <c r="F42" s="2">
        <v>197.5</v>
      </c>
      <c r="G42">
        <v>1658.6</v>
      </c>
      <c r="H42" s="2">
        <v>378.4</v>
      </c>
    </row>
    <row r="43" spans="1:10" x14ac:dyDescent="0.2">
      <c r="A43" s="1"/>
      <c r="C43">
        <v>132.69999999999999</v>
      </c>
      <c r="D43">
        <v>352.8</v>
      </c>
      <c r="E43" s="2">
        <v>927.8</v>
      </c>
      <c r="F43" s="2">
        <v>1765</v>
      </c>
      <c r="G43">
        <v>2667.5</v>
      </c>
      <c r="H43" s="2">
        <v>3493.1</v>
      </c>
    </row>
    <row r="44" spans="1:10" x14ac:dyDescent="0.2">
      <c r="A44" s="1"/>
      <c r="C44">
        <v>1079.0999999999999</v>
      </c>
      <c r="D44">
        <v>3249.2</v>
      </c>
      <c r="E44" s="2">
        <v>5645.7</v>
      </c>
      <c r="F44" s="2">
        <v>16324.8</v>
      </c>
      <c r="G44">
        <v>12635.4</v>
      </c>
      <c r="H44" s="2">
        <v>33681</v>
      </c>
    </row>
    <row r="45" spans="1:10" x14ac:dyDescent="0.2">
      <c r="A45" s="1"/>
    </row>
    <row r="47" spans="1:10" x14ac:dyDescent="0.2">
      <c r="C47" s="2" t="s">
        <v>13</v>
      </c>
      <c r="D47" t="s">
        <v>14</v>
      </c>
      <c r="E47" t="s">
        <v>15</v>
      </c>
    </row>
    <row r="48" spans="1:10" x14ac:dyDescent="0.2">
      <c r="B48" s="2" t="s">
        <v>2</v>
      </c>
      <c r="C48" s="2">
        <v>10</v>
      </c>
      <c r="D48" t="s">
        <v>16</v>
      </c>
      <c r="E48" t="s">
        <v>20</v>
      </c>
      <c r="J48" s="3" t="s">
        <v>13</v>
      </c>
    </row>
    <row r="49" spans="2:11" x14ac:dyDescent="0.2">
      <c r="C49" s="2">
        <v>50</v>
      </c>
      <c r="D49" t="s">
        <v>16</v>
      </c>
      <c r="E49" t="s">
        <v>21</v>
      </c>
      <c r="H49" s="4" t="s">
        <v>26</v>
      </c>
      <c r="I49" s="8">
        <v>10</v>
      </c>
      <c r="J49" s="8">
        <v>50</v>
      </c>
      <c r="K49" s="8">
        <v>100</v>
      </c>
    </row>
    <row r="50" spans="2:11" x14ac:dyDescent="0.2">
      <c r="C50" s="2">
        <v>100</v>
      </c>
      <c r="D50" t="s">
        <v>16</v>
      </c>
      <c r="E50" t="s">
        <v>22</v>
      </c>
      <c r="H50" s="6" t="s">
        <v>2</v>
      </c>
      <c r="I50" t="s">
        <v>16</v>
      </c>
      <c r="J50" t="s">
        <v>16</v>
      </c>
      <c r="K50" t="s">
        <v>16</v>
      </c>
    </row>
    <row r="51" spans="2:11" x14ac:dyDescent="0.2">
      <c r="B51" s="2" t="s">
        <v>12</v>
      </c>
      <c r="C51" s="2">
        <v>10</v>
      </c>
      <c r="D51" t="s">
        <v>17</v>
      </c>
      <c r="E51" t="s">
        <v>23</v>
      </c>
      <c r="H51" s="7" t="s">
        <v>12</v>
      </c>
      <c r="I51" t="s">
        <v>17</v>
      </c>
      <c r="J51" t="s">
        <v>18</v>
      </c>
      <c r="K51" t="s">
        <v>19</v>
      </c>
    </row>
    <row r="52" spans="2:11" x14ac:dyDescent="0.2">
      <c r="C52" s="2">
        <v>50</v>
      </c>
      <c r="D52" t="s">
        <v>18</v>
      </c>
      <c r="E52" t="s">
        <v>24</v>
      </c>
      <c r="H52" s="2"/>
    </row>
    <row r="53" spans="2:11" x14ac:dyDescent="0.2">
      <c r="C53" s="2">
        <v>100</v>
      </c>
      <c r="D53" t="s">
        <v>19</v>
      </c>
      <c r="E53" t="s">
        <v>25</v>
      </c>
      <c r="H53" s="4" t="s">
        <v>27</v>
      </c>
      <c r="I53" s="5"/>
      <c r="J53" s="5"/>
      <c r="K53" s="5"/>
    </row>
    <row r="54" spans="2:11" x14ac:dyDescent="0.2">
      <c r="H54" s="6" t="s">
        <v>2</v>
      </c>
      <c r="I54" t="s">
        <v>20</v>
      </c>
      <c r="J54" t="s">
        <v>21</v>
      </c>
      <c r="K54" t="s">
        <v>22</v>
      </c>
    </row>
    <row r="55" spans="2:11" x14ac:dyDescent="0.2">
      <c r="H55" s="7" t="s">
        <v>12</v>
      </c>
      <c r="I55" t="s">
        <v>23</v>
      </c>
      <c r="J55" t="s">
        <v>24</v>
      </c>
      <c r="K55" t="s">
        <v>25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039D-8E20-B24C-9FD6-3146B61F6C84}">
  <dimension ref="A1:H25"/>
  <sheetViews>
    <sheetView tabSelected="1" topLeftCell="A26" zoomScale="115" zoomScaleNormal="115" workbookViewId="0">
      <selection activeCell="H19" sqref="H19"/>
    </sheetView>
  </sheetViews>
  <sheetFormatPr baseColWidth="10" defaultRowHeight="16" x14ac:dyDescent="0.2"/>
  <sheetData>
    <row r="1" spans="1:8" x14ac:dyDescent="0.2">
      <c r="B1" t="s">
        <v>1</v>
      </c>
      <c r="C1" t="s">
        <v>2</v>
      </c>
    </row>
    <row r="2" spans="1:8" x14ac:dyDescent="0.2">
      <c r="A2" s="1">
        <v>1</v>
      </c>
      <c r="B2">
        <f>G2/$A2</f>
        <v>1601</v>
      </c>
      <c r="C2">
        <f>H2/$A2</f>
        <v>3</v>
      </c>
      <c r="G2">
        <v>1601</v>
      </c>
      <c r="H2">
        <v>3</v>
      </c>
    </row>
    <row r="3" spans="1:8" x14ac:dyDescent="0.2">
      <c r="A3" s="1">
        <v>10</v>
      </c>
      <c r="B3">
        <f t="shared" ref="B3:B11" si="0">G3/$A3</f>
        <v>160.4</v>
      </c>
      <c r="C3">
        <f t="shared" ref="C3:C11" si="1">H3/$A3</f>
        <v>0.7</v>
      </c>
      <c r="G3">
        <v>1604</v>
      </c>
      <c r="H3">
        <v>7</v>
      </c>
    </row>
    <row r="4" spans="1:8" x14ac:dyDescent="0.2">
      <c r="A4" s="1">
        <v>100</v>
      </c>
      <c r="B4">
        <f t="shared" si="0"/>
        <v>16.09</v>
      </c>
      <c r="C4">
        <f t="shared" si="1"/>
        <v>0.3</v>
      </c>
      <c r="G4">
        <v>1609</v>
      </c>
      <c r="H4">
        <v>30</v>
      </c>
    </row>
    <row r="5" spans="1:8" x14ac:dyDescent="0.2">
      <c r="A5" s="1">
        <v>1000</v>
      </c>
      <c r="B5">
        <f t="shared" si="0"/>
        <v>1.633</v>
      </c>
      <c r="C5">
        <f t="shared" si="1"/>
        <v>9.5000000000000001E-2</v>
      </c>
      <c r="G5">
        <v>1633</v>
      </c>
      <c r="H5">
        <v>95</v>
      </c>
    </row>
    <row r="6" spans="1:8" x14ac:dyDescent="0.2">
      <c r="A6" s="1">
        <v>10000</v>
      </c>
      <c r="B6">
        <f t="shared" si="0"/>
        <v>0.1759</v>
      </c>
      <c r="C6">
        <f t="shared" si="1"/>
        <v>6.7299999999999999E-2</v>
      </c>
      <c r="G6">
        <v>1759</v>
      </c>
      <c r="H6">
        <v>673</v>
      </c>
    </row>
    <row r="7" spans="1:8" x14ac:dyDescent="0.2">
      <c r="A7" s="1">
        <v>100000</v>
      </c>
      <c r="B7">
        <f t="shared" si="0"/>
        <v>2.8500000000000001E-2</v>
      </c>
      <c r="C7">
        <f t="shared" si="1"/>
        <v>4.3319999999999997E-2</v>
      </c>
      <c r="G7">
        <v>2850</v>
      </c>
      <c r="H7">
        <v>4332</v>
      </c>
    </row>
    <row r="8" spans="1:8" x14ac:dyDescent="0.2">
      <c r="A8" s="1">
        <v>1000000</v>
      </c>
      <c r="B8">
        <f t="shared" si="0"/>
        <v>1.3377E-2</v>
      </c>
      <c r="C8">
        <f t="shared" si="1"/>
        <v>3.1731000000000002E-2</v>
      </c>
      <c r="G8">
        <v>13377</v>
      </c>
      <c r="H8">
        <v>31731</v>
      </c>
    </row>
    <row r="9" spans="1:8" x14ac:dyDescent="0.2">
      <c r="A9" s="1">
        <v>10000000</v>
      </c>
      <c r="B9">
        <f t="shared" si="0"/>
        <v>1.06409E-2</v>
      </c>
      <c r="C9">
        <f t="shared" si="1"/>
        <v>3.0612E-2</v>
      </c>
      <c r="G9">
        <v>106409</v>
      </c>
      <c r="H9">
        <v>306120</v>
      </c>
    </row>
    <row r="10" spans="1:8" x14ac:dyDescent="0.2">
      <c r="A10" s="1">
        <v>100000000</v>
      </c>
      <c r="B10">
        <f t="shared" si="0"/>
        <v>1.0466909999999999E-2</v>
      </c>
      <c r="C10">
        <f t="shared" si="1"/>
        <v>3.0476280000000001E-2</v>
      </c>
      <c r="G10">
        <v>1046691</v>
      </c>
      <c r="H10">
        <v>3047628</v>
      </c>
    </row>
    <row r="11" spans="1:8" x14ac:dyDescent="0.2">
      <c r="A11" s="1">
        <v>1000000000</v>
      </c>
      <c r="B11">
        <f t="shared" si="0"/>
        <v>1.0512228E-2</v>
      </c>
      <c r="C11">
        <f t="shared" si="1"/>
        <v>3.0627939E-2</v>
      </c>
      <c r="G11" s="9">
        <v>10512228</v>
      </c>
      <c r="H11" s="9">
        <v>30627939</v>
      </c>
    </row>
    <row r="13" spans="1:8" x14ac:dyDescent="0.2">
      <c r="A13" s="1" t="s">
        <v>28</v>
      </c>
    </row>
    <row r="15" spans="1:8" x14ac:dyDescent="0.2">
      <c r="A15" s="1"/>
    </row>
    <row r="16" spans="1:8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3676-BC1F-8B4B-8FA2-C1F22364266C}">
  <dimension ref="A1:F15"/>
  <sheetViews>
    <sheetView workbookViewId="0">
      <selection activeCell="B2" sqref="B2:C11"/>
    </sheetView>
  </sheetViews>
  <sheetFormatPr baseColWidth="10" defaultRowHeight="16" x14ac:dyDescent="0.2"/>
  <sheetData>
    <row r="1" spans="1:6" x14ac:dyDescent="0.2">
      <c r="A1" t="s">
        <v>29</v>
      </c>
      <c r="B1" t="s">
        <v>1</v>
      </c>
      <c r="C1" t="s">
        <v>2</v>
      </c>
    </row>
    <row r="2" spans="1:6" x14ac:dyDescent="0.2">
      <c r="A2">
        <v>20</v>
      </c>
      <c r="B2">
        <f>E2/100000</f>
        <v>2.7179999999999999E-3</v>
      </c>
      <c r="C2">
        <f>F2/100000</f>
        <v>6.6699999999999997E-3</v>
      </c>
      <c r="E2" s="1">
        <v>271.8</v>
      </c>
      <c r="F2" s="1">
        <v>667</v>
      </c>
    </row>
    <row r="3" spans="1:6" x14ac:dyDescent="0.2">
      <c r="A3">
        <v>40</v>
      </c>
      <c r="B3">
        <f t="shared" ref="B3:B11" si="0">E3/100000</f>
        <v>6.4460000000000003E-3</v>
      </c>
      <c r="C3">
        <f t="shared" ref="C3:C11" si="1">F3/100000</f>
        <v>1.2088E-2</v>
      </c>
      <c r="E3" s="1">
        <v>644.6</v>
      </c>
      <c r="F3" s="1">
        <v>1208.8</v>
      </c>
    </row>
    <row r="4" spans="1:6" x14ac:dyDescent="0.2">
      <c r="A4">
        <v>60</v>
      </c>
      <c r="B4">
        <f t="shared" si="0"/>
        <v>1.1355000000000001E-2</v>
      </c>
      <c r="C4">
        <f t="shared" si="1"/>
        <v>1.8464999999999999E-2</v>
      </c>
      <c r="E4" s="1">
        <v>1135.5</v>
      </c>
      <c r="F4" s="1">
        <v>1846.5</v>
      </c>
    </row>
    <row r="5" spans="1:6" x14ac:dyDescent="0.2">
      <c r="A5">
        <v>80</v>
      </c>
      <c r="B5">
        <f t="shared" si="0"/>
        <v>1.7616E-2</v>
      </c>
      <c r="C5">
        <f t="shared" si="1"/>
        <v>2.4254000000000001E-2</v>
      </c>
      <c r="E5" s="1">
        <v>1761.6</v>
      </c>
      <c r="F5" s="1">
        <v>2425.4</v>
      </c>
    </row>
    <row r="6" spans="1:6" x14ac:dyDescent="0.2">
      <c r="A6">
        <v>100</v>
      </c>
      <c r="B6">
        <f t="shared" si="0"/>
        <v>2.5069000000000001E-2</v>
      </c>
      <c r="C6">
        <f t="shared" si="1"/>
        <v>3.0536000000000001E-2</v>
      </c>
      <c r="E6" s="1">
        <v>2506.9</v>
      </c>
      <c r="F6" s="1">
        <v>3053.6</v>
      </c>
    </row>
    <row r="7" spans="1:6" x14ac:dyDescent="0.2">
      <c r="A7">
        <v>120</v>
      </c>
      <c r="B7">
        <f t="shared" si="0"/>
        <v>3.3785999999999997E-2</v>
      </c>
      <c r="C7">
        <f t="shared" si="1"/>
        <v>3.6546999999999996E-2</v>
      </c>
      <c r="E7" s="1">
        <v>3378.6</v>
      </c>
      <c r="F7" s="1">
        <v>3654.7</v>
      </c>
    </row>
    <row r="8" spans="1:6" x14ac:dyDescent="0.2">
      <c r="A8">
        <v>140</v>
      </c>
      <c r="B8">
        <f t="shared" si="0"/>
        <v>4.3886000000000001E-2</v>
      </c>
      <c r="C8">
        <f t="shared" si="1"/>
        <v>4.3657000000000001E-2</v>
      </c>
      <c r="E8" s="1">
        <v>4388.6000000000004</v>
      </c>
      <c r="F8" s="1">
        <v>4365.7</v>
      </c>
    </row>
    <row r="9" spans="1:6" x14ac:dyDescent="0.2">
      <c r="A9">
        <v>160</v>
      </c>
      <c r="B9">
        <f t="shared" si="0"/>
        <v>5.4925000000000002E-2</v>
      </c>
      <c r="C9">
        <f t="shared" si="1"/>
        <v>5.2351000000000002E-2</v>
      </c>
      <c r="E9" s="1">
        <v>5492.5</v>
      </c>
      <c r="F9" s="1">
        <v>5235.1000000000004</v>
      </c>
    </row>
    <row r="10" spans="1:6" x14ac:dyDescent="0.2">
      <c r="A10">
        <v>180</v>
      </c>
      <c r="B10">
        <f t="shared" si="0"/>
        <v>7.0183999999999996E-2</v>
      </c>
      <c r="C10">
        <f t="shared" si="1"/>
        <v>5.9391000000000006E-2</v>
      </c>
      <c r="E10" s="1">
        <v>7018.4</v>
      </c>
      <c r="F10" s="1">
        <v>5939.1</v>
      </c>
    </row>
    <row r="11" spans="1:6" x14ac:dyDescent="0.2">
      <c r="A11">
        <v>200</v>
      </c>
      <c r="B11">
        <f t="shared" si="0"/>
        <v>8.3917999999999993E-2</v>
      </c>
      <c r="C11">
        <f t="shared" si="1"/>
        <v>6.5251000000000003E-2</v>
      </c>
      <c r="E11" s="1">
        <v>8391.7999999999993</v>
      </c>
      <c r="F11" s="1">
        <v>6525.1</v>
      </c>
    </row>
    <row r="15" spans="1:6" x14ac:dyDescent="0.2">
      <c r="E15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D5FB-748B-8C4B-ABF5-BDEC67303A47}">
  <dimension ref="A1:F15"/>
  <sheetViews>
    <sheetView workbookViewId="0">
      <selection activeCell="E16" sqref="E16"/>
    </sheetView>
  </sheetViews>
  <sheetFormatPr baseColWidth="10" defaultRowHeight="16" x14ac:dyDescent="0.2"/>
  <sheetData>
    <row r="1" spans="1:6" x14ac:dyDescent="0.2">
      <c r="A1" t="s">
        <v>29</v>
      </c>
      <c r="B1" t="s">
        <v>1</v>
      </c>
      <c r="C1" t="s">
        <v>2</v>
      </c>
    </row>
    <row r="2" spans="1:6" x14ac:dyDescent="0.2">
      <c r="A2">
        <v>20</v>
      </c>
      <c r="B2">
        <f>E2/$A2</f>
        <v>10.28</v>
      </c>
      <c r="C2">
        <f>F2/$A2</f>
        <v>39.15</v>
      </c>
      <c r="E2" s="1">
        <v>205.6</v>
      </c>
      <c r="F2" s="1">
        <v>783</v>
      </c>
    </row>
    <row r="3" spans="1:6" x14ac:dyDescent="0.2">
      <c r="A3">
        <v>40</v>
      </c>
      <c r="B3">
        <f t="shared" ref="B3:C11" si="0">E3/$A3</f>
        <v>10.5725</v>
      </c>
      <c r="C3">
        <f t="shared" si="0"/>
        <v>30.74</v>
      </c>
      <c r="E3" s="1">
        <v>422.9</v>
      </c>
      <c r="F3" s="1">
        <v>1229.5999999999999</v>
      </c>
    </row>
    <row r="4" spans="1:6" x14ac:dyDescent="0.2">
      <c r="A4">
        <v>60</v>
      </c>
      <c r="B4">
        <f t="shared" si="0"/>
        <v>11.270000000000001</v>
      </c>
      <c r="C4">
        <f t="shared" si="0"/>
        <v>30.625</v>
      </c>
      <c r="E4" s="1">
        <v>676.2</v>
      </c>
      <c r="F4" s="1">
        <v>1837.5</v>
      </c>
    </row>
    <row r="5" spans="1:6" x14ac:dyDescent="0.2">
      <c r="A5">
        <v>80</v>
      </c>
      <c r="B5">
        <f t="shared" si="0"/>
        <v>12.627500000000001</v>
      </c>
      <c r="C5">
        <f t="shared" si="0"/>
        <v>30.971249999999998</v>
      </c>
      <c r="E5" s="1">
        <v>1010.2</v>
      </c>
      <c r="F5" s="1">
        <v>2477.6999999999998</v>
      </c>
    </row>
    <row r="6" spans="1:6" x14ac:dyDescent="0.2">
      <c r="A6">
        <v>100</v>
      </c>
      <c r="B6">
        <f t="shared" si="0"/>
        <v>10.850999999999999</v>
      </c>
      <c r="C6">
        <f t="shared" si="0"/>
        <v>30.94</v>
      </c>
      <c r="E6" s="1">
        <v>1085.0999999999999</v>
      </c>
      <c r="F6" s="1">
        <v>3094</v>
      </c>
    </row>
    <row r="7" spans="1:6" x14ac:dyDescent="0.2">
      <c r="A7">
        <v>120</v>
      </c>
      <c r="B7">
        <f t="shared" si="0"/>
        <v>12.714166666666667</v>
      </c>
      <c r="C7">
        <f t="shared" si="0"/>
        <v>29.43</v>
      </c>
      <c r="E7" s="1">
        <v>1525.7</v>
      </c>
      <c r="F7" s="1">
        <v>3531.6</v>
      </c>
    </row>
    <row r="8" spans="1:6" x14ac:dyDescent="0.2">
      <c r="A8">
        <v>140</v>
      </c>
      <c r="B8">
        <f t="shared" si="0"/>
        <v>10.599285714285715</v>
      </c>
      <c r="C8">
        <f t="shared" si="0"/>
        <v>31.098571428571429</v>
      </c>
      <c r="E8" s="1">
        <v>1483.9</v>
      </c>
      <c r="F8" s="1">
        <v>4353.8</v>
      </c>
    </row>
    <row r="9" spans="1:6" x14ac:dyDescent="0.2">
      <c r="A9">
        <v>160</v>
      </c>
      <c r="B9">
        <f t="shared" si="0"/>
        <v>10.9575</v>
      </c>
      <c r="C9">
        <f t="shared" si="0"/>
        <v>31.838749999999997</v>
      </c>
      <c r="E9" s="1">
        <v>1753.2</v>
      </c>
      <c r="F9" s="1">
        <v>5094.2</v>
      </c>
    </row>
    <row r="10" spans="1:6" x14ac:dyDescent="0.2">
      <c r="A10">
        <v>180</v>
      </c>
      <c r="B10">
        <f t="shared" si="0"/>
        <v>10.531111111111111</v>
      </c>
      <c r="C10">
        <f t="shared" si="0"/>
        <v>30.89</v>
      </c>
      <c r="E10" s="1">
        <v>1895.6</v>
      </c>
      <c r="F10" s="1">
        <v>5560.2</v>
      </c>
    </row>
    <row r="11" spans="1:6" x14ac:dyDescent="0.2">
      <c r="A11">
        <v>200</v>
      </c>
      <c r="B11">
        <f t="shared" si="0"/>
        <v>10.7555</v>
      </c>
      <c r="C11">
        <f t="shared" si="0"/>
        <v>31.034000000000002</v>
      </c>
      <c r="E11" s="1">
        <v>2151.1</v>
      </c>
      <c r="F11" s="1">
        <v>6206.8</v>
      </c>
    </row>
    <row r="15" spans="1:6" x14ac:dyDescent="0.2">
      <c r="E15" t="s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2BF8-8AD5-2A40-9E89-5190A04C0CEC}">
  <dimension ref="A1:H11"/>
  <sheetViews>
    <sheetView workbookViewId="0">
      <selection activeCell="D2" sqref="D2:E11"/>
    </sheetView>
  </sheetViews>
  <sheetFormatPr baseColWidth="10" defaultRowHeight="16" x14ac:dyDescent="0.2"/>
  <sheetData>
    <row r="1" spans="1:8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8" x14ac:dyDescent="0.2">
      <c r="A2">
        <v>20</v>
      </c>
      <c r="B2">
        <f>G2/100000</f>
        <v>2.0560000000000001E-3</v>
      </c>
      <c r="C2">
        <f>H2/100000</f>
        <v>7.8300000000000002E-3</v>
      </c>
      <c r="D2" s="1">
        <v>72.8</v>
      </c>
      <c r="E2">
        <v>0</v>
      </c>
      <c r="G2" s="1">
        <v>205.6</v>
      </c>
      <c r="H2" s="1">
        <v>783</v>
      </c>
    </row>
    <row r="3" spans="1:8" x14ac:dyDescent="0.2">
      <c r="A3">
        <v>40</v>
      </c>
      <c r="B3">
        <f>G3/100000</f>
        <v>4.2290000000000001E-3</v>
      </c>
      <c r="C3">
        <f>H3/100000</f>
        <v>1.2296E-2</v>
      </c>
      <c r="D3" s="1">
        <v>300</v>
      </c>
      <c r="E3">
        <v>0</v>
      </c>
      <c r="G3" s="1">
        <v>422.9</v>
      </c>
      <c r="H3" s="1">
        <v>1229.5999999999999</v>
      </c>
    </row>
    <row r="4" spans="1:8" x14ac:dyDescent="0.2">
      <c r="A4">
        <v>60</v>
      </c>
      <c r="B4">
        <f>G4/100000</f>
        <v>6.7620000000000006E-3</v>
      </c>
      <c r="C4">
        <f>H4/100000</f>
        <v>1.8374999999999999E-2</v>
      </c>
      <c r="D4" s="1">
        <v>628.1</v>
      </c>
      <c r="E4">
        <v>0</v>
      </c>
      <c r="G4" s="1">
        <v>676.2</v>
      </c>
      <c r="H4" s="1">
        <v>1837.5</v>
      </c>
    </row>
    <row r="5" spans="1:8" x14ac:dyDescent="0.2">
      <c r="A5">
        <v>80</v>
      </c>
      <c r="B5">
        <f>G5/100000</f>
        <v>1.0102E-2</v>
      </c>
      <c r="C5">
        <f>H5/100000</f>
        <v>2.4776999999999997E-2</v>
      </c>
      <c r="D5" s="1">
        <v>1073.2</v>
      </c>
      <c r="E5">
        <v>0</v>
      </c>
      <c r="G5" s="1">
        <v>1010.2</v>
      </c>
      <c r="H5" s="1">
        <v>2477.6999999999998</v>
      </c>
    </row>
    <row r="6" spans="1:8" x14ac:dyDescent="0.2">
      <c r="A6">
        <v>100</v>
      </c>
      <c r="B6">
        <f>G6/100000</f>
        <v>1.0851E-2</v>
      </c>
      <c r="C6">
        <f>H6/100000</f>
        <v>3.0939999999999999E-2</v>
      </c>
      <c r="D6" s="1">
        <v>1666.8</v>
      </c>
      <c r="E6">
        <v>0</v>
      </c>
      <c r="G6" s="1">
        <v>1085.0999999999999</v>
      </c>
      <c r="H6" s="1">
        <v>3094</v>
      </c>
    </row>
    <row r="7" spans="1:8" x14ac:dyDescent="0.2">
      <c r="A7">
        <v>120</v>
      </c>
      <c r="B7">
        <f>G7/100000</f>
        <v>1.5257E-2</v>
      </c>
      <c r="C7">
        <f>H7/100000</f>
        <v>3.5316E-2</v>
      </c>
      <c r="D7" s="1">
        <v>2243.8000000000002</v>
      </c>
      <c r="E7">
        <v>0</v>
      </c>
      <c r="G7" s="1">
        <v>1525.7</v>
      </c>
      <c r="H7" s="1">
        <v>3531.6</v>
      </c>
    </row>
    <row r="8" spans="1:8" x14ac:dyDescent="0.2">
      <c r="A8">
        <v>140</v>
      </c>
      <c r="B8">
        <f>G8/100000</f>
        <v>1.4839000000000001E-2</v>
      </c>
      <c r="C8">
        <f>H8/100000</f>
        <v>4.3538E-2</v>
      </c>
      <c r="D8" s="1">
        <v>3008.5</v>
      </c>
      <c r="E8">
        <v>0</v>
      </c>
      <c r="G8" s="1">
        <v>1483.9</v>
      </c>
      <c r="H8" s="1">
        <v>4353.8</v>
      </c>
    </row>
    <row r="9" spans="1:8" x14ac:dyDescent="0.2">
      <c r="A9">
        <v>160</v>
      </c>
      <c r="B9">
        <f>G9/100000</f>
        <v>1.7531999999999999E-2</v>
      </c>
      <c r="C9">
        <f>H9/100000</f>
        <v>5.0942000000000001E-2</v>
      </c>
      <c r="D9" s="1">
        <v>3970.1</v>
      </c>
      <c r="E9">
        <v>0</v>
      </c>
      <c r="G9" s="1">
        <v>1753.2</v>
      </c>
      <c r="H9" s="1">
        <v>5094.2</v>
      </c>
    </row>
    <row r="10" spans="1:8" x14ac:dyDescent="0.2">
      <c r="A10">
        <v>180</v>
      </c>
      <c r="B10">
        <f>G10/100000</f>
        <v>1.8956000000000001E-2</v>
      </c>
      <c r="C10">
        <f>H10/100000</f>
        <v>5.5601999999999999E-2</v>
      </c>
      <c r="D10" s="1">
        <v>4973.8999999999996</v>
      </c>
      <c r="E10">
        <v>0</v>
      </c>
      <c r="G10" s="1">
        <v>1895.6</v>
      </c>
      <c r="H10" s="1">
        <v>5560.2</v>
      </c>
    </row>
    <row r="11" spans="1:8" x14ac:dyDescent="0.2">
      <c r="A11">
        <v>200</v>
      </c>
      <c r="B11">
        <f>G11/100000</f>
        <v>2.1510999999999999E-2</v>
      </c>
      <c r="C11">
        <f>H11/100000</f>
        <v>6.2068000000000005E-2</v>
      </c>
      <c r="D11" s="1">
        <v>6472</v>
      </c>
      <c r="E11">
        <v>0</v>
      </c>
      <c r="G11" s="1">
        <v>2151.1</v>
      </c>
      <c r="H11" s="1">
        <v>6206.8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1793-C4DB-1543-AAF6-BEE90B4895F0}">
  <dimension ref="A1:H11"/>
  <sheetViews>
    <sheetView topLeftCell="G1" zoomScale="176" zoomScaleNormal="176" workbookViewId="0">
      <selection activeCell="O12" sqref="O12"/>
    </sheetView>
  </sheetViews>
  <sheetFormatPr baseColWidth="10" defaultRowHeight="16" x14ac:dyDescent="0.2"/>
  <sheetData>
    <row r="1" spans="1:8" x14ac:dyDescent="0.2">
      <c r="A1" t="s">
        <v>29</v>
      </c>
      <c r="B1" t="s">
        <v>1</v>
      </c>
      <c r="C1" t="s">
        <v>2</v>
      </c>
      <c r="D1" t="s">
        <v>36</v>
      </c>
      <c r="E1" t="s">
        <v>37</v>
      </c>
    </row>
    <row r="2" spans="1:8" x14ac:dyDescent="0.2">
      <c r="A2">
        <v>20</v>
      </c>
      <c r="B2">
        <f>G2/100000</f>
        <v>2.0560000000000001E-3</v>
      </c>
      <c r="C2">
        <f>H2/100000</f>
        <v>7.8300000000000002E-3</v>
      </c>
      <c r="D2" s="1">
        <v>2.7179999999999999E-3</v>
      </c>
      <c r="E2">
        <v>6.6699999999999997E-3</v>
      </c>
      <c r="G2" s="1">
        <v>205.6</v>
      </c>
      <c r="H2" s="1">
        <v>783</v>
      </c>
    </row>
    <row r="3" spans="1:8" x14ac:dyDescent="0.2">
      <c r="A3">
        <v>40</v>
      </c>
      <c r="B3">
        <f>G3/100000</f>
        <v>4.2290000000000001E-3</v>
      </c>
      <c r="C3">
        <f>H3/100000</f>
        <v>1.2296E-2</v>
      </c>
      <c r="D3" s="1">
        <v>6.4460000000000003E-3</v>
      </c>
      <c r="E3">
        <v>1.2088E-2</v>
      </c>
      <c r="G3" s="1">
        <v>422.9</v>
      </c>
      <c r="H3" s="1">
        <v>1229.5999999999999</v>
      </c>
    </row>
    <row r="4" spans="1:8" x14ac:dyDescent="0.2">
      <c r="A4">
        <v>60</v>
      </c>
      <c r="B4">
        <f>G4/100000</f>
        <v>6.7620000000000006E-3</v>
      </c>
      <c r="C4">
        <f>H4/100000</f>
        <v>1.8374999999999999E-2</v>
      </c>
      <c r="D4" s="1">
        <v>1.1355000000000001E-2</v>
      </c>
      <c r="E4">
        <v>1.8464999999999999E-2</v>
      </c>
      <c r="G4" s="1">
        <v>676.2</v>
      </c>
      <c r="H4" s="1">
        <v>1837.5</v>
      </c>
    </row>
    <row r="5" spans="1:8" x14ac:dyDescent="0.2">
      <c r="A5">
        <v>80</v>
      </c>
      <c r="B5">
        <f>G5/100000</f>
        <v>1.0102E-2</v>
      </c>
      <c r="C5">
        <f>H5/100000</f>
        <v>2.4776999999999997E-2</v>
      </c>
      <c r="D5" s="1">
        <v>1.7616E-2</v>
      </c>
      <c r="E5">
        <v>2.4254000000000001E-2</v>
      </c>
      <c r="G5" s="1">
        <v>1010.2</v>
      </c>
      <c r="H5" s="1">
        <v>2477.6999999999998</v>
      </c>
    </row>
    <row r="6" spans="1:8" x14ac:dyDescent="0.2">
      <c r="A6">
        <v>100</v>
      </c>
      <c r="B6">
        <f>G6/100000</f>
        <v>1.0851E-2</v>
      </c>
      <c r="C6">
        <f>H6/100000</f>
        <v>3.0939999999999999E-2</v>
      </c>
      <c r="D6" s="1">
        <v>2.5069000000000001E-2</v>
      </c>
      <c r="E6">
        <v>3.0536000000000001E-2</v>
      </c>
      <c r="G6" s="1">
        <v>1085.0999999999999</v>
      </c>
      <c r="H6" s="1">
        <v>3094</v>
      </c>
    </row>
    <row r="7" spans="1:8" x14ac:dyDescent="0.2">
      <c r="A7">
        <v>120</v>
      </c>
      <c r="B7">
        <f>G7/100000</f>
        <v>1.5257E-2</v>
      </c>
      <c r="C7">
        <f>H7/100000</f>
        <v>3.5316E-2</v>
      </c>
      <c r="D7" s="1">
        <v>3.3785999999999997E-2</v>
      </c>
      <c r="E7">
        <v>3.6546999999999996E-2</v>
      </c>
      <c r="G7" s="1">
        <v>1525.7</v>
      </c>
      <c r="H7" s="1">
        <v>3531.6</v>
      </c>
    </row>
    <row r="8" spans="1:8" x14ac:dyDescent="0.2">
      <c r="A8">
        <v>140</v>
      </c>
      <c r="B8">
        <f>G8/100000</f>
        <v>1.4839000000000001E-2</v>
      </c>
      <c r="C8">
        <f>H8/100000</f>
        <v>4.3538E-2</v>
      </c>
      <c r="D8" s="1">
        <v>4.3886000000000001E-2</v>
      </c>
      <c r="E8">
        <v>4.3657000000000001E-2</v>
      </c>
      <c r="G8" s="1">
        <v>1483.9</v>
      </c>
      <c r="H8" s="1">
        <v>4353.8</v>
      </c>
    </row>
    <row r="9" spans="1:8" x14ac:dyDescent="0.2">
      <c r="A9">
        <v>160</v>
      </c>
      <c r="B9">
        <f>G9/100000</f>
        <v>1.7531999999999999E-2</v>
      </c>
      <c r="C9">
        <f>H9/100000</f>
        <v>5.0942000000000001E-2</v>
      </c>
      <c r="D9" s="1">
        <v>5.4925000000000002E-2</v>
      </c>
      <c r="E9">
        <v>5.2351000000000002E-2</v>
      </c>
      <c r="G9" s="1">
        <v>1753.2</v>
      </c>
      <c r="H9" s="1">
        <v>5094.2</v>
      </c>
    </row>
    <row r="10" spans="1:8" x14ac:dyDescent="0.2">
      <c r="A10">
        <v>180</v>
      </c>
      <c r="B10">
        <f>G10/100000</f>
        <v>1.8956000000000001E-2</v>
      </c>
      <c r="C10">
        <f>H10/100000</f>
        <v>5.5601999999999999E-2</v>
      </c>
      <c r="D10" s="1">
        <v>7.0183999999999996E-2</v>
      </c>
      <c r="E10">
        <v>5.9391000000000006E-2</v>
      </c>
      <c r="G10" s="1">
        <v>1895.6</v>
      </c>
      <c r="H10" s="1">
        <v>5560.2</v>
      </c>
    </row>
    <row r="11" spans="1:8" x14ac:dyDescent="0.2">
      <c r="A11">
        <v>200</v>
      </c>
      <c r="B11">
        <f>G11/100000</f>
        <v>2.1510999999999999E-2</v>
      </c>
      <c r="C11">
        <f>H11/100000</f>
        <v>6.2068000000000005E-2</v>
      </c>
      <c r="D11" s="1">
        <v>8.3917999999999993E-2</v>
      </c>
      <c r="E11">
        <v>6.5251000000000003E-2</v>
      </c>
      <c r="G11" s="1">
        <v>2151.1</v>
      </c>
      <c r="H11" s="1">
        <v>6206.8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Sheet4 (2)</vt:lpstr>
      <vt:lpstr>Sheet4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Bodily</dc:creator>
  <cp:lastModifiedBy>Paul Bodily</cp:lastModifiedBy>
  <dcterms:created xsi:type="dcterms:W3CDTF">2018-01-26T23:34:20Z</dcterms:created>
  <dcterms:modified xsi:type="dcterms:W3CDTF">2018-01-28T04:08:28Z</dcterms:modified>
</cp:coreProperties>
</file>