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Skripsi\"/>
    </mc:Choice>
  </mc:AlternateContent>
  <bookViews>
    <workbookView xWindow="0" yWindow="0" windowWidth="20490" windowHeight="7755"/>
  </bookViews>
  <sheets>
    <sheet name="Karbon dioksida" sheetId="3" r:id="rId1"/>
    <sheet name="Suhu" sheetId="5" r:id="rId2"/>
    <sheet name="Sheet1" sheetId="6" r:id="rId3"/>
  </sheets>
  <calcPr calcId="152511"/>
</workbook>
</file>

<file path=xl/calcChain.xml><?xml version="1.0" encoding="utf-8"?>
<calcChain xmlns="http://schemas.openxmlformats.org/spreadsheetml/2006/main">
  <c r="F12" i="5" l="1"/>
  <c r="M22" i="6"/>
  <c r="M21" i="6"/>
  <c r="M19" i="6"/>
  <c r="M18" i="6"/>
  <c r="M17" i="6"/>
  <c r="M16" i="6"/>
  <c r="M15" i="6"/>
  <c r="M12" i="6"/>
  <c r="M11" i="6"/>
  <c r="L4" i="6"/>
  <c r="B8" i="6"/>
  <c r="L7" i="6"/>
  <c r="L6" i="6"/>
  <c r="L5" i="6"/>
  <c r="D8" i="6"/>
  <c r="C8" i="6"/>
  <c r="M6" i="6"/>
  <c r="M5" i="6"/>
  <c r="M4" i="6"/>
  <c r="F15" i="5"/>
  <c r="F14" i="5"/>
  <c r="F10" i="5"/>
  <c r="F4" i="5"/>
  <c r="F29" i="5"/>
  <c r="L8" i="6" l="1"/>
  <c r="M13" i="6" s="1"/>
  <c r="B31" i="6"/>
  <c r="N30" i="6" s="1"/>
  <c r="B32" i="6"/>
  <c r="B30" i="6"/>
  <c r="M9" i="6"/>
  <c r="M8" i="6"/>
  <c r="E29" i="3"/>
  <c r="G29" i="3"/>
  <c r="F29" i="3"/>
  <c r="F20" i="3"/>
  <c r="F18" i="3"/>
  <c r="F17" i="3"/>
  <c r="F12" i="3"/>
  <c r="A35" i="3"/>
  <c r="F25" i="3"/>
  <c r="B30" i="3"/>
  <c r="F14" i="3"/>
  <c r="D30" i="3"/>
  <c r="D29" i="3"/>
  <c r="C31" i="3"/>
  <c r="C29" i="3"/>
  <c r="B31" i="5"/>
  <c r="B31" i="3"/>
  <c r="B29" i="3"/>
  <c r="F10" i="3"/>
  <c r="F11" i="3"/>
  <c r="F15" i="3"/>
  <c r="B30" i="5"/>
  <c r="B29" i="5"/>
  <c r="F16" i="5"/>
  <c r="E6" i="3"/>
  <c r="M30" i="6" l="1"/>
  <c r="F11" i="5"/>
  <c r="D7" i="5"/>
  <c r="C7" i="5"/>
  <c r="B7" i="5"/>
  <c r="F6" i="5"/>
  <c r="E6" i="5"/>
  <c r="F5" i="5"/>
  <c r="E5" i="5"/>
  <c r="E4" i="5"/>
  <c r="D7" i="3"/>
  <c r="C7" i="3"/>
  <c r="B7" i="3"/>
  <c r="F6" i="3"/>
  <c r="F5" i="3"/>
  <c r="E5" i="3"/>
  <c r="F4" i="3"/>
  <c r="E4" i="3"/>
  <c r="M24" i="6" l="1"/>
  <c r="M26" i="6" s="1"/>
  <c r="L30" i="6" s="1"/>
  <c r="C30" i="6"/>
  <c r="D30" i="6"/>
  <c r="E7" i="5"/>
  <c r="E7" i="3"/>
  <c r="F21" i="3"/>
  <c r="F16" i="3"/>
  <c r="F8" i="3"/>
  <c r="F7" i="3"/>
  <c r="F7" i="5"/>
  <c r="F8" i="5"/>
  <c r="D31" i="6" l="1"/>
  <c r="C31" i="6"/>
  <c r="C32" i="6" s="1"/>
  <c r="A36" i="6"/>
  <c r="F17" i="5"/>
  <c r="F23" i="3"/>
  <c r="G29" i="5"/>
  <c r="F18" i="5" l="1"/>
  <c r="F21" i="5" s="1"/>
  <c r="D29" i="5" s="1"/>
  <c r="F20" i="5" l="1"/>
  <c r="F23" i="5" s="1"/>
  <c r="F25" i="5" s="1"/>
  <c r="E29" i="5" s="1"/>
  <c r="C29" i="5"/>
  <c r="C30" i="3"/>
  <c r="D30" i="5" l="1"/>
  <c r="C30" i="5"/>
  <c r="C31" i="5" s="1"/>
  <c r="A35" i="5"/>
</calcChain>
</file>

<file path=xl/sharedStrings.xml><?xml version="1.0" encoding="utf-8"?>
<sst xmlns="http://schemas.openxmlformats.org/spreadsheetml/2006/main" count="129" uniqueCount="43">
  <si>
    <t>Perlakuan</t>
  </si>
  <si>
    <t>Ulangan</t>
  </si>
  <si>
    <t>Jumlah</t>
  </si>
  <si>
    <t>Rata-rata</t>
  </si>
  <si>
    <t>Jumlah Perlakuan</t>
  </si>
  <si>
    <t>Jumlah Ulangan</t>
  </si>
  <si>
    <t>Faktor Koreksi (FK)</t>
  </si>
  <si>
    <t>FK =  (Grand Total Kuadrat)</t>
  </si>
  <si>
    <t xml:space="preserve">           Perlakuan x Ulangan</t>
  </si>
  <si>
    <r>
      <t>Jumlah Kuadrat Total (JK</t>
    </r>
    <r>
      <rPr>
        <sz val="8"/>
        <color theme="1"/>
        <rFont val="Times New Roman"/>
        <family val="1"/>
      </rPr>
      <t>T</t>
    </r>
    <r>
      <rPr>
        <sz val="12"/>
        <color theme="1"/>
        <rFont val="Times New Roman"/>
        <family val="1"/>
      </rPr>
      <t>)</t>
    </r>
  </si>
  <si>
    <t>Jumlah Kuadrat Galat (JKg)</t>
  </si>
  <si>
    <t>Kuadrat Tengah Perlakuan</t>
  </si>
  <si>
    <t>F Hitung</t>
  </si>
  <si>
    <t>JK - Σ X - FK</t>
  </si>
  <si>
    <t>JK = ΣPerlakuan - FK</t>
  </si>
  <si>
    <t>J K Perlakuan (JKp)</t>
  </si>
  <si>
    <t>JKg = JKt - JKp</t>
  </si>
  <si>
    <t>JKT</t>
  </si>
  <si>
    <t>Perlakuan -1</t>
  </si>
  <si>
    <t xml:space="preserve">JKg </t>
  </si>
  <si>
    <t>Perlakuan (Ulangan-1)</t>
  </si>
  <si>
    <t>KTp</t>
  </si>
  <si>
    <t>KTg</t>
  </si>
  <si>
    <t>SK</t>
  </si>
  <si>
    <t>Galat</t>
  </si>
  <si>
    <t>Total</t>
  </si>
  <si>
    <t>DB</t>
  </si>
  <si>
    <t>JK</t>
  </si>
  <si>
    <t>KT</t>
  </si>
  <si>
    <t>F.HIT</t>
  </si>
  <si>
    <t>Keterangan : tn = tidak nyata, * = nyata</t>
  </si>
  <si>
    <t>Kesimpulan :</t>
  </si>
  <si>
    <t>K Tengah Galat</t>
  </si>
  <si>
    <t>F. Tab 0.05</t>
  </si>
  <si>
    <t>F. Tab 0.01</t>
  </si>
  <si>
    <t>db Total                         = (Perlakuan x Ulangan)-1</t>
  </si>
  <si>
    <t>db Galat                         = Pelakuan (Ulangan -1)</t>
  </si>
  <si>
    <t>Tujuan : Mencari pengaruh jumlah manusia terhadap konsentrasi karbon dioksida</t>
  </si>
  <si>
    <t>Tujuan : Mencari pengaruh jumlah manusia terhadap suhu udara</t>
  </si>
  <si>
    <t>F. hit &gt; F.tab, maka pengaruh jumlah manusia terhadap suhu udara adalah</t>
  </si>
  <si>
    <t>F. hit &gt; F.tab, maka pengaruh jumlah manusia terhadap konsentrasi karbon dioksida adalah</t>
  </si>
  <si>
    <t>db Perlakuan</t>
  </si>
  <si>
    <t>= Perlakuan 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</si>
</sst>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0" xfId="0" applyFont="1"/>
    <xf numFmtId="0" fontId="3" fillId="0" borderId="0" xfId="0" applyFont="1" applyAlignment="1"/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/>
    <xf numFmtId="0" fontId="3" fillId="0" borderId="0" xfId="0" applyFont="1" applyAlignment="1">
      <alignment horizontal="left" vertical="top"/>
    </xf>
    <xf numFmtId="0" fontId="0" fillId="0" borderId="0" xfId="0"/>
    <xf numFmtId="0" fontId="3" fillId="0" borderId="1" xfId="0" applyFont="1" applyFill="1" applyBorder="1" applyAlignment="1">
      <alignment horizontal="center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 vertical="top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6" xfId="0" applyFont="1" applyFill="1" applyBorder="1"/>
    <xf numFmtId="0" fontId="4" fillId="0" borderId="0" xfId="0" applyFont="1"/>
    <xf numFmtId="0" fontId="2" fillId="0" borderId="0" xfId="0" applyFont="1"/>
    <xf numFmtId="0" fontId="3" fillId="0" borderId="0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9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0" xfId="0" quotePrefix="1" applyFont="1" applyAlignment="1"/>
    <xf numFmtId="0" fontId="3" fillId="0" borderId="0" xfId="0" applyFont="1" applyFill="1" applyBorder="1" applyAlignment="1"/>
    <xf numFmtId="0" fontId="3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" fillId="0" borderId="11" xfId="0" applyFont="1" applyFill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8" xfId="0" applyFont="1" applyBorder="1" applyAlignment="1">
      <alignment horizontal="left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0" xfId="0" applyFont="1"/>
    <xf numFmtId="0" fontId="3" fillId="0" borderId="3" xfId="0" applyFont="1" applyBorder="1" applyAlignment="1">
      <alignment horizontal="center"/>
    </xf>
    <xf numFmtId="0" fontId="3" fillId="0" borderId="8" xfId="0" quotePrefix="1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6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6"/>
  <sheetViews>
    <sheetView tabSelected="1" workbookViewId="0">
      <selection activeCell="D8" sqref="D8"/>
    </sheetView>
  </sheetViews>
  <sheetFormatPr defaultRowHeight="15" x14ac:dyDescent="0.25"/>
  <cols>
    <col min="1" max="1" width="11.85546875" customWidth="1"/>
    <col min="6" max="6" width="12.5703125" customWidth="1"/>
    <col min="7" max="7" width="11" customWidth="1"/>
  </cols>
  <sheetData>
    <row r="1" spans="1:14" ht="15.75" x14ac:dyDescent="0.25">
      <c r="A1" s="34" t="s">
        <v>37</v>
      </c>
      <c r="B1" s="34"/>
      <c r="C1" s="34"/>
      <c r="D1" s="34"/>
      <c r="E1" s="34"/>
      <c r="F1" s="34"/>
      <c r="G1" s="34"/>
      <c r="H1" s="6"/>
      <c r="I1" s="6"/>
    </row>
    <row r="2" spans="1:14" ht="15.75" x14ac:dyDescent="0.25">
      <c r="A2" s="3" t="s">
        <v>0</v>
      </c>
      <c r="B2" s="32" t="s">
        <v>1</v>
      </c>
      <c r="C2" s="32"/>
      <c r="D2" s="32"/>
      <c r="E2" s="33" t="s">
        <v>2</v>
      </c>
      <c r="F2" s="33" t="s">
        <v>3</v>
      </c>
      <c r="G2" s="18"/>
      <c r="H2" s="6"/>
      <c r="I2" s="6"/>
    </row>
    <row r="3" spans="1:14" ht="15.75" x14ac:dyDescent="0.25">
      <c r="A3" s="3"/>
      <c r="B3" s="19">
        <v>1</v>
      </c>
      <c r="C3" s="19">
        <v>2</v>
      </c>
      <c r="D3" s="19">
        <v>3</v>
      </c>
      <c r="E3" s="33"/>
      <c r="F3" s="33"/>
      <c r="G3" s="18"/>
      <c r="H3" s="6"/>
      <c r="I3" s="6"/>
    </row>
    <row r="4" spans="1:14" x14ac:dyDescent="0.25">
      <c r="A4" s="19">
        <v>1</v>
      </c>
      <c r="B4" s="20">
        <v>501</v>
      </c>
      <c r="C4" s="20">
        <v>546</v>
      </c>
      <c r="D4" s="20">
        <v>542</v>
      </c>
      <c r="E4" s="21">
        <f>SUM(B4:D4)</f>
        <v>1589</v>
      </c>
      <c r="F4" s="21">
        <f>AVERAGE(B4:D4)</f>
        <v>529.66666666666663</v>
      </c>
      <c r="G4" s="18"/>
      <c r="H4" s="6"/>
      <c r="I4" s="6"/>
    </row>
    <row r="5" spans="1:14" x14ac:dyDescent="0.25">
      <c r="A5" s="19">
        <v>18</v>
      </c>
      <c r="B5" s="20">
        <v>574</v>
      </c>
      <c r="C5" s="20">
        <v>650</v>
      </c>
      <c r="D5" s="20">
        <v>656</v>
      </c>
      <c r="E5" s="21">
        <f>SUM(B5:D5)</f>
        <v>1880</v>
      </c>
      <c r="F5" s="21">
        <f>AVERAGE(B5:D5)</f>
        <v>626.66666666666663</v>
      </c>
      <c r="G5" s="18"/>
      <c r="H5" s="6"/>
      <c r="I5" s="6"/>
    </row>
    <row r="6" spans="1:14" x14ac:dyDescent="0.25">
      <c r="A6" s="19">
        <v>35</v>
      </c>
      <c r="B6" s="20">
        <v>657</v>
      </c>
      <c r="C6" s="20">
        <v>677</v>
      </c>
      <c r="D6" s="20">
        <v>706</v>
      </c>
      <c r="E6" s="21">
        <f>SUM(B6:D6)</f>
        <v>2040</v>
      </c>
      <c r="F6" s="21">
        <f>AVERAGE(B6:D6)</f>
        <v>680</v>
      </c>
      <c r="G6" s="18"/>
      <c r="H6" s="6"/>
      <c r="I6" s="6"/>
    </row>
    <row r="7" spans="1:14" x14ac:dyDescent="0.25">
      <c r="A7" s="19"/>
      <c r="B7" s="21">
        <f>SUM(B4:B6)</f>
        <v>1732</v>
      </c>
      <c r="C7" s="21">
        <f>SUM(C4:C6)</f>
        <v>1873</v>
      </c>
      <c r="D7" s="21">
        <f>SUM(D4:D6)</f>
        <v>1904</v>
      </c>
      <c r="E7" s="21">
        <f>SUM(E4:E6)</f>
        <v>5509</v>
      </c>
      <c r="F7" s="22">
        <f>AVERAGE(B7:D7)</f>
        <v>1836.3333333333333</v>
      </c>
      <c r="G7" s="18"/>
      <c r="H7" s="6"/>
      <c r="I7" s="6"/>
    </row>
    <row r="8" spans="1:14" x14ac:dyDescent="0.25">
      <c r="A8" s="18"/>
      <c r="B8" s="18"/>
      <c r="C8" s="18"/>
      <c r="D8" s="18"/>
      <c r="E8" s="18"/>
      <c r="F8" s="21">
        <f>AVERAGE(F4:F6)</f>
        <v>612.11111111111109</v>
      </c>
      <c r="G8" s="18"/>
      <c r="H8" s="6"/>
      <c r="I8" s="6"/>
      <c r="N8" s="12"/>
    </row>
    <row r="9" spans="1:14" x14ac:dyDescent="0.25">
      <c r="A9" s="18"/>
      <c r="B9" s="18"/>
      <c r="C9" s="18"/>
      <c r="D9" s="18"/>
      <c r="E9" s="18"/>
      <c r="F9" s="18"/>
      <c r="G9" s="18"/>
      <c r="N9" s="12"/>
    </row>
    <row r="10" spans="1:14" ht="15.75" x14ac:dyDescent="0.25">
      <c r="A10" s="35" t="s">
        <v>4</v>
      </c>
      <c r="B10" s="35"/>
      <c r="C10" s="18"/>
      <c r="D10" s="18"/>
      <c r="E10" s="18"/>
      <c r="F10" s="18">
        <f>COUNTA(A4:A6)</f>
        <v>3</v>
      </c>
      <c r="G10" s="18"/>
      <c r="I10" s="12"/>
      <c r="N10" s="12"/>
    </row>
    <row r="11" spans="1:14" ht="16.5" thickBot="1" x14ac:dyDescent="0.3">
      <c r="A11" s="31" t="s">
        <v>5</v>
      </c>
      <c r="B11" s="31"/>
      <c r="C11" s="18"/>
      <c r="D11" s="18"/>
      <c r="E11" s="18"/>
      <c r="F11" s="18">
        <f>COUNTA(B3:D3)</f>
        <v>3</v>
      </c>
      <c r="G11" s="18"/>
      <c r="I11" s="12"/>
      <c r="N11" s="12"/>
    </row>
    <row r="12" spans="1:14" ht="16.5" thickBot="1" x14ac:dyDescent="0.3">
      <c r="A12" s="31" t="s">
        <v>6</v>
      </c>
      <c r="B12" s="31"/>
      <c r="C12" s="40" t="s">
        <v>7</v>
      </c>
      <c r="D12" s="41"/>
      <c r="E12" s="42"/>
      <c r="F12" s="18">
        <f>(E7^2)/(F10*F11)</f>
        <v>3372120.111111111</v>
      </c>
      <c r="G12" s="18"/>
      <c r="I12" s="12"/>
      <c r="N12" s="12"/>
    </row>
    <row r="13" spans="1:14" ht="16.5" thickBot="1" x14ac:dyDescent="0.3">
      <c r="A13" s="18"/>
      <c r="B13" s="18"/>
      <c r="C13" s="8" t="s">
        <v>8</v>
      </c>
      <c r="D13" s="9"/>
      <c r="E13" s="10"/>
      <c r="F13" s="18"/>
      <c r="G13" s="18"/>
      <c r="I13" s="12"/>
    </row>
    <row r="14" spans="1:14" ht="15.75" x14ac:dyDescent="0.25">
      <c r="A14" s="2" t="s">
        <v>41</v>
      </c>
      <c r="B14" s="2"/>
      <c r="C14" s="29" t="s">
        <v>42</v>
      </c>
      <c r="D14" s="2"/>
      <c r="E14" s="2"/>
      <c r="F14" s="18">
        <f>F10-1</f>
        <v>2</v>
      </c>
      <c r="G14" s="18"/>
      <c r="I14" s="12"/>
    </row>
    <row r="15" spans="1:14" ht="15.75" x14ac:dyDescent="0.25">
      <c r="A15" s="31" t="s">
        <v>36</v>
      </c>
      <c r="B15" s="31"/>
      <c r="C15" s="31"/>
      <c r="D15" s="31"/>
      <c r="E15" s="31"/>
      <c r="F15" s="18">
        <f>F10*(F11-1)</f>
        <v>6</v>
      </c>
      <c r="G15" s="18"/>
      <c r="I15" s="12"/>
    </row>
    <row r="16" spans="1:14" ht="15.75" x14ac:dyDescent="0.25">
      <c r="A16" s="31" t="s">
        <v>35</v>
      </c>
      <c r="B16" s="43"/>
      <c r="C16" s="43"/>
      <c r="D16" s="43"/>
      <c r="E16" s="43"/>
      <c r="F16" s="18">
        <f>(F10*F11)-1</f>
        <v>8</v>
      </c>
      <c r="G16" s="18"/>
      <c r="I16" s="12"/>
    </row>
    <row r="17" spans="1:12" ht="16.5" thickBot="1" x14ac:dyDescent="0.3">
      <c r="A17" s="31" t="s">
        <v>9</v>
      </c>
      <c r="B17" s="31"/>
      <c r="C17" s="31"/>
      <c r="D17" s="31" t="s">
        <v>13</v>
      </c>
      <c r="E17" s="31"/>
      <c r="F17" s="18">
        <f>SUMSQ(B4:D6)-F12</f>
        <v>41486.888888888992</v>
      </c>
      <c r="G17" s="18"/>
      <c r="I17" s="12"/>
    </row>
    <row r="18" spans="1:12" ht="16.5" thickBot="1" x14ac:dyDescent="0.3">
      <c r="A18" s="31" t="s">
        <v>15</v>
      </c>
      <c r="B18" s="44"/>
      <c r="C18" s="45" t="s">
        <v>14</v>
      </c>
      <c r="D18" s="45"/>
      <c r="E18" s="45"/>
      <c r="F18" s="18">
        <f>(SUMSQ(E4:E6)/F11)-F12</f>
        <v>34853.555555555504</v>
      </c>
      <c r="G18" s="18"/>
      <c r="I18" s="12"/>
    </row>
    <row r="19" spans="1:12" ht="16.5" thickBot="1" x14ac:dyDescent="0.3">
      <c r="A19" s="11"/>
      <c r="B19" s="11"/>
      <c r="C19" s="46" t="s">
        <v>1</v>
      </c>
      <c r="D19" s="46"/>
      <c r="E19" s="46"/>
      <c r="F19" s="18"/>
      <c r="G19" s="18"/>
    </row>
    <row r="20" spans="1:12" ht="16.5" thickBot="1" x14ac:dyDescent="0.3">
      <c r="A20" s="31" t="s">
        <v>10</v>
      </c>
      <c r="B20" s="31"/>
      <c r="C20" s="31"/>
      <c r="D20" s="47" t="s">
        <v>16</v>
      </c>
      <c r="E20" s="47"/>
      <c r="F20" s="18">
        <f>F17-F18</f>
        <v>6633.3333333334886</v>
      </c>
      <c r="G20" s="18"/>
    </row>
    <row r="21" spans="1:12" ht="16.5" thickBot="1" x14ac:dyDescent="0.3">
      <c r="A21" s="31" t="s">
        <v>11</v>
      </c>
      <c r="B21" s="31"/>
      <c r="C21" s="31"/>
      <c r="D21" s="38" t="s">
        <v>17</v>
      </c>
      <c r="E21" s="39"/>
      <c r="F21" s="18">
        <f>F18/(F10-1)</f>
        <v>17426.777777777752</v>
      </c>
      <c r="G21" s="18"/>
    </row>
    <row r="22" spans="1:12" ht="16.5" thickBot="1" x14ac:dyDescent="0.3">
      <c r="A22" s="11"/>
      <c r="B22" s="11"/>
      <c r="C22" s="11"/>
      <c r="D22" s="48" t="s">
        <v>18</v>
      </c>
      <c r="E22" s="49"/>
      <c r="F22" s="18"/>
      <c r="G22" s="18"/>
    </row>
    <row r="23" spans="1:12" ht="16.5" thickBot="1" x14ac:dyDescent="0.3">
      <c r="A23" s="50" t="s">
        <v>32</v>
      </c>
      <c r="B23" s="51"/>
      <c r="C23" s="38" t="s">
        <v>19</v>
      </c>
      <c r="D23" s="53"/>
      <c r="E23" s="39"/>
      <c r="F23" s="18">
        <f>F20/F15</f>
        <v>1105.5555555555813</v>
      </c>
      <c r="G23" s="18"/>
    </row>
    <row r="24" spans="1:12" ht="16.5" thickBot="1" x14ac:dyDescent="0.3">
      <c r="A24" s="52"/>
      <c r="B24" s="51"/>
      <c r="C24" s="38" t="s">
        <v>20</v>
      </c>
      <c r="D24" s="53"/>
      <c r="E24" s="39"/>
      <c r="F24" s="2"/>
      <c r="G24" s="18"/>
    </row>
    <row r="25" spans="1:12" ht="16.5" thickBot="1" x14ac:dyDescent="0.3">
      <c r="A25" s="1" t="s">
        <v>12</v>
      </c>
      <c r="B25" s="18"/>
      <c r="C25" s="18"/>
      <c r="D25" s="15" t="s">
        <v>21</v>
      </c>
      <c r="E25" s="18"/>
      <c r="F25" s="18">
        <f>F21/F23</f>
        <v>15.762914572863931</v>
      </c>
      <c r="G25" s="18"/>
    </row>
    <row r="26" spans="1:12" ht="16.5" thickBot="1" x14ac:dyDescent="0.3">
      <c r="A26" s="18"/>
      <c r="B26" s="18"/>
      <c r="C26" s="18"/>
      <c r="D26" s="15" t="s">
        <v>22</v>
      </c>
      <c r="E26" s="18"/>
      <c r="F26" s="18"/>
      <c r="G26" s="18"/>
    </row>
    <row r="27" spans="1:12" ht="15" customHeight="1" x14ac:dyDescent="0.25">
      <c r="A27" s="18"/>
      <c r="B27" s="18"/>
      <c r="C27" s="18"/>
      <c r="D27" s="18"/>
      <c r="E27" s="18"/>
      <c r="F27" s="18"/>
      <c r="G27" s="18"/>
      <c r="I27" s="30"/>
      <c r="J27" s="30"/>
      <c r="K27" s="30"/>
    </row>
    <row r="28" spans="1:12" ht="15.75" x14ac:dyDescent="0.25">
      <c r="A28" s="4" t="s">
        <v>23</v>
      </c>
      <c r="B28" s="16" t="s">
        <v>26</v>
      </c>
      <c r="C28" s="16" t="s">
        <v>27</v>
      </c>
      <c r="D28" s="16" t="s">
        <v>28</v>
      </c>
      <c r="E28" s="16" t="s">
        <v>29</v>
      </c>
      <c r="F28" s="16" t="s">
        <v>33</v>
      </c>
      <c r="G28" s="7" t="s">
        <v>34</v>
      </c>
      <c r="H28" s="6"/>
      <c r="I28" s="30"/>
      <c r="J28" s="30"/>
      <c r="K28" s="30"/>
      <c r="L28" s="30"/>
    </row>
    <row r="29" spans="1:12" ht="15.75" x14ac:dyDescent="0.25">
      <c r="A29" s="4" t="s">
        <v>0</v>
      </c>
      <c r="B29" s="16">
        <f>F14</f>
        <v>2</v>
      </c>
      <c r="C29" s="16">
        <f>F18</f>
        <v>34853.555555555504</v>
      </c>
      <c r="D29" s="16">
        <f>F21</f>
        <v>17426.777777777752</v>
      </c>
      <c r="E29" s="16">
        <f>F25</f>
        <v>15.762914572863931</v>
      </c>
      <c r="F29" s="16">
        <f>FINV(0.05,B29,B30)</f>
        <v>5.1432528497847176</v>
      </c>
      <c r="G29" s="7">
        <f>FINV(0.01,B29,B30)</f>
        <v>10.924766500838338</v>
      </c>
      <c r="H29" s="6"/>
      <c r="I29" s="30"/>
      <c r="J29" s="30"/>
      <c r="K29" s="30"/>
    </row>
    <row r="30" spans="1:12" ht="15.75" x14ac:dyDescent="0.25">
      <c r="A30" s="4" t="s">
        <v>24</v>
      </c>
      <c r="B30" s="16">
        <f>F15</f>
        <v>6</v>
      </c>
      <c r="C30" s="16">
        <f>F20</f>
        <v>6633.3333333334886</v>
      </c>
      <c r="D30" s="16">
        <f>F23</f>
        <v>1105.5555555555813</v>
      </c>
      <c r="E30" s="16"/>
      <c r="F30" s="16"/>
      <c r="G30" s="19"/>
      <c r="H30" s="6"/>
      <c r="I30" s="6"/>
      <c r="J30" s="6"/>
      <c r="K30" s="6"/>
    </row>
    <row r="31" spans="1:12" ht="15.75" x14ac:dyDescent="0.25">
      <c r="A31" s="4" t="s">
        <v>25</v>
      </c>
      <c r="B31" s="16">
        <f>F16</f>
        <v>8</v>
      </c>
      <c r="C31" s="16">
        <f>SUM(C29:C30)</f>
        <v>41486.888888888992</v>
      </c>
      <c r="D31" s="16"/>
      <c r="E31" s="16"/>
      <c r="F31" s="16"/>
      <c r="G31" s="19"/>
      <c r="H31" s="6"/>
      <c r="I31" s="6"/>
      <c r="J31" s="6"/>
      <c r="K31" s="6"/>
    </row>
    <row r="32" spans="1:12" ht="15.75" x14ac:dyDescent="0.25">
      <c r="A32" s="36" t="s">
        <v>30</v>
      </c>
      <c r="B32" s="37"/>
      <c r="C32" s="37"/>
      <c r="D32" s="37"/>
      <c r="E32" s="18"/>
      <c r="F32" s="18"/>
      <c r="G32" s="18"/>
      <c r="H32" s="6"/>
      <c r="I32" s="6"/>
      <c r="J32" s="6"/>
      <c r="K32" s="6"/>
    </row>
    <row r="33" spans="1:11" ht="15.75" x14ac:dyDescent="0.25">
      <c r="A33" s="35" t="s">
        <v>31</v>
      </c>
      <c r="B33" s="35"/>
      <c r="C33" s="18"/>
      <c r="D33" s="18"/>
      <c r="E33" s="18"/>
      <c r="F33" s="18"/>
      <c r="G33" s="18"/>
      <c r="H33" s="6"/>
      <c r="I33" s="6"/>
      <c r="J33" s="6"/>
      <c r="K33" s="6"/>
    </row>
    <row r="34" spans="1:11" s="12" customFormat="1" ht="15.75" x14ac:dyDescent="0.25">
      <c r="A34" s="13" t="s">
        <v>40</v>
      </c>
      <c r="B34" s="13"/>
      <c r="C34" s="18"/>
      <c r="D34" s="18"/>
      <c r="E34" s="18"/>
      <c r="F34" s="18"/>
      <c r="G34" s="18"/>
    </row>
    <row r="35" spans="1:11" ht="15.75" x14ac:dyDescent="0.25">
      <c r="A35" s="17" t="str">
        <f>IF(E29 &lt; F29,"tn Tidak berpengaruh nyata",IF(E29 &lt;G29,"* Berpengaruh nyata","** Berpengaruh sangat nyata"))</f>
        <v>** Berpengaruh sangat nyata</v>
      </c>
      <c r="B35" s="17"/>
      <c r="C35" s="23"/>
      <c r="D35" s="18"/>
      <c r="E35" s="18"/>
      <c r="F35" s="18"/>
      <c r="G35" s="18"/>
      <c r="H35" s="5"/>
      <c r="I35" s="5"/>
      <c r="J35" s="5"/>
      <c r="K35" s="5"/>
    </row>
    <row r="36" spans="1:11" ht="15.75" x14ac:dyDescent="0.25">
      <c r="A36" s="5"/>
      <c r="B36" s="5"/>
      <c r="C36" s="5"/>
      <c r="D36" s="5"/>
      <c r="E36" s="5"/>
      <c r="F36" s="5"/>
      <c r="G36" s="5"/>
    </row>
  </sheetData>
  <mergeCells count="25">
    <mergeCell ref="A23:B24"/>
    <mergeCell ref="C23:E23"/>
    <mergeCell ref="C24:E24"/>
    <mergeCell ref="A32:D32"/>
    <mergeCell ref="A33:B33"/>
    <mergeCell ref="A21:C21"/>
    <mergeCell ref="D21:E21"/>
    <mergeCell ref="A12:B12"/>
    <mergeCell ref="C12:E12"/>
    <mergeCell ref="A15:E15"/>
    <mergeCell ref="A16:E16"/>
    <mergeCell ref="A17:C17"/>
    <mergeCell ref="D17:E17"/>
    <mergeCell ref="A18:B18"/>
    <mergeCell ref="C18:E18"/>
    <mergeCell ref="C19:E19"/>
    <mergeCell ref="A20:C20"/>
    <mergeCell ref="D20:E20"/>
    <mergeCell ref="D22:E22"/>
    <mergeCell ref="A11:B11"/>
    <mergeCell ref="B2:D2"/>
    <mergeCell ref="E2:E3"/>
    <mergeCell ref="F2:F3"/>
    <mergeCell ref="A1:G1"/>
    <mergeCell ref="A10:B10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workbookViewId="0">
      <selection sqref="A1:G1"/>
    </sheetView>
  </sheetViews>
  <sheetFormatPr defaultRowHeight="15" x14ac:dyDescent="0.25"/>
  <cols>
    <col min="1" max="1" width="11.85546875" style="12" customWidth="1"/>
    <col min="2" max="5" width="9.140625" style="12"/>
    <col min="6" max="6" width="12.5703125" style="12" customWidth="1"/>
    <col min="7" max="7" width="11" style="12" customWidth="1"/>
    <col min="8" max="16384" width="9.140625" style="12"/>
  </cols>
  <sheetData>
    <row r="1" spans="1:7" ht="15.75" x14ac:dyDescent="0.25">
      <c r="A1" s="34" t="s">
        <v>38</v>
      </c>
      <c r="B1" s="34"/>
      <c r="C1" s="34"/>
      <c r="D1" s="34"/>
      <c r="E1" s="34"/>
      <c r="F1" s="34"/>
      <c r="G1" s="34"/>
    </row>
    <row r="2" spans="1:7" ht="15.75" x14ac:dyDescent="0.25">
      <c r="A2" s="3" t="s">
        <v>0</v>
      </c>
      <c r="B2" s="32" t="s">
        <v>1</v>
      </c>
      <c r="C2" s="32"/>
      <c r="D2" s="32"/>
      <c r="E2" s="33" t="s">
        <v>2</v>
      </c>
      <c r="F2" s="33" t="s">
        <v>3</v>
      </c>
      <c r="G2" s="18"/>
    </row>
    <row r="3" spans="1:7" ht="15.75" x14ac:dyDescent="0.25">
      <c r="A3" s="3"/>
      <c r="B3" s="19">
        <v>1</v>
      </c>
      <c r="C3" s="19">
        <v>2</v>
      </c>
      <c r="D3" s="19">
        <v>3</v>
      </c>
      <c r="E3" s="33"/>
      <c r="F3" s="33"/>
      <c r="G3" s="18"/>
    </row>
    <row r="4" spans="1:7" x14ac:dyDescent="0.25">
      <c r="A4" s="19">
        <v>1</v>
      </c>
      <c r="B4" s="20">
        <v>28</v>
      </c>
      <c r="C4" s="20">
        <v>30</v>
      </c>
      <c r="D4" s="20">
        <v>30</v>
      </c>
      <c r="E4" s="21">
        <f>SUM(B4:D4)</f>
        <v>88</v>
      </c>
      <c r="F4" s="21">
        <f>AVERAGE(B4:D4)</f>
        <v>29.333333333333332</v>
      </c>
      <c r="G4" s="18"/>
    </row>
    <row r="5" spans="1:7" x14ac:dyDescent="0.25">
      <c r="A5" s="19">
        <v>18</v>
      </c>
      <c r="B5" s="20">
        <v>29</v>
      </c>
      <c r="C5" s="20">
        <v>30</v>
      </c>
      <c r="D5" s="20">
        <v>31</v>
      </c>
      <c r="E5" s="21">
        <f>SUM(B5:D5)</f>
        <v>90</v>
      </c>
      <c r="F5" s="21">
        <f>AVERAGE(B5:D5)</f>
        <v>30</v>
      </c>
      <c r="G5" s="18"/>
    </row>
    <row r="6" spans="1:7" x14ac:dyDescent="0.25">
      <c r="A6" s="19">
        <v>35</v>
      </c>
      <c r="B6" s="20">
        <v>30</v>
      </c>
      <c r="C6" s="20">
        <v>32</v>
      </c>
      <c r="D6" s="20">
        <v>32</v>
      </c>
      <c r="E6" s="21">
        <f>SUM(B6:D6)</f>
        <v>94</v>
      </c>
      <c r="F6" s="21">
        <f>AVERAGE(B6:D6)</f>
        <v>31.333333333333332</v>
      </c>
      <c r="G6" s="18"/>
    </row>
    <row r="7" spans="1:7" x14ac:dyDescent="0.25">
      <c r="A7" s="19"/>
      <c r="B7" s="21">
        <f>SUM(B4:B6)</f>
        <v>87</v>
      </c>
      <c r="C7" s="21">
        <f>SUM(C4:C6)</f>
        <v>92</v>
      </c>
      <c r="D7" s="21">
        <f>SUM(D4:D6)</f>
        <v>93</v>
      </c>
      <c r="E7" s="21">
        <f>SUM(E4:E6)</f>
        <v>272</v>
      </c>
      <c r="F7" s="22">
        <f>AVERAGE(B7:D7)</f>
        <v>90.666666666666671</v>
      </c>
      <c r="G7" s="18"/>
    </row>
    <row r="8" spans="1:7" x14ac:dyDescent="0.25">
      <c r="A8" s="18"/>
      <c r="B8" s="18"/>
      <c r="C8" s="18"/>
      <c r="D8" s="18"/>
      <c r="E8" s="18"/>
      <c r="F8" s="21">
        <f>AVERAGE(F4:F6)</f>
        <v>30.222222222222218</v>
      </c>
      <c r="G8" s="18"/>
    </row>
    <row r="9" spans="1:7" x14ac:dyDescent="0.25">
      <c r="A9" s="18"/>
      <c r="B9" s="18"/>
      <c r="C9" s="18"/>
      <c r="D9" s="18"/>
      <c r="E9" s="18"/>
      <c r="F9" s="18"/>
      <c r="G9" s="18"/>
    </row>
    <row r="10" spans="1:7" ht="15.75" x14ac:dyDescent="0.25">
      <c r="A10" s="35" t="s">
        <v>4</v>
      </c>
      <c r="B10" s="35"/>
      <c r="C10" s="18"/>
      <c r="D10" s="18"/>
      <c r="E10" s="18"/>
      <c r="F10" s="18">
        <f>COUNTA(A4:A6)</f>
        <v>3</v>
      </c>
      <c r="G10" s="18"/>
    </row>
    <row r="11" spans="1:7" ht="16.5" thickBot="1" x14ac:dyDescent="0.3">
      <c r="A11" s="31" t="s">
        <v>5</v>
      </c>
      <c r="B11" s="31"/>
      <c r="C11" s="18"/>
      <c r="D11" s="18"/>
      <c r="E11" s="18"/>
      <c r="F11" s="18">
        <f>COUNTA(B3:D3)</f>
        <v>3</v>
      </c>
      <c r="G11" s="18"/>
    </row>
    <row r="12" spans="1:7" ht="16.5" thickBot="1" x14ac:dyDescent="0.3">
      <c r="A12" s="31" t="s">
        <v>6</v>
      </c>
      <c r="B12" s="31"/>
      <c r="C12" s="40" t="s">
        <v>7</v>
      </c>
      <c r="D12" s="41"/>
      <c r="E12" s="42"/>
      <c r="F12" s="18">
        <f>(E7^2)/(F10*F11)</f>
        <v>8220.4444444444453</v>
      </c>
      <c r="G12" s="18"/>
    </row>
    <row r="13" spans="1:7" ht="16.5" thickBot="1" x14ac:dyDescent="0.3">
      <c r="A13" s="18"/>
      <c r="B13" s="18"/>
      <c r="C13" s="8" t="s">
        <v>8</v>
      </c>
      <c r="D13" s="9"/>
      <c r="E13" s="10"/>
      <c r="F13" s="18"/>
      <c r="G13" s="18"/>
    </row>
    <row r="14" spans="1:7" ht="15.75" x14ac:dyDescent="0.25">
      <c r="A14" s="2" t="s">
        <v>41</v>
      </c>
      <c r="B14" s="2"/>
      <c r="C14" s="54" t="s">
        <v>42</v>
      </c>
      <c r="D14" s="47"/>
      <c r="E14" s="47"/>
      <c r="F14" s="18">
        <f>F10-1</f>
        <v>2</v>
      </c>
      <c r="G14" s="18"/>
    </row>
    <row r="15" spans="1:7" ht="15.75" x14ac:dyDescent="0.25">
      <c r="A15" s="31" t="s">
        <v>36</v>
      </c>
      <c r="B15" s="31"/>
      <c r="C15" s="31"/>
      <c r="D15" s="31"/>
      <c r="E15" s="31"/>
      <c r="F15" s="18">
        <f>F10*(F11-1)</f>
        <v>6</v>
      </c>
      <c r="G15" s="18"/>
    </row>
    <row r="16" spans="1:7" ht="15.75" x14ac:dyDescent="0.25">
      <c r="A16" s="31" t="s">
        <v>35</v>
      </c>
      <c r="B16" s="43"/>
      <c r="C16" s="43"/>
      <c r="D16" s="43"/>
      <c r="E16" s="43"/>
      <c r="F16" s="18">
        <f>(F10*F11)-1</f>
        <v>8</v>
      </c>
      <c r="G16" s="18"/>
    </row>
    <row r="17" spans="1:7" ht="16.5" thickBot="1" x14ac:dyDescent="0.3">
      <c r="A17" s="31" t="s">
        <v>9</v>
      </c>
      <c r="B17" s="31"/>
      <c r="C17" s="31"/>
      <c r="D17" s="31" t="s">
        <v>13</v>
      </c>
      <c r="E17" s="31"/>
      <c r="F17" s="18">
        <f>SUMSQ(B4:D6)-F12</f>
        <v>13.555555555554747</v>
      </c>
      <c r="G17" s="18"/>
    </row>
    <row r="18" spans="1:7" ht="16.5" thickBot="1" x14ac:dyDescent="0.3">
      <c r="A18" s="31" t="s">
        <v>15</v>
      </c>
      <c r="B18" s="44"/>
      <c r="C18" s="45" t="s">
        <v>14</v>
      </c>
      <c r="D18" s="45"/>
      <c r="E18" s="45"/>
      <c r="F18" s="18">
        <f>(SUMSQ(E4:E6)/F11)-F12</f>
        <v>6.2222222222208075</v>
      </c>
      <c r="G18" s="18"/>
    </row>
    <row r="19" spans="1:7" ht="16.5" thickBot="1" x14ac:dyDescent="0.3">
      <c r="A19" s="11"/>
      <c r="B19" s="11"/>
      <c r="C19" s="46" t="s">
        <v>1</v>
      </c>
      <c r="D19" s="46"/>
      <c r="E19" s="46"/>
      <c r="F19" s="18"/>
      <c r="G19" s="18"/>
    </row>
    <row r="20" spans="1:7" ht="16.5" thickBot="1" x14ac:dyDescent="0.3">
      <c r="A20" s="31" t="s">
        <v>10</v>
      </c>
      <c r="B20" s="31"/>
      <c r="C20" s="31"/>
      <c r="D20" s="47" t="s">
        <v>16</v>
      </c>
      <c r="E20" s="47"/>
      <c r="F20" s="18">
        <f>F17-F18</f>
        <v>7.3333333333339397</v>
      </c>
      <c r="G20" s="18"/>
    </row>
    <row r="21" spans="1:7" ht="16.5" thickBot="1" x14ac:dyDescent="0.3">
      <c r="A21" s="31" t="s">
        <v>11</v>
      </c>
      <c r="B21" s="31"/>
      <c r="C21" s="31"/>
      <c r="D21" s="38" t="s">
        <v>17</v>
      </c>
      <c r="E21" s="39"/>
      <c r="F21" s="18">
        <f>F18/(F10-1)</f>
        <v>3.1111111111104037</v>
      </c>
      <c r="G21" s="18"/>
    </row>
    <row r="22" spans="1:7" ht="16.5" thickBot="1" x14ac:dyDescent="0.3">
      <c r="A22" s="11"/>
      <c r="B22" s="11"/>
      <c r="C22" s="11"/>
      <c r="D22" s="48" t="s">
        <v>18</v>
      </c>
      <c r="E22" s="49"/>
      <c r="F22" s="18"/>
      <c r="G22" s="18"/>
    </row>
    <row r="23" spans="1:7" ht="16.5" thickBot="1" x14ac:dyDescent="0.3">
      <c r="A23" s="50" t="s">
        <v>32</v>
      </c>
      <c r="B23" s="51"/>
      <c r="C23" s="38" t="s">
        <v>19</v>
      </c>
      <c r="D23" s="53"/>
      <c r="E23" s="39"/>
      <c r="F23" s="18">
        <f>F20/F15</f>
        <v>1.2222222222223234</v>
      </c>
      <c r="G23" s="18"/>
    </row>
    <row r="24" spans="1:7" ht="16.5" thickBot="1" x14ac:dyDescent="0.3">
      <c r="A24" s="52"/>
      <c r="B24" s="51"/>
      <c r="C24" s="38" t="s">
        <v>20</v>
      </c>
      <c r="D24" s="53"/>
      <c r="E24" s="39"/>
      <c r="F24" s="2"/>
      <c r="G24" s="18"/>
    </row>
    <row r="25" spans="1:7" ht="16.5" thickBot="1" x14ac:dyDescent="0.3">
      <c r="A25" s="1" t="s">
        <v>12</v>
      </c>
      <c r="B25" s="18"/>
      <c r="C25" s="18"/>
      <c r="D25" s="15" t="s">
        <v>21</v>
      </c>
      <c r="E25" s="18"/>
      <c r="F25" s="18">
        <f>F21/F23</f>
        <v>2.5454545454537563</v>
      </c>
      <c r="G25" s="18"/>
    </row>
    <row r="26" spans="1:7" ht="16.5" thickBot="1" x14ac:dyDescent="0.3">
      <c r="A26" s="18"/>
      <c r="B26" s="18"/>
      <c r="C26" s="18"/>
      <c r="D26" s="15" t="s">
        <v>22</v>
      </c>
      <c r="E26" s="18"/>
      <c r="F26" s="18"/>
      <c r="G26" s="18"/>
    </row>
    <row r="27" spans="1:7" x14ac:dyDescent="0.25">
      <c r="A27" s="18"/>
      <c r="B27" s="18"/>
      <c r="C27" s="18"/>
      <c r="D27" s="18"/>
      <c r="E27" s="18"/>
      <c r="F27" s="18"/>
      <c r="G27" s="18"/>
    </row>
    <row r="28" spans="1:7" ht="15.75" x14ac:dyDescent="0.25">
      <c r="A28" s="4" t="s">
        <v>23</v>
      </c>
      <c r="B28" s="16" t="s">
        <v>26</v>
      </c>
      <c r="C28" s="16" t="s">
        <v>27</v>
      </c>
      <c r="D28" s="16" t="s">
        <v>28</v>
      </c>
      <c r="E28" s="16" t="s">
        <v>29</v>
      </c>
      <c r="F28" s="16" t="s">
        <v>33</v>
      </c>
      <c r="G28" s="7" t="s">
        <v>34</v>
      </c>
    </row>
    <row r="29" spans="1:7" ht="15.75" x14ac:dyDescent="0.25">
      <c r="A29" s="4" t="s">
        <v>0</v>
      </c>
      <c r="B29" s="16">
        <f>F14</f>
        <v>2</v>
      </c>
      <c r="C29" s="16">
        <f>F18</f>
        <v>6.2222222222208075</v>
      </c>
      <c r="D29" s="16">
        <f>F21</f>
        <v>3.1111111111104037</v>
      </c>
      <c r="E29" s="16">
        <f>F25</f>
        <v>2.5454545454537563</v>
      </c>
      <c r="F29" s="16">
        <f>FINV(0.05,B29,B30)</f>
        <v>5.1432528497847176</v>
      </c>
      <c r="G29" s="7">
        <f>FINV(0.01,B29,B30)</f>
        <v>10.924766500838338</v>
      </c>
    </row>
    <row r="30" spans="1:7" ht="15.75" x14ac:dyDescent="0.25">
      <c r="A30" s="4" t="s">
        <v>24</v>
      </c>
      <c r="B30" s="16">
        <f>F15</f>
        <v>6</v>
      </c>
      <c r="C30" s="16">
        <f>F20</f>
        <v>7.3333333333339397</v>
      </c>
      <c r="D30" s="16">
        <f>F23</f>
        <v>1.2222222222223234</v>
      </c>
      <c r="E30" s="16"/>
      <c r="F30" s="16"/>
      <c r="G30" s="19"/>
    </row>
    <row r="31" spans="1:7" ht="15.75" x14ac:dyDescent="0.25">
      <c r="A31" s="4" t="s">
        <v>25</v>
      </c>
      <c r="B31" s="16">
        <f>F16</f>
        <v>8</v>
      </c>
      <c r="C31" s="16">
        <f>SUM(C29:C30)</f>
        <v>13.555555555554747</v>
      </c>
      <c r="D31" s="16"/>
      <c r="E31" s="16"/>
      <c r="F31" s="16"/>
      <c r="G31" s="19"/>
    </row>
    <row r="32" spans="1:7" ht="15.75" x14ac:dyDescent="0.25">
      <c r="A32" s="36" t="s">
        <v>30</v>
      </c>
      <c r="B32" s="37"/>
      <c r="C32" s="37"/>
      <c r="D32" s="37"/>
      <c r="E32" s="18"/>
      <c r="F32" s="18"/>
      <c r="G32" s="18"/>
    </row>
    <row r="33" spans="1:11" ht="15.75" x14ac:dyDescent="0.25">
      <c r="A33" s="35" t="s">
        <v>31</v>
      </c>
      <c r="B33" s="35"/>
      <c r="C33" s="18"/>
      <c r="D33" s="18"/>
      <c r="E33" s="18"/>
      <c r="F33" s="18"/>
      <c r="G33" s="18"/>
    </row>
    <row r="34" spans="1:11" ht="15.75" x14ac:dyDescent="0.25">
      <c r="A34" s="13" t="s">
        <v>39</v>
      </c>
      <c r="B34" s="13"/>
      <c r="C34" s="18"/>
      <c r="D34" s="18"/>
      <c r="E34" s="18"/>
      <c r="F34" s="18"/>
      <c r="G34" s="18"/>
    </row>
    <row r="35" spans="1:11" ht="15.75" x14ac:dyDescent="0.25">
      <c r="A35" s="17" t="str">
        <f>IF(E29 &lt; F29,"tn Tidak berpengaruh nyata",IF(E29 &lt;G29,"* Berpengaruh nyata","** Berpengaruh sangat nyata"))</f>
        <v>tn Tidak berpengaruh nyata</v>
      </c>
      <c r="B35" s="17"/>
      <c r="C35" s="23"/>
      <c r="D35" s="18"/>
      <c r="E35" s="18"/>
      <c r="F35" s="18"/>
      <c r="G35" s="18"/>
    </row>
    <row r="36" spans="1:11" ht="15.75" x14ac:dyDescent="0.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</row>
  </sheetData>
  <mergeCells count="26">
    <mergeCell ref="A33:B33"/>
    <mergeCell ref="D22:E22"/>
    <mergeCell ref="A23:B24"/>
    <mergeCell ref="C23:E23"/>
    <mergeCell ref="C24:E24"/>
    <mergeCell ref="A32:D32"/>
    <mergeCell ref="A21:C21"/>
    <mergeCell ref="D21:E21"/>
    <mergeCell ref="A12:B12"/>
    <mergeCell ref="C12:E12"/>
    <mergeCell ref="A15:E15"/>
    <mergeCell ref="A16:E16"/>
    <mergeCell ref="A17:C17"/>
    <mergeCell ref="D17:E17"/>
    <mergeCell ref="A18:B18"/>
    <mergeCell ref="C18:E18"/>
    <mergeCell ref="C19:E19"/>
    <mergeCell ref="A20:C20"/>
    <mergeCell ref="D20:E20"/>
    <mergeCell ref="A11:B11"/>
    <mergeCell ref="C14:E14"/>
    <mergeCell ref="A1:G1"/>
    <mergeCell ref="B2:D2"/>
    <mergeCell ref="E2:E3"/>
    <mergeCell ref="F2:F3"/>
    <mergeCell ref="A10:B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7"/>
  <sheetViews>
    <sheetView topLeftCell="G22" workbookViewId="0">
      <selection activeCell="M22" sqref="M22"/>
    </sheetView>
  </sheetViews>
  <sheetFormatPr defaultRowHeight="15" x14ac:dyDescent="0.25"/>
  <cols>
    <col min="1" max="1" width="11.85546875" style="12" customWidth="1"/>
    <col min="2" max="12" width="9.140625" style="12"/>
    <col min="13" max="13" width="12.5703125" style="12" customWidth="1"/>
    <col min="14" max="14" width="11" style="12" customWidth="1"/>
    <col min="15" max="16384" width="9.140625" style="12"/>
  </cols>
  <sheetData>
    <row r="1" spans="1:14" ht="15.75" x14ac:dyDescent="0.25">
      <c r="A1" s="34" t="s">
        <v>38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</row>
    <row r="2" spans="1:14" ht="15.75" x14ac:dyDescent="0.25">
      <c r="A2" s="3" t="s">
        <v>0</v>
      </c>
      <c r="B2" s="32" t="s">
        <v>1</v>
      </c>
      <c r="C2" s="32"/>
      <c r="D2" s="32"/>
      <c r="E2" s="28"/>
      <c r="F2" s="28"/>
      <c r="G2" s="28"/>
      <c r="H2" s="28"/>
      <c r="I2" s="28"/>
      <c r="J2" s="28"/>
      <c r="K2" s="28"/>
      <c r="L2" s="33" t="s">
        <v>2</v>
      </c>
      <c r="M2" s="33" t="s">
        <v>3</v>
      </c>
      <c r="N2" s="24"/>
    </row>
    <row r="3" spans="1:14" ht="15.75" x14ac:dyDescent="0.25">
      <c r="A3" s="3"/>
      <c r="B3" s="19">
        <v>1</v>
      </c>
      <c r="C3" s="19">
        <v>2</v>
      </c>
      <c r="D3" s="19">
        <v>3</v>
      </c>
      <c r="E3" s="19">
        <v>3</v>
      </c>
      <c r="F3" s="19">
        <v>3</v>
      </c>
      <c r="G3" s="19">
        <v>3</v>
      </c>
      <c r="H3" s="19">
        <v>3</v>
      </c>
      <c r="I3" s="19">
        <v>3</v>
      </c>
      <c r="J3" s="19">
        <v>3</v>
      </c>
      <c r="K3" s="19">
        <v>33</v>
      </c>
      <c r="L3" s="33"/>
      <c r="M3" s="33"/>
      <c r="N3" s="24"/>
    </row>
    <row r="4" spans="1:14" x14ac:dyDescent="0.25">
      <c r="A4" s="19">
        <v>1</v>
      </c>
      <c r="B4" s="20">
        <v>7</v>
      </c>
      <c r="C4" s="20">
        <v>6</v>
      </c>
      <c r="D4" s="20">
        <v>6</v>
      </c>
      <c r="E4" s="20">
        <v>5.77</v>
      </c>
      <c r="F4" s="20">
        <v>5.52</v>
      </c>
      <c r="G4" s="20">
        <v>5.27</v>
      </c>
      <c r="H4" s="20">
        <v>5.0199999999999996</v>
      </c>
      <c r="I4" s="20">
        <v>4.7699999999999996</v>
      </c>
      <c r="J4" s="20">
        <v>4.5199999999999996</v>
      </c>
      <c r="K4" s="20">
        <v>4.2699999999999996</v>
      </c>
      <c r="L4" s="21">
        <f>SUM(B4:K4)</f>
        <v>54.139999999999986</v>
      </c>
      <c r="M4" s="21">
        <f>AVERAGE(B4:D4)</f>
        <v>6.333333333333333</v>
      </c>
      <c r="N4" s="24"/>
    </row>
    <row r="5" spans="1:14" x14ac:dyDescent="0.25">
      <c r="A5" s="19">
        <v>18</v>
      </c>
      <c r="B5" s="20">
        <v>6</v>
      </c>
      <c r="C5" s="20">
        <v>6</v>
      </c>
      <c r="D5" s="20">
        <v>4.8</v>
      </c>
      <c r="E5" s="20">
        <v>4.5999999999999996</v>
      </c>
      <c r="F5" s="20">
        <v>5.4</v>
      </c>
      <c r="G5" s="20">
        <v>5.2</v>
      </c>
      <c r="H5" s="20">
        <v>5.2</v>
      </c>
      <c r="I5" s="20">
        <v>4.8</v>
      </c>
      <c r="J5" s="20">
        <v>5.8</v>
      </c>
      <c r="K5" s="20">
        <v>5.8</v>
      </c>
      <c r="L5" s="21">
        <f>SUM(B5:K5)</f>
        <v>53.599999999999987</v>
      </c>
      <c r="M5" s="21">
        <f>AVERAGE(B5:D5)</f>
        <v>5.6000000000000005</v>
      </c>
      <c r="N5" s="24"/>
    </row>
    <row r="6" spans="1:14" x14ac:dyDescent="0.25">
      <c r="A6" s="19">
        <v>35</v>
      </c>
      <c r="B6" s="20">
        <v>6.3</v>
      </c>
      <c r="C6" s="20">
        <v>6.1</v>
      </c>
      <c r="D6" s="20">
        <v>6.9</v>
      </c>
      <c r="E6" s="20">
        <v>5.5</v>
      </c>
      <c r="F6" s="20">
        <v>6.3</v>
      </c>
      <c r="G6" s="20">
        <v>6.6</v>
      </c>
      <c r="H6" s="20">
        <v>7.93</v>
      </c>
      <c r="I6" s="20">
        <v>6</v>
      </c>
      <c r="J6" s="20">
        <v>5</v>
      </c>
      <c r="K6" s="20">
        <v>6.5</v>
      </c>
      <c r="L6" s="21">
        <f>SUM(B6:K6)</f>
        <v>63.129999999999995</v>
      </c>
      <c r="M6" s="21">
        <f>AVERAGE(B6:D6)</f>
        <v>6.4333333333333327</v>
      </c>
      <c r="N6" s="24"/>
    </row>
    <row r="7" spans="1:14" x14ac:dyDescent="0.25">
      <c r="A7" s="19">
        <v>33</v>
      </c>
      <c r="B7" s="20">
        <v>5</v>
      </c>
      <c r="C7" s="20">
        <v>5</v>
      </c>
      <c r="D7" s="20">
        <v>5.6</v>
      </c>
      <c r="E7" s="20">
        <v>6.63</v>
      </c>
      <c r="F7" s="20">
        <v>6.66</v>
      </c>
      <c r="G7" s="20">
        <v>6.68</v>
      </c>
      <c r="H7" s="20">
        <v>6.7</v>
      </c>
      <c r="I7" s="20">
        <v>6.73</v>
      </c>
      <c r="J7" s="20">
        <v>6.76</v>
      </c>
      <c r="K7" s="20">
        <v>6.78</v>
      </c>
      <c r="L7" s="21">
        <f>SUM(B7:K7)</f>
        <v>62.54</v>
      </c>
      <c r="M7" s="58"/>
      <c r="N7" s="24"/>
    </row>
    <row r="8" spans="1:14" x14ac:dyDescent="0.25">
      <c r="A8" s="19"/>
      <c r="B8" s="21">
        <f>SUM(B4:B6)</f>
        <v>19.3</v>
      </c>
      <c r="C8" s="21">
        <f>SUM(C4:C6)</f>
        <v>18.100000000000001</v>
      </c>
      <c r="D8" s="21">
        <f>SUM(D4:D6)</f>
        <v>17.700000000000003</v>
      </c>
      <c r="E8" s="21"/>
      <c r="F8" s="21"/>
      <c r="G8" s="21"/>
      <c r="H8" s="21"/>
      <c r="I8" s="21"/>
      <c r="J8" s="21"/>
      <c r="K8" s="21"/>
      <c r="L8" s="21">
        <f>SUM(L4:L7)</f>
        <v>233.40999999999997</v>
      </c>
      <c r="M8" s="22">
        <f>AVERAGE(B8:D8)</f>
        <v>18.366666666666671</v>
      </c>
      <c r="N8" s="24"/>
    </row>
    <row r="9" spans="1:14" x14ac:dyDescent="0.25">
      <c r="A9" s="24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1">
        <f>AVERAGE(M4:M6)</f>
        <v>6.1222222222222227</v>
      </c>
      <c r="N9" s="24"/>
    </row>
    <row r="10" spans="1:14" x14ac:dyDescent="0.25">
      <c r="A10" s="24"/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</row>
    <row r="11" spans="1:14" ht="15.75" x14ac:dyDescent="0.25">
      <c r="A11" s="35" t="s">
        <v>4</v>
      </c>
      <c r="B11" s="35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>
        <f>COUNTA(A4:A7)</f>
        <v>4</v>
      </c>
      <c r="N11" s="24"/>
    </row>
    <row r="12" spans="1:14" ht="16.5" thickBot="1" x14ac:dyDescent="0.3">
      <c r="A12" s="31" t="s">
        <v>5</v>
      </c>
      <c r="B12" s="31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>
        <f>COUNTA(B3:K3)</f>
        <v>10</v>
      </c>
      <c r="N12" s="24"/>
    </row>
    <row r="13" spans="1:14" ht="16.5" thickBot="1" x14ac:dyDescent="0.3">
      <c r="A13" s="31" t="s">
        <v>6</v>
      </c>
      <c r="B13" s="31"/>
      <c r="C13" s="40" t="s">
        <v>7</v>
      </c>
      <c r="D13" s="41"/>
      <c r="E13" s="41"/>
      <c r="F13" s="41"/>
      <c r="G13" s="41"/>
      <c r="H13" s="41"/>
      <c r="I13" s="41"/>
      <c r="J13" s="41"/>
      <c r="K13" s="41"/>
      <c r="L13" s="42"/>
      <c r="M13" s="24">
        <f>(L8^2)/(M11*M12)</f>
        <v>1362.0057024999996</v>
      </c>
      <c r="N13" s="24"/>
    </row>
    <row r="14" spans="1:14" ht="16.5" thickBot="1" x14ac:dyDescent="0.3">
      <c r="A14" s="24"/>
      <c r="B14" s="24"/>
      <c r="C14" s="8" t="s">
        <v>8</v>
      </c>
      <c r="D14" s="9"/>
      <c r="E14" s="55"/>
      <c r="F14" s="55"/>
      <c r="G14" s="55"/>
      <c r="H14" s="55"/>
      <c r="I14" s="55"/>
      <c r="J14" s="55"/>
      <c r="K14" s="55"/>
      <c r="L14" s="10"/>
      <c r="M14" s="24"/>
      <c r="N14" s="24"/>
    </row>
    <row r="15" spans="1:14" ht="15.75" x14ac:dyDescent="0.25">
      <c r="A15" s="2" t="s">
        <v>41</v>
      </c>
      <c r="B15" s="2"/>
      <c r="C15" s="54" t="s">
        <v>42</v>
      </c>
      <c r="D15" s="47"/>
      <c r="E15" s="47"/>
      <c r="F15" s="47"/>
      <c r="G15" s="47"/>
      <c r="H15" s="47"/>
      <c r="I15" s="47"/>
      <c r="J15" s="47"/>
      <c r="K15" s="47"/>
      <c r="L15" s="47"/>
      <c r="M15" s="24">
        <f>M11-1</f>
        <v>3</v>
      </c>
      <c r="N15" s="24"/>
    </row>
    <row r="16" spans="1:14" ht="15.75" x14ac:dyDescent="0.25">
      <c r="A16" s="31" t="s">
        <v>36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24">
        <f>M11*(M12-1)</f>
        <v>36</v>
      </c>
      <c r="N16" s="24"/>
    </row>
    <row r="17" spans="1:14" ht="15.75" x14ac:dyDescent="0.25">
      <c r="A17" s="31" t="s">
        <v>35</v>
      </c>
      <c r="B17" s="43"/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24">
        <f>(M11*M12)-1</f>
        <v>39</v>
      </c>
      <c r="N17" s="24"/>
    </row>
    <row r="18" spans="1:14" ht="16.5" thickBot="1" x14ac:dyDescent="0.3">
      <c r="A18" s="31" t="s">
        <v>9</v>
      </c>
      <c r="B18" s="31"/>
      <c r="C18" s="31"/>
      <c r="D18" s="31" t="s">
        <v>13</v>
      </c>
      <c r="E18" s="31"/>
      <c r="F18" s="31"/>
      <c r="G18" s="31"/>
      <c r="H18" s="31"/>
      <c r="I18" s="31"/>
      <c r="J18" s="31"/>
      <c r="K18" s="31"/>
      <c r="L18" s="31"/>
      <c r="M18" s="24">
        <f>SUMSQ(B4:K7)-M13</f>
        <v>27.195797500000253</v>
      </c>
      <c r="N18" s="24"/>
    </row>
    <row r="19" spans="1:14" ht="16.5" thickBot="1" x14ac:dyDescent="0.3">
      <c r="A19" s="31" t="s">
        <v>15</v>
      </c>
      <c r="B19" s="44"/>
      <c r="C19" s="45" t="s">
        <v>14</v>
      </c>
      <c r="D19" s="45"/>
      <c r="E19" s="45"/>
      <c r="F19" s="45"/>
      <c r="G19" s="45"/>
      <c r="H19" s="45"/>
      <c r="I19" s="45"/>
      <c r="J19" s="45"/>
      <c r="K19" s="45"/>
      <c r="L19" s="45"/>
      <c r="M19" s="24">
        <f>(SUMSQ(L4:L7)/M12)-M13</f>
        <v>8.0691074999999728</v>
      </c>
      <c r="N19" s="24"/>
    </row>
    <row r="20" spans="1:14" ht="16.5" thickBot="1" x14ac:dyDescent="0.3">
      <c r="A20" s="26"/>
      <c r="B20" s="26"/>
      <c r="C20" s="46" t="s">
        <v>1</v>
      </c>
      <c r="D20" s="46"/>
      <c r="E20" s="46"/>
      <c r="F20" s="46"/>
      <c r="G20" s="46"/>
      <c r="H20" s="46"/>
      <c r="I20" s="46"/>
      <c r="J20" s="46"/>
      <c r="K20" s="46"/>
      <c r="L20" s="46"/>
      <c r="M20" s="24"/>
      <c r="N20" s="24"/>
    </row>
    <row r="21" spans="1:14" ht="16.5" thickBot="1" x14ac:dyDescent="0.3">
      <c r="A21" s="31" t="s">
        <v>10</v>
      </c>
      <c r="B21" s="31"/>
      <c r="C21" s="31"/>
      <c r="D21" s="47" t="s">
        <v>16</v>
      </c>
      <c r="E21" s="47"/>
      <c r="F21" s="47"/>
      <c r="G21" s="47"/>
      <c r="H21" s="47"/>
      <c r="I21" s="47"/>
      <c r="J21" s="47"/>
      <c r="K21" s="47"/>
      <c r="L21" s="47"/>
      <c r="M21" s="24">
        <f>M18-M19</f>
        <v>19.126690000000281</v>
      </c>
      <c r="N21" s="24"/>
    </row>
    <row r="22" spans="1:14" ht="16.5" thickBot="1" x14ac:dyDescent="0.3">
      <c r="A22" s="31" t="s">
        <v>11</v>
      </c>
      <c r="B22" s="31"/>
      <c r="C22" s="31"/>
      <c r="D22" s="38" t="s">
        <v>17</v>
      </c>
      <c r="E22" s="53"/>
      <c r="F22" s="53"/>
      <c r="G22" s="53"/>
      <c r="H22" s="53"/>
      <c r="I22" s="53"/>
      <c r="J22" s="53"/>
      <c r="K22" s="53"/>
      <c r="L22" s="39"/>
      <c r="M22" s="24">
        <f>M19/(M11-1)</f>
        <v>2.6897024999999908</v>
      </c>
      <c r="N22" s="24"/>
    </row>
    <row r="23" spans="1:14" ht="16.5" thickBot="1" x14ac:dyDescent="0.3">
      <c r="A23" s="26"/>
      <c r="B23" s="26"/>
      <c r="C23" s="26"/>
      <c r="D23" s="48" t="s">
        <v>18</v>
      </c>
      <c r="E23" s="56"/>
      <c r="F23" s="56"/>
      <c r="G23" s="56"/>
      <c r="H23" s="56"/>
      <c r="I23" s="56"/>
      <c r="J23" s="56"/>
      <c r="K23" s="56"/>
      <c r="L23" s="49"/>
      <c r="M23" s="24"/>
      <c r="N23" s="24"/>
    </row>
    <row r="24" spans="1:14" ht="16.5" thickBot="1" x14ac:dyDescent="0.3">
      <c r="A24" s="50" t="s">
        <v>32</v>
      </c>
      <c r="B24" s="51"/>
      <c r="C24" s="38" t="s">
        <v>19</v>
      </c>
      <c r="D24" s="53"/>
      <c r="E24" s="53"/>
      <c r="F24" s="53"/>
      <c r="G24" s="53"/>
      <c r="H24" s="53"/>
      <c r="I24" s="53"/>
      <c r="J24" s="53"/>
      <c r="K24" s="53"/>
      <c r="L24" s="39"/>
      <c r="M24" s="24">
        <f>M21/M16</f>
        <v>0.53129694444445219</v>
      </c>
      <c r="N24" s="24"/>
    </row>
    <row r="25" spans="1:14" ht="16.5" thickBot="1" x14ac:dyDescent="0.3">
      <c r="A25" s="52"/>
      <c r="B25" s="51"/>
      <c r="C25" s="38" t="s">
        <v>20</v>
      </c>
      <c r="D25" s="53"/>
      <c r="E25" s="53"/>
      <c r="F25" s="53"/>
      <c r="G25" s="53"/>
      <c r="H25" s="53"/>
      <c r="I25" s="53"/>
      <c r="J25" s="53"/>
      <c r="K25" s="53"/>
      <c r="L25" s="39"/>
      <c r="M25" s="2"/>
      <c r="N25" s="24"/>
    </row>
    <row r="26" spans="1:14" ht="16.5" thickBot="1" x14ac:dyDescent="0.3">
      <c r="A26" s="1" t="s">
        <v>12</v>
      </c>
      <c r="B26" s="24"/>
      <c r="C26" s="24"/>
      <c r="D26" s="27" t="s">
        <v>21</v>
      </c>
      <c r="E26" s="57"/>
      <c r="F26" s="57"/>
      <c r="G26" s="57"/>
      <c r="H26" s="57"/>
      <c r="I26" s="57"/>
      <c r="J26" s="57"/>
      <c r="K26" s="57"/>
      <c r="L26" s="24"/>
      <c r="M26" s="24">
        <f>M22/M24</f>
        <v>5.0625220568743599</v>
      </c>
      <c r="N26" s="24"/>
    </row>
    <row r="27" spans="1:14" ht="16.5" thickBot="1" x14ac:dyDescent="0.3">
      <c r="A27" s="24"/>
      <c r="B27" s="24"/>
      <c r="C27" s="24"/>
      <c r="D27" s="27" t="s">
        <v>22</v>
      </c>
      <c r="E27" s="57"/>
      <c r="F27" s="57"/>
      <c r="G27" s="57"/>
      <c r="H27" s="57"/>
      <c r="I27" s="57"/>
      <c r="J27" s="57"/>
      <c r="K27" s="57"/>
      <c r="L27" s="24"/>
      <c r="M27" s="24"/>
      <c r="N27" s="24"/>
    </row>
    <row r="28" spans="1:14" x14ac:dyDescent="0.25">
      <c r="A28" s="24"/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</row>
    <row r="29" spans="1:14" ht="15.75" x14ac:dyDescent="0.25">
      <c r="A29" s="4" t="s">
        <v>23</v>
      </c>
      <c r="B29" s="28" t="s">
        <v>26</v>
      </c>
      <c r="C29" s="28" t="s">
        <v>27</v>
      </c>
      <c r="D29" s="28" t="s">
        <v>28</v>
      </c>
      <c r="E29" s="28"/>
      <c r="F29" s="28"/>
      <c r="G29" s="28"/>
      <c r="H29" s="28"/>
      <c r="I29" s="28"/>
      <c r="J29" s="28"/>
      <c r="K29" s="28"/>
      <c r="L29" s="28" t="s">
        <v>29</v>
      </c>
      <c r="M29" s="28" t="s">
        <v>33</v>
      </c>
      <c r="N29" s="7" t="s">
        <v>34</v>
      </c>
    </row>
    <row r="30" spans="1:14" ht="15.75" x14ac:dyDescent="0.25">
      <c r="A30" s="4" t="s">
        <v>0</v>
      </c>
      <c r="B30" s="28">
        <f>M15</f>
        <v>3</v>
      </c>
      <c r="C30" s="28">
        <f>M19</f>
        <v>8.0691074999999728</v>
      </c>
      <c r="D30" s="28">
        <f>M22</f>
        <v>2.6897024999999908</v>
      </c>
      <c r="E30" s="28"/>
      <c r="F30" s="28"/>
      <c r="G30" s="28"/>
      <c r="H30" s="28"/>
      <c r="I30" s="28"/>
      <c r="J30" s="28"/>
      <c r="K30" s="28"/>
      <c r="L30" s="28">
        <f>M26</f>
        <v>5.0625220568743599</v>
      </c>
      <c r="M30" s="28">
        <f>FINV(0.05,B30,B31)</f>
        <v>2.8662655509401795</v>
      </c>
      <c r="N30" s="7">
        <f>FINV(0.01,B30,B31)</f>
        <v>4.3770956208011764</v>
      </c>
    </row>
    <row r="31" spans="1:14" ht="15.75" x14ac:dyDescent="0.25">
      <c r="A31" s="4" t="s">
        <v>24</v>
      </c>
      <c r="B31" s="28">
        <f>M16</f>
        <v>36</v>
      </c>
      <c r="C31" s="28">
        <f>M21</f>
        <v>19.126690000000281</v>
      </c>
      <c r="D31" s="28">
        <f>M24</f>
        <v>0.53129694444445219</v>
      </c>
      <c r="E31" s="28"/>
      <c r="F31" s="28"/>
      <c r="G31" s="28"/>
      <c r="H31" s="28"/>
      <c r="I31" s="28"/>
      <c r="J31" s="28"/>
      <c r="K31" s="28"/>
      <c r="L31" s="28"/>
      <c r="M31" s="28"/>
      <c r="N31" s="19"/>
    </row>
    <row r="32" spans="1:14" ht="15.75" x14ac:dyDescent="0.25">
      <c r="A32" s="4" t="s">
        <v>25</v>
      </c>
      <c r="B32" s="28">
        <f>M17</f>
        <v>39</v>
      </c>
      <c r="C32" s="28">
        <f>SUM(C30:C31)</f>
        <v>27.195797500000253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19"/>
    </row>
    <row r="33" spans="1:18" ht="15.75" x14ac:dyDescent="0.25">
      <c r="A33" s="36" t="s">
        <v>30</v>
      </c>
      <c r="B33" s="37"/>
      <c r="C33" s="37"/>
      <c r="D33" s="37"/>
      <c r="E33" s="25"/>
      <c r="F33" s="25"/>
      <c r="G33" s="25"/>
      <c r="H33" s="25"/>
      <c r="I33" s="25"/>
      <c r="J33" s="25"/>
      <c r="K33" s="25"/>
      <c r="L33" s="24"/>
      <c r="M33" s="24"/>
      <c r="N33" s="24"/>
    </row>
    <row r="34" spans="1:18" ht="15.75" x14ac:dyDescent="0.25">
      <c r="A34" s="35" t="s">
        <v>31</v>
      </c>
      <c r="B34" s="35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</row>
    <row r="35" spans="1:18" ht="15.75" x14ac:dyDescent="0.25">
      <c r="A35" s="25" t="s">
        <v>39</v>
      </c>
      <c r="B35" s="25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</row>
    <row r="36" spans="1:18" ht="15.75" x14ac:dyDescent="0.25">
      <c r="A36" s="17" t="str">
        <f>IF(L30 &lt; M30,"tn Tidak berpengaruh nyata",IF(L30 &lt;N30,"* Berpengaruh nyata","** Berpengaruh sangat nyata"))</f>
        <v>** Berpengaruh sangat nyata</v>
      </c>
      <c r="B36" s="17"/>
      <c r="C36" s="23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</row>
    <row r="37" spans="1:18" ht="15.75" x14ac:dyDescent="0.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</row>
  </sheetData>
  <mergeCells count="26">
    <mergeCell ref="D23:L23"/>
    <mergeCell ref="A24:B25"/>
    <mergeCell ref="C24:L24"/>
    <mergeCell ref="C25:L25"/>
    <mergeCell ref="A33:D33"/>
    <mergeCell ref="A34:B34"/>
    <mergeCell ref="A19:B19"/>
    <mergeCell ref="C19:L19"/>
    <mergeCell ref="C20:L20"/>
    <mergeCell ref="A21:C21"/>
    <mergeCell ref="D21:L21"/>
    <mergeCell ref="A22:C22"/>
    <mergeCell ref="D22:L22"/>
    <mergeCell ref="A13:B13"/>
    <mergeCell ref="C13:L13"/>
    <mergeCell ref="C15:L15"/>
    <mergeCell ref="A16:L16"/>
    <mergeCell ref="A17:L17"/>
    <mergeCell ref="A18:C18"/>
    <mergeCell ref="D18:L18"/>
    <mergeCell ref="A1:N1"/>
    <mergeCell ref="B2:D2"/>
    <mergeCell ref="L2:L3"/>
    <mergeCell ref="M2:M3"/>
    <mergeCell ref="A11:B11"/>
    <mergeCell ref="A12:B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Karbon dioksida</vt:lpstr>
      <vt:lpstr>Suhu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Norman</cp:lastModifiedBy>
  <dcterms:created xsi:type="dcterms:W3CDTF">2014-10-17T14:07:11Z</dcterms:created>
  <dcterms:modified xsi:type="dcterms:W3CDTF">2020-05-22T03:37:46Z</dcterms:modified>
</cp:coreProperties>
</file>