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activeTab="3"/>
  </bookViews>
  <sheets>
    <sheet name="Data_Figure33" sheetId="1" r:id="rId1"/>
    <sheet name="Graph_Figure33" sheetId="2" r:id="rId2"/>
    <sheet name="Data_Figure34" sheetId="3" r:id="rId3"/>
    <sheet name="Graph_Figure34" sheetId="4" r:id="rId4"/>
  </sheets>
  <calcPr calcId="145621"/>
</workbook>
</file>

<file path=xl/calcChain.xml><?xml version="1.0" encoding="utf-8"?>
<calcChain xmlns="http://schemas.openxmlformats.org/spreadsheetml/2006/main">
  <c r="B11" i="4" l="1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13" i="4"/>
  <c r="D13" i="4"/>
  <c r="E13" i="4"/>
  <c r="F13" i="4"/>
  <c r="G13" i="4"/>
  <c r="H13" i="4"/>
  <c r="I13" i="4"/>
  <c r="J13" i="4"/>
  <c r="K13" i="4"/>
  <c r="L13" i="4"/>
  <c r="M13" i="4"/>
  <c r="B14" i="4"/>
  <c r="C14" i="4"/>
  <c r="D14" i="4"/>
  <c r="E14" i="4"/>
  <c r="F14" i="4"/>
  <c r="G14" i="4"/>
  <c r="H14" i="4"/>
  <c r="I14" i="4"/>
  <c r="J14" i="4"/>
  <c r="K14" i="4"/>
  <c r="L14" i="4"/>
  <c r="M14" i="4"/>
  <c r="B15" i="4"/>
  <c r="C15" i="4"/>
  <c r="D15" i="4"/>
  <c r="E15" i="4"/>
  <c r="F15" i="4"/>
  <c r="G15" i="4"/>
  <c r="H15" i="4"/>
  <c r="I15" i="4"/>
  <c r="J15" i="4"/>
  <c r="K15" i="4"/>
  <c r="L15" i="4"/>
  <c r="M15" i="4"/>
  <c r="M10" i="4"/>
  <c r="L10" i="4"/>
  <c r="K10" i="4"/>
  <c r="J10" i="4"/>
  <c r="I10" i="4"/>
  <c r="H10" i="4"/>
  <c r="G10" i="4"/>
  <c r="F10" i="4"/>
  <c r="E10" i="4"/>
  <c r="D10" i="4"/>
  <c r="C10" i="4"/>
  <c r="B10" i="4"/>
  <c r="J7" i="2"/>
  <c r="J6" i="2"/>
  <c r="K7" i="2"/>
  <c r="K6" i="2"/>
  <c r="L6" i="2"/>
  <c r="I7" i="2" l="1"/>
  <c r="I6" i="2"/>
  <c r="H7" i="2"/>
  <c r="H6" i="2"/>
  <c r="G7" i="2"/>
  <c r="G6" i="2"/>
  <c r="F7" i="2"/>
  <c r="F6" i="2"/>
  <c r="E7" i="2"/>
  <c r="E6" i="2"/>
  <c r="M6" i="2"/>
  <c r="D7" i="2"/>
  <c r="D6" i="2"/>
  <c r="C7" i="2"/>
  <c r="C6" i="2"/>
  <c r="B6" i="2"/>
</calcChain>
</file>

<file path=xl/sharedStrings.xml><?xml version="1.0" encoding="utf-8"?>
<sst xmlns="http://schemas.openxmlformats.org/spreadsheetml/2006/main" count="164" uniqueCount="70">
  <si>
    <t>Recorded Date</t>
  </si>
  <si>
    <t>Weekday time</t>
  </si>
  <si>
    <t>Level1</t>
  </si>
  <si>
    <t>Stacks</t>
  </si>
  <si>
    <t>GSR1</t>
  </si>
  <si>
    <t>GSR2</t>
  </si>
  <si>
    <t>GSR3</t>
  </si>
  <si>
    <t>GSR4</t>
  </si>
  <si>
    <t>GSR5</t>
  </si>
  <si>
    <t>GSR6</t>
  </si>
  <si>
    <t>GSR7</t>
  </si>
  <si>
    <t>ComputerLab</t>
  </si>
  <si>
    <t>Level2</t>
  </si>
  <si>
    <t>24H Space</t>
  </si>
  <si>
    <t>Programme Room 1</t>
  </si>
  <si>
    <t>Programme Room 2</t>
  </si>
  <si>
    <t>GLR 1</t>
  </si>
  <si>
    <t>GLR 2</t>
  </si>
  <si>
    <t>Total</t>
  </si>
  <si>
    <t>GSR1-3</t>
  </si>
  <si>
    <t>GSR4-5</t>
  </si>
  <si>
    <t>GSR6-7</t>
  </si>
  <si>
    <t>2020-11-17 23:00:13</t>
  </si>
  <si>
    <t>2020-11-19 23:53:20</t>
  </si>
  <si>
    <t>2020-11-20 23:09:30</t>
  </si>
  <si>
    <t>2020-11-20 23:52:56</t>
  </si>
  <si>
    <t>2020-11-23 23:04:35</t>
  </si>
  <si>
    <t>2020-11-24 00:02:26</t>
  </si>
  <si>
    <t>2020-11-24 23:04:25</t>
  </si>
  <si>
    <t>2020-11-24 23:55:03</t>
  </si>
  <si>
    <t>2020-11-26 23:55:44</t>
  </si>
  <si>
    <t>2020-11-27 23:08:41</t>
  </si>
  <si>
    <t>2020-12-01 23:08:24</t>
  </si>
  <si>
    <t>2020-12-01 23:50:38</t>
  </si>
  <si>
    <t>2020-12-04 23:14:16</t>
  </si>
  <si>
    <t>2020-12-05 00:10:59</t>
  </si>
  <si>
    <t>WEEKDAY - 11pm</t>
  </si>
  <si>
    <t>WEEKDAY - 12am</t>
  </si>
  <si>
    <t>Comp Lab</t>
  </si>
  <si>
    <t>24H</t>
  </si>
  <si>
    <t>Global Learning Room 1</t>
  </si>
  <si>
    <t>Global Learning Room 2</t>
  </si>
  <si>
    <t>Weekend time</t>
  </si>
  <si>
    <t>2020-11-21 22:06:11</t>
  </si>
  <si>
    <t>2020-11-21 23:07:34</t>
  </si>
  <si>
    <t>2020-11-21 23:56:38</t>
  </si>
  <si>
    <t>2020-11-22 18:42:36</t>
  </si>
  <si>
    <t>2020-11-22 22:07:18</t>
  </si>
  <si>
    <t>2020-11-22 23:04:23</t>
  </si>
  <si>
    <t>2020-11-22 23:57:11</t>
  </si>
  <si>
    <t>2020-11-28 20:01:12</t>
  </si>
  <si>
    <t>2020-11-28 22:01:33</t>
  </si>
  <si>
    <t>2020-11-28 23:00:27</t>
  </si>
  <si>
    <t>2020-11-28 23:57:30</t>
  </si>
  <si>
    <t>2020-11-29 19:03:27</t>
  </si>
  <si>
    <t>2020-11-29 22:02:57</t>
  </si>
  <si>
    <t>2020-11-29 23:11:26</t>
  </si>
  <si>
    <t>WEEKEND - 10pm</t>
  </si>
  <si>
    <t>WEEKEND - 11pm</t>
  </si>
  <si>
    <t>WEEKEND - 12pm</t>
  </si>
  <si>
    <t>WEEKEND - 7pm</t>
  </si>
  <si>
    <t>WEEKEND - 8pm</t>
  </si>
  <si>
    <t>WEEKEND - 9pm</t>
  </si>
  <si>
    <t>11pm</t>
  </si>
  <si>
    <t>12am</t>
  </si>
  <si>
    <t>7pm</t>
  </si>
  <si>
    <t>8pm</t>
  </si>
  <si>
    <t>9pm</t>
  </si>
  <si>
    <t>10pm</t>
  </si>
  <si>
    <t>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</si>
</sst>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tr-TR" sz="1800" b="1" i="0" baseline="0">
                <a:effectLst/>
              </a:rPr>
              <a:t>Figure 33 - Extended Hours Weekday percentage occupancy (% of maximum space occupancy)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Graph_Figure33!$B$5</c:f>
              <c:strCache>
                <c:ptCount val="1"/>
                <c:pt idx="0">
                  <c:v>Level1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Graph_Figure33!$B$6:$B$7</c:f>
              <c:numCache>
                <c:formatCode>General</c:formatCode>
                <c:ptCount val="2"/>
                <c:pt idx="0">
                  <c:v>0.59523809523809523</c:v>
                </c:pt>
                <c:pt idx="1">
                  <c:v>0.14285714285714285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Graph_Figure33!$C$5</c:f>
              <c:strCache>
                <c:ptCount val="1"/>
                <c:pt idx="0">
                  <c:v>Stacks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Graph_Figure33!$C$6:$C$7</c:f>
              <c:numCache>
                <c:formatCode>General</c:formatCode>
                <c:ptCount val="2"/>
                <c:pt idx="0">
                  <c:v>9.8214285714285712</c:v>
                </c:pt>
                <c:pt idx="1">
                  <c:v>3.5714285714285712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Graph_Figure33!$D$5</c:f>
              <c:strCache>
                <c:ptCount val="1"/>
                <c:pt idx="0">
                  <c:v>GSR1-3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Graph_Figure33!$D$6:$D$7</c:f>
              <c:numCache>
                <c:formatCode>General</c:formatCode>
                <c:ptCount val="2"/>
                <c:pt idx="0">
                  <c:v>14.285714285714285</c:v>
                </c:pt>
                <c:pt idx="1">
                  <c:v>4.7619047619047619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Graph_Figure33!$E$5</c:f>
              <c:strCache>
                <c:ptCount val="1"/>
                <c:pt idx="0">
                  <c:v>GSR4-5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Graph_Figure33!$E$6:$E$7</c:f>
              <c:numCache>
                <c:formatCode>General</c:formatCode>
                <c:ptCount val="2"/>
                <c:pt idx="0">
                  <c:v>21.428571428571427</c:v>
                </c:pt>
                <c:pt idx="1">
                  <c:v>10.714285714285714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Graph_Figure33!$F$5</c:f>
              <c:strCache>
                <c:ptCount val="1"/>
                <c:pt idx="0">
                  <c:v>GSR6-7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Graph_Figure33!$F$6:$F$7</c:f>
              <c:numCache>
                <c:formatCode>General</c:formatCode>
                <c:ptCount val="2"/>
                <c:pt idx="0">
                  <c:v>30.952380952380953</c:v>
                </c:pt>
                <c:pt idx="1">
                  <c:v>21.428571428571431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Graph_Figure33!$G$5</c:f>
              <c:strCache>
                <c:ptCount val="1"/>
                <c:pt idx="0">
                  <c:v>Level2</c:v>
                </c:pt>
              </c:strCache>
            </c:strRef>
          </c:tx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Graph_Figure33!$G$6:$G$7</c:f>
              <c:numCache>
                <c:formatCode>General</c:formatCode>
                <c:ptCount val="2"/>
                <c:pt idx="0">
                  <c:v>4.7619047619047628</c:v>
                </c:pt>
                <c:pt idx="1">
                  <c:v>1.9047619047619047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Graph_Figure33!$H$5</c:f>
              <c:strCache>
                <c:ptCount val="1"/>
                <c:pt idx="0">
                  <c:v>Comp Lab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Graph_Figure33!$H$6:$H$7</c:f>
              <c:numCache>
                <c:formatCode>General</c:formatCode>
                <c:ptCount val="2"/>
                <c:pt idx="0">
                  <c:v>23.076923076923077</c:v>
                </c:pt>
                <c:pt idx="1">
                  <c:v>14.285714285714285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Graph_Figure33!$I$5</c:f>
              <c:strCache>
                <c:ptCount val="1"/>
                <c:pt idx="0">
                  <c:v>24H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Graph_Figure33!$I$6:$I$7</c:f>
              <c:numCache>
                <c:formatCode>General</c:formatCode>
                <c:ptCount val="2"/>
                <c:pt idx="0">
                  <c:v>14.285714285714288</c:v>
                </c:pt>
                <c:pt idx="1">
                  <c:v>13.793103448275861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Graph_Figure33!$J$5</c:f>
              <c:strCache>
                <c:ptCount val="1"/>
                <c:pt idx="0">
                  <c:v>Programme Room 1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Graph_Figure33!$J$6:$J$7</c:f>
              <c:numCache>
                <c:formatCode>General</c:formatCode>
                <c:ptCount val="2"/>
                <c:pt idx="0">
                  <c:v>4.6875</c:v>
                </c:pt>
                <c:pt idx="1">
                  <c:v>4.6875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Graph_Figure33!$K$5</c:f>
              <c:strCache>
                <c:ptCount val="1"/>
                <c:pt idx="0">
                  <c:v>Programme Room 2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Graph_Figure33!$K$6:$K$7</c:f>
              <c:numCache>
                <c:formatCode>General</c:formatCode>
                <c:ptCount val="2"/>
                <c:pt idx="0">
                  <c:v>6.25</c:v>
                </c:pt>
                <c:pt idx="1">
                  <c:v>4.6875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Graph_Figure33!$L$5</c:f>
              <c:strCache>
                <c:ptCount val="1"/>
                <c:pt idx="0">
                  <c:v>Global Learning Room 1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Graph_Figure33!$L$6:$L$7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Graph_Figure33!$M$5</c:f>
              <c:strCache>
                <c:ptCount val="1"/>
                <c:pt idx="0">
                  <c:v>Global Learning Room 2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Graph_Figure33!$A$6:$A$7</c:f>
              <c:strCache>
                <c:ptCount val="2"/>
                <c:pt idx="0">
                  <c:v>11pm</c:v>
                </c:pt>
                <c:pt idx="1">
                  <c:v>12am</c:v>
                </c:pt>
              </c:strCache>
            </c:strRef>
          </c:cat>
          <c:val>
            <c:numRef>
              <c:f>Graph_Figure33!$M$6:$M$7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08576"/>
        <c:axId val="136089984"/>
      </c:lineChart>
      <c:catAx>
        <c:axId val="13560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089984"/>
        <c:crosses val="autoZero"/>
        <c:auto val="1"/>
        <c:lblAlgn val="ctr"/>
        <c:lblOffset val="100"/>
        <c:noMultiLvlLbl val="0"/>
      </c:catAx>
      <c:valAx>
        <c:axId val="136089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/>
                  <a:t>% occupancy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6085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tr-TR" sz="1800" b="1" i="0" baseline="0">
                <a:effectLst/>
              </a:rPr>
              <a:t>Figure 34 - Extended Hours Weekend percentage occupancy (% of maximum space occupancy)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Graph_Figure34!$B$9</c:f>
              <c:strCache>
                <c:ptCount val="1"/>
                <c:pt idx="0">
                  <c:v>Level1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Graph_Figure34!$B$10:$B$15</c:f>
              <c:numCache>
                <c:formatCode>General</c:formatCode>
                <c:ptCount val="6"/>
                <c:pt idx="0">
                  <c:v>0</c:v>
                </c:pt>
                <c:pt idx="1">
                  <c:v>8.3333333333333321</c:v>
                </c:pt>
                <c:pt idx="2">
                  <c:v>#N/A</c:v>
                </c:pt>
                <c:pt idx="3">
                  <c:v>6.25</c:v>
                </c:pt>
                <c:pt idx="4">
                  <c:v>2.083333333333333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Graph_Figure34!$C$9</c:f>
              <c:strCache>
                <c:ptCount val="1"/>
                <c:pt idx="0">
                  <c:v>Stacks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Graph_Figure34!$C$10:$C$15</c:f>
              <c:numCache>
                <c:formatCode>General</c:formatCode>
                <c:ptCount val="6"/>
                <c:pt idx="0">
                  <c:v>15.625</c:v>
                </c:pt>
                <c:pt idx="1">
                  <c:v>12.5</c:v>
                </c:pt>
                <c:pt idx="2">
                  <c:v>#N/A</c:v>
                </c:pt>
                <c:pt idx="3">
                  <c:v>17.1875</c:v>
                </c:pt>
                <c:pt idx="4">
                  <c:v>12.5</c:v>
                </c:pt>
                <c:pt idx="5">
                  <c:v>14.583333333333334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Graph_Figure34!$D$9</c:f>
              <c:strCache>
                <c:ptCount val="1"/>
                <c:pt idx="0">
                  <c:v>GSR1-3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Graph_Figure34!$D$10:$D$15</c:f>
              <c:numCache>
                <c:formatCode>General</c:formatCode>
                <c:ptCount val="6"/>
                <c:pt idx="0">
                  <c:v>16.666666666666664</c:v>
                </c:pt>
                <c:pt idx="1">
                  <c:v>0</c:v>
                </c:pt>
                <c:pt idx="2">
                  <c:v>#N/A</c:v>
                </c:pt>
                <c:pt idx="3">
                  <c:v>16.666666666666664</c:v>
                </c:pt>
                <c:pt idx="4">
                  <c:v>4.1666666666666661</c:v>
                </c:pt>
                <c:pt idx="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Graph_Figure34!$E$9</c:f>
              <c:strCache>
                <c:ptCount val="1"/>
                <c:pt idx="0">
                  <c:v>GSR4-5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Graph_Figure34!$E$10:$E$15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6.25</c:v>
                </c:pt>
                <c:pt idx="4">
                  <c:v>6.25</c:v>
                </c:pt>
                <c:pt idx="5">
                  <c:v>8.3333333333333321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Graph_Figure34!$F$9</c:f>
              <c:strCache>
                <c:ptCount val="1"/>
                <c:pt idx="0">
                  <c:v>GSR6-7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Graph_Figure34!$F$10:$F$15</c:f>
              <c:numCache>
                <c:formatCode>General</c:formatCode>
                <c:ptCount val="6"/>
                <c:pt idx="0">
                  <c:v>16.666666666666664</c:v>
                </c:pt>
                <c:pt idx="1">
                  <c:v>16.666666666666664</c:v>
                </c:pt>
                <c:pt idx="2">
                  <c:v>#N/A</c:v>
                </c:pt>
                <c:pt idx="3">
                  <c:v>29.166666666666668</c:v>
                </c:pt>
                <c:pt idx="4">
                  <c:v>16.666666666666664</c:v>
                </c:pt>
                <c:pt idx="5">
                  <c:v>16.666666666666664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Graph_Figure34!$G$9</c:f>
              <c:strCache>
                <c:ptCount val="1"/>
                <c:pt idx="0">
                  <c:v>Level2</c:v>
                </c:pt>
              </c:strCache>
            </c:strRef>
          </c:tx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Graph_Figure34!$G$10:$G$15</c:f>
              <c:numCache>
                <c:formatCode>General</c:formatCode>
                <c:ptCount val="6"/>
                <c:pt idx="0">
                  <c:v>6.666666666666667</c:v>
                </c:pt>
                <c:pt idx="1">
                  <c:v>13.333333333333334</c:v>
                </c:pt>
                <c:pt idx="2">
                  <c:v>#N/A</c:v>
                </c:pt>
                <c:pt idx="3">
                  <c:v>23.333333333333332</c:v>
                </c:pt>
                <c:pt idx="4">
                  <c:v>1.6666666666666667</c:v>
                </c:pt>
                <c:pt idx="5">
                  <c:v>2.2222222222222219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Graph_Figure34!$H$9</c:f>
              <c:strCache>
                <c:ptCount val="1"/>
                <c:pt idx="0">
                  <c:v>Comp Lab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Graph_Figure34!$H$10:$H$15</c:f>
              <c:numCache>
                <c:formatCode>General</c:formatCode>
                <c:ptCount val="6"/>
                <c:pt idx="0">
                  <c:v>0</c:v>
                </c:pt>
                <c:pt idx="1">
                  <c:v>15.384615384615385</c:v>
                </c:pt>
                <c:pt idx="2">
                  <c:v>#N/A</c:v>
                </c:pt>
                <c:pt idx="3">
                  <c:v>25</c:v>
                </c:pt>
                <c:pt idx="4">
                  <c:v>29.807692307692307</c:v>
                </c:pt>
                <c:pt idx="5">
                  <c:v>17.948717948717949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Graph_Figure34!$I$9</c:f>
              <c:strCache>
                <c:ptCount val="1"/>
                <c:pt idx="0">
                  <c:v>24H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Graph_Figure34!$I$10:$I$15</c:f>
              <c:numCache>
                <c:formatCode>General</c:formatCode>
                <c:ptCount val="6"/>
                <c:pt idx="0">
                  <c:v>24.137931034482758</c:v>
                </c:pt>
                <c:pt idx="1">
                  <c:v>24.137931034482758</c:v>
                </c:pt>
                <c:pt idx="2">
                  <c:v>#N/A</c:v>
                </c:pt>
                <c:pt idx="3">
                  <c:v>30.172413793103448</c:v>
                </c:pt>
                <c:pt idx="4">
                  <c:v>24.137931034482758</c:v>
                </c:pt>
                <c:pt idx="5">
                  <c:v>28.735632183908049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Graph_Figure34!$J$9</c:f>
              <c:strCache>
                <c:ptCount val="1"/>
                <c:pt idx="0">
                  <c:v>Programme Room 1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Graph_Figure34!$J$10:$J$15</c:f>
              <c:numCache>
                <c:formatCode>General</c:formatCode>
                <c:ptCount val="6"/>
                <c:pt idx="0">
                  <c:v>3.125</c:v>
                </c:pt>
                <c:pt idx="1">
                  <c:v>6.25</c:v>
                </c:pt>
                <c:pt idx="2">
                  <c:v>#N/A</c:v>
                </c:pt>
                <c:pt idx="3">
                  <c:v>6.25</c:v>
                </c:pt>
                <c:pt idx="4">
                  <c:v>#N/A</c:v>
                </c:pt>
                <c:pt idx="5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Graph_Figure34!$K$9</c:f>
              <c:strCache>
                <c:ptCount val="1"/>
                <c:pt idx="0">
                  <c:v>Programme Room 2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Graph_Figure34!$K$10:$K$15</c:f>
              <c:numCache>
                <c:formatCode>General</c:formatCode>
                <c:ptCount val="6"/>
                <c:pt idx="0">
                  <c:v>3.125</c:v>
                </c:pt>
                <c:pt idx="1">
                  <c:v>6.25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Graph_Figure34!$L$9</c:f>
              <c:strCache>
                <c:ptCount val="1"/>
                <c:pt idx="0">
                  <c:v>Global Learning Room 1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Graph_Figure34!$L$10:$L$15</c:f>
              <c:numCache>
                <c:formatCode>General</c:formatCode>
                <c:ptCount val="6"/>
                <c:pt idx="0">
                  <c:v>0</c:v>
                </c:pt>
                <c:pt idx="1">
                  <c:v>6.25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Graph_Figure34!$M$9</c:f>
              <c:strCache>
                <c:ptCount val="1"/>
                <c:pt idx="0">
                  <c:v>Global Learning Room 2</c:v>
                </c:pt>
              </c:strCache>
            </c:strRef>
          </c:tx>
          <c:marker>
            <c:symbol val="circle"/>
            <c:size val="7"/>
          </c:marker>
          <c:cat>
            <c:strRef>
              <c:f>Graph_Figure34!$A$10:$A$15</c:f>
              <c:strCache>
                <c:ptCount val="6"/>
                <c:pt idx="0">
                  <c:v>7pm</c:v>
                </c:pt>
                <c:pt idx="1">
                  <c:v>8pm</c:v>
                </c:pt>
                <c:pt idx="2">
                  <c:v>9pm</c:v>
                </c:pt>
                <c:pt idx="3">
                  <c:v>10pm</c:v>
                </c:pt>
                <c:pt idx="4">
                  <c:v>11pm</c:v>
                </c:pt>
                <c:pt idx="5">
                  <c:v>12pm</c:v>
                </c:pt>
              </c:strCache>
            </c:strRef>
          </c:cat>
          <c:val>
            <c:numRef>
              <c:f>Graph_Figure34!$M$10:$M$15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73472"/>
        <c:axId val="133279744"/>
      </c:lineChart>
      <c:catAx>
        <c:axId val="13327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Time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33279744"/>
        <c:crosses val="autoZero"/>
        <c:auto val="1"/>
        <c:lblAlgn val="ctr"/>
        <c:lblOffset val="100"/>
        <c:noMultiLvlLbl val="0"/>
      </c:catAx>
      <c:valAx>
        <c:axId val="133279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/>
                  <a:t>% occupancy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2734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9</xdr:row>
      <xdr:rowOff>61912</xdr:rowOff>
    </xdr:from>
    <xdr:to>
      <xdr:col>11</xdr:col>
      <xdr:colOff>1277400</xdr:colOff>
      <xdr:row>32</xdr:row>
      <xdr:rowOff>412</xdr:rowOff>
    </xdr:to>
    <xdr:graphicFrame macro="">
      <xdr:nvGraphicFramePr>
        <xdr:cNvPr id="5" name="Grafi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15</xdr:row>
      <xdr:rowOff>176212</xdr:rowOff>
    </xdr:from>
    <xdr:to>
      <xdr:col>14</xdr:col>
      <xdr:colOff>477300</xdr:colOff>
      <xdr:row>38</xdr:row>
      <xdr:rowOff>114712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is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is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is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is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is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is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L21" sqref="L21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6.7109375" bestFit="1" customWidth="1"/>
    <col min="4" max="4" width="6.42578125" bestFit="1" customWidth="1"/>
    <col min="5" max="11" width="5.42578125" bestFit="1" customWidth="1"/>
    <col min="12" max="12" width="12.85546875" bestFit="1" customWidth="1"/>
    <col min="13" max="13" width="6.7109375" bestFit="1" customWidth="1"/>
    <col min="14" max="14" width="9.85546875" bestFit="1" customWidth="1"/>
    <col min="15" max="16" width="18.5703125" bestFit="1" customWidth="1"/>
    <col min="17" max="18" width="5.7109375" bestFit="1" customWidth="1"/>
    <col min="19" max="19" width="5.42578125" bestFit="1" customWidth="1"/>
    <col min="20" max="22" width="7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36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11</v>
      </c>
      <c r="T2">
        <v>1</v>
      </c>
      <c r="U2">
        <v>0</v>
      </c>
      <c r="V2">
        <v>2</v>
      </c>
    </row>
    <row r="3" spans="1:22" x14ac:dyDescent="0.25">
      <c r="A3" t="s">
        <v>23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8</v>
      </c>
      <c r="M3">
        <v>1</v>
      </c>
      <c r="N3">
        <v>5</v>
      </c>
      <c r="O3">
        <v>0</v>
      </c>
      <c r="P3">
        <v>0</v>
      </c>
      <c r="Q3">
        <v>0</v>
      </c>
      <c r="R3">
        <v>0</v>
      </c>
      <c r="S3">
        <v>16</v>
      </c>
      <c r="T3">
        <v>0</v>
      </c>
      <c r="U3">
        <v>0</v>
      </c>
      <c r="V3">
        <v>2</v>
      </c>
    </row>
    <row r="4" spans="1:22" x14ac:dyDescent="0.25">
      <c r="A4" t="s">
        <v>24</v>
      </c>
      <c r="B4" t="s">
        <v>36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2</v>
      </c>
      <c r="L4">
        <v>5</v>
      </c>
      <c r="M4">
        <v>1</v>
      </c>
      <c r="N4">
        <v>8</v>
      </c>
      <c r="O4">
        <v>2</v>
      </c>
      <c r="P4">
        <v>2</v>
      </c>
      <c r="Q4">
        <v>0</v>
      </c>
      <c r="R4">
        <v>0</v>
      </c>
      <c r="S4">
        <v>23</v>
      </c>
      <c r="T4">
        <v>2</v>
      </c>
      <c r="U4">
        <v>0</v>
      </c>
      <c r="V4">
        <v>3</v>
      </c>
    </row>
    <row r="5" spans="1:22" x14ac:dyDescent="0.25">
      <c r="A5" t="s">
        <v>25</v>
      </c>
      <c r="B5" t="s">
        <v>37</v>
      </c>
      <c r="C5">
        <v>0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5</v>
      </c>
      <c r="M5">
        <v>1</v>
      </c>
      <c r="N5">
        <v>11</v>
      </c>
      <c r="O5">
        <v>2</v>
      </c>
      <c r="P5">
        <v>3</v>
      </c>
      <c r="Q5">
        <v>0</v>
      </c>
      <c r="R5">
        <v>0</v>
      </c>
      <c r="S5">
        <v>26</v>
      </c>
      <c r="T5">
        <v>2</v>
      </c>
      <c r="U5">
        <v>0</v>
      </c>
      <c r="V5">
        <v>1</v>
      </c>
    </row>
    <row r="6" spans="1:22" x14ac:dyDescent="0.25">
      <c r="A6" t="s">
        <v>26</v>
      </c>
      <c r="B6" t="s">
        <v>36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>
        <v>3</v>
      </c>
      <c r="J6">
        <v>0</v>
      </c>
      <c r="K6">
        <v>0</v>
      </c>
      <c r="L6">
        <v>9</v>
      </c>
      <c r="M6">
        <v>1</v>
      </c>
      <c r="N6">
        <v>4</v>
      </c>
      <c r="O6" t="e">
        <v>#N/A</v>
      </c>
      <c r="P6" t="e">
        <v>#N/A</v>
      </c>
      <c r="Q6" t="e">
        <v>#N/A</v>
      </c>
      <c r="R6" t="e">
        <v>#N/A</v>
      </c>
      <c r="S6">
        <v>21</v>
      </c>
      <c r="T6">
        <v>0</v>
      </c>
      <c r="U6">
        <v>5</v>
      </c>
      <c r="V6">
        <v>0</v>
      </c>
    </row>
    <row r="7" spans="1:22" x14ac:dyDescent="0.25">
      <c r="A7" t="s">
        <v>27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2</v>
      </c>
      <c r="V7">
        <v>0</v>
      </c>
    </row>
    <row r="8" spans="1:22" x14ac:dyDescent="0.25">
      <c r="A8" t="s">
        <v>28</v>
      </c>
      <c r="B8" t="s">
        <v>36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9</v>
      </c>
      <c r="M8">
        <v>0</v>
      </c>
      <c r="N8">
        <v>4</v>
      </c>
      <c r="O8" t="e">
        <v>#N/A</v>
      </c>
      <c r="P8" t="e">
        <v>#N/A</v>
      </c>
      <c r="Q8" t="e">
        <v>#N/A</v>
      </c>
      <c r="R8" t="e">
        <v>#N/A</v>
      </c>
      <c r="S8">
        <v>19</v>
      </c>
      <c r="T8">
        <v>0</v>
      </c>
      <c r="U8">
        <v>0</v>
      </c>
      <c r="V8">
        <v>3</v>
      </c>
    </row>
    <row r="9" spans="1:22" x14ac:dyDescent="0.25">
      <c r="A9" t="s">
        <v>29</v>
      </c>
      <c r="B9" t="s">
        <v>37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8</v>
      </c>
      <c r="M9">
        <v>0</v>
      </c>
      <c r="N9">
        <v>1</v>
      </c>
      <c r="O9" t="e">
        <v>#N/A</v>
      </c>
      <c r="P9" t="e">
        <v>#N/A</v>
      </c>
      <c r="Q9" t="e">
        <v>#N/A</v>
      </c>
      <c r="R9" t="e">
        <v>#N/A</v>
      </c>
      <c r="S9">
        <v>14</v>
      </c>
      <c r="T9">
        <v>0</v>
      </c>
      <c r="U9">
        <v>0</v>
      </c>
      <c r="V9">
        <v>3</v>
      </c>
    </row>
    <row r="10" spans="1:22" x14ac:dyDescent="0.25">
      <c r="A10" t="s">
        <v>30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4</v>
      </c>
      <c r="O10" t="e">
        <v>#N/A</v>
      </c>
      <c r="P10" t="e">
        <v>#N/A</v>
      </c>
      <c r="Q10" t="e">
        <v>#N/A</v>
      </c>
      <c r="R10" t="e">
        <v>#N/A</v>
      </c>
      <c r="S10">
        <v>7</v>
      </c>
      <c r="T10">
        <v>0</v>
      </c>
      <c r="U10">
        <v>0</v>
      </c>
      <c r="V10">
        <v>2</v>
      </c>
    </row>
    <row r="11" spans="1:22" x14ac:dyDescent="0.25">
      <c r="A11" t="s">
        <v>31</v>
      </c>
      <c r="B11" t="s">
        <v>36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  <c r="K11">
        <v>2</v>
      </c>
      <c r="L11">
        <v>6</v>
      </c>
      <c r="M11">
        <v>3</v>
      </c>
      <c r="N11">
        <v>7</v>
      </c>
      <c r="O11" t="e">
        <v>#N/A</v>
      </c>
      <c r="P11" t="e">
        <v>#N/A</v>
      </c>
      <c r="Q11" t="e">
        <v>#N/A</v>
      </c>
      <c r="R11" t="e">
        <v>#N/A</v>
      </c>
      <c r="S11">
        <v>23</v>
      </c>
      <c r="T11">
        <v>2</v>
      </c>
      <c r="U11">
        <v>0</v>
      </c>
      <c r="V11">
        <v>3</v>
      </c>
    </row>
    <row r="12" spans="1:22" x14ac:dyDescent="0.25">
      <c r="A12" t="s">
        <v>32</v>
      </c>
      <c r="B12" t="s">
        <v>36</v>
      </c>
      <c r="C12">
        <v>0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5</v>
      </c>
      <c r="M12">
        <v>0</v>
      </c>
      <c r="N12">
        <v>4</v>
      </c>
      <c r="O12">
        <v>0</v>
      </c>
      <c r="P12">
        <v>2</v>
      </c>
      <c r="Q12">
        <v>0</v>
      </c>
      <c r="R12">
        <v>0</v>
      </c>
      <c r="S12">
        <v>16</v>
      </c>
      <c r="T12">
        <v>1</v>
      </c>
      <c r="U12">
        <v>0</v>
      </c>
      <c r="V12">
        <v>1</v>
      </c>
    </row>
    <row r="13" spans="1:22" x14ac:dyDescent="0.25">
      <c r="A13" t="s">
        <v>33</v>
      </c>
      <c r="B13" t="s">
        <v>37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3</v>
      </c>
      <c r="O13" t="e">
        <v>#N/A</v>
      </c>
      <c r="P13" t="e">
        <v>#N/A</v>
      </c>
      <c r="Q13" t="e">
        <v>#N/A</v>
      </c>
      <c r="R13" t="e">
        <v>#N/A</v>
      </c>
      <c r="S13">
        <v>6</v>
      </c>
      <c r="T13">
        <v>0</v>
      </c>
      <c r="U13">
        <v>0</v>
      </c>
      <c r="V13">
        <v>0</v>
      </c>
    </row>
    <row r="14" spans="1:22" x14ac:dyDescent="0.25">
      <c r="A14" t="s">
        <v>34</v>
      </c>
      <c r="B14" t="s">
        <v>36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7</v>
      </c>
      <c r="T14">
        <v>0</v>
      </c>
      <c r="U14">
        <v>1</v>
      </c>
      <c r="V14">
        <v>1</v>
      </c>
    </row>
    <row r="15" spans="1:22" x14ac:dyDescent="0.25">
      <c r="A15" t="s">
        <v>35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6</v>
      </c>
      <c r="T15">
        <v>0</v>
      </c>
      <c r="U15">
        <v>1</v>
      </c>
      <c r="V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6" sqref="B6:M6"/>
    </sheetView>
  </sheetViews>
  <sheetFormatPr defaultRowHeight="15" x14ac:dyDescent="0.25"/>
  <cols>
    <col min="1" max="1" width="16.140625" bestFit="1" customWidth="1"/>
    <col min="2" max="9" width="12" bestFit="1" customWidth="1"/>
    <col min="10" max="11" width="18.5703125" bestFit="1" customWidth="1"/>
    <col min="12" max="13" width="22.140625" bestFit="1" customWidth="1"/>
  </cols>
  <sheetData>
    <row r="1" spans="1:13" x14ac:dyDescent="0.25">
      <c r="B1" t="s">
        <v>2</v>
      </c>
      <c r="C1" t="s">
        <v>3</v>
      </c>
      <c r="D1" t="s">
        <v>19</v>
      </c>
      <c r="E1" t="s">
        <v>20</v>
      </c>
      <c r="F1" t="s">
        <v>21</v>
      </c>
      <c r="G1" t="s">
        <v>12</v>
      </c>
      <c r="H1" t="s">
        <v>38</v>
      </c>
      <c r="I1" t="s">
        <v>39</v>
      </c>
      <c r="J1" t="s">
        <v>14</v>
      </c>
      <c r="K1" t="s">
        <v>15</v>
      </c>
      <c r="L1" t="s">
        <v>40</v>
      </c>
      <c r="M1" t="s">
        <v>41</v>
      </c>
    </row>
    <row r="2" spans="1:13" x14ac:dyDescent="0.25">
      <c r="A2" t="s">
        <v>36</v>
      </c>
      <c r="B2">
        <v>0.14285714285714285</v>
      </c>
      <c r="C2">
        <v>1.5714285714285714</v>
      </c>
      <c r="D2">
        <v>0.8571428571428571</v>
      </c>
      <c r="E2">
        <v>0.8571428571428571</v>
      </c>
      <c r="F2">
        <v>1.8571428571428572</v>
      </c>
      <c r="G2">
        <v>0.7142857142857143</v>
      </c>
      <c r="H2">
        <v>6</v>
      </c>
      <c r="I2">
        <v>4.1428571428571432</v>
      </c>
      <c r="J2">
        <v>0.75</v>
      </c>
      <c r="K2">
        <v>1</v>
      </c>
      <c r="L2">
        <v>0</v>
      </c>
      <c r="M2">
        <v>0</v>
      </c>
    </row>
    <row r="3" spans="1:13" x14ac:dyDescent="0.25">
      <c r="A3" t="s">
        <v>37</v>
      </c>
      <c r="B3">
        <v>0.14285714285714285</v>
      </c>
      <c r="C3">
        <v>0.5714285714285714</v>
      </c>
      <c r="D3">
        <v>0.2857142857142857</v>
      </c>
      <c r="E3">
        <v>0.42857142857142855</v>
      </c>
      <c r="F3">
        <v>1.2857142857142858</v>
      </c>
      <c r="G3">
        <v>0.2857142857142857</v>
      </c>
      <c r="H3">
        <v>3.7142857142857144</v>
      </c>
      <c r="I3">
        <v>4</v>
      </c>
      <c r="J3">
        <v>0.75</v>
      </c>
      <c r="K3">
        <v>0.75</v>
      </c>
      <c r="L3">
        <v>0</v>
      </c>
      <c r="M3">
        <v>0</v>
      </c>
    </row>
    <row r="5" spans="1:13" x14ac:dyDescent="0.25">
      <c r="B5" t="s">
        <v>2</v>
      </c>
      <c r="C5" t="s">
        <v>3</v>
      </c>
      <c r="D5" t="s">
        <v>19</v>
      </c>
      <c r="E5" t="s">
        <v>20</v>
      </c>
      <c r="F5" t="s">
        <v>21</v>
      </c>
      <c r="G5" t="s">
        <v>12</v>
      </c>
      <c r="H5" t="s">
        <v>38</v>
      </c>
      <c r="I5" t="s">
        <v>39</v>
      </c>
      <c r="J5" t="s">
        <v>14</v>
      </c>
      <c r="K5" t="s">
        <v>15</v>
      </c>
      <c r="L5" t="s">
        <v>40</v>
      </c>
      <c r="M5" t="s">
        <v>41</v>
      </c>
    </row>
    <row r="6" spans="1:13" x14ac:dyDescent="0.25">
      <c r="A6" t="s">
        <v>63</v>
      </c>
      <c r="B6">
        <f>(B2/24)*100</f>
        <v>0.59523809523809523</v>
      </c>
      <c r="C6">
        <f>(C2/16)*100</f>
        <v>9.8214285714285712</v>
      </c>
      <c r="D6">
        <f>(D2/6)*100</f>
        <v>14.285714285714285</v>
      </c>
      <c r="E6">
        <f>(E2/4)*100</f>
        <v>21.428571428571427</v>
      </c>
      <c r="F6">
        <f>(F2/6)*100</f>
        <v>30.952380952380953</v>
      </c>
      <c r="G6">
        <f>(G2/15)*100</f>
        <v>4.7619047619047628</v>
      </c>
      <c r="H6">
        <f>(H2/26)*100</f>
        <v>23.076923076923077</v>
      </c>
      <c r="I6">
        <f>(I2/29)*100</f>
        <v>14.285714285714288</v>
      </c>
      <c r="J6">
        <f>(J2/16)*100</f>
        <v>4.6875</v>
      </c>
      <c r="K6">
        <f>(K2/16)*100</f>
        <v>6.25</v>
      </c>
      <c r="L6">
        <f t="shared" ref="E6:M6" si="0">(L2/6)*100</f>
        <v>0</v>
      </c>
      <c r="M6">
        <f t="shared" si="0"/>
        <v>0</v>
      </c>
    </row>
    <row r="7" spans="1:13" x14ac:dyDescent="0.25">
      <c r="A7" t="s">
        <v>64</v>
      </c>
      <c r="B7">
        <v>0.14285714285714285</v>
      </c>
      <c r="C7">
        <f>(C3/16)*100</f>
        <v>3.5714285714285712</v>
      </c>
      <c r="D7">
        <f>(D3/6)*100</f>
        <v>4.7619047619047619</v>
      </c>
      <c r="E7">
        <f>(E3/4)*100</f>
        <v>10.714285714285714</v>
      </c>
      <c r="F7">
        <f>(F3/6)*100</f>
        <v>21.428571428571431</v>
      </c>
      <c r="G7">
        <f>(G3/15)*100</f>
        <v>1.9047619047619047</v>
      </c>
      <c r="H7">
        <f>(H3/26)*100</f>
        <v>14.285714285714285</v>
      </c>
      <c r="I7">
        <f>(I3/29)*100</f>
        <v>13.793103448275861</v>
      </c>
      <c r="J7">
        <f>(J3/16)*100</f>
        <v>4.6875</v>
      </c>
      <c r="K7">
        <f>(K3/16)*100</f>
        <v>4.6875</v>
      </c>
      <c r="L7">
        <v>0</v>
      </c>
      <c r="M7">
        <v>0</v>
      </c>
    </row>
  </sheetData>
  <pageMargins left="0.7" right="0.7" top="0.75" bottom="0.75" header="0.3" footer="0.3"/>
  <ignoredErrors>
    <ignoredError sqref="E6:E7 G6:G7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H27" sqref="H27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6.7109375" bestFit="1" customWidth="1"/>
    <col min="4" max="4" width="6.42578125" bestFit="1" customWidth="1"/>
    <col min="5" max="11" width="5.42578125" bestFit="1" customWidth="1"/>
    <col min="12" max="12" width="12.85546875" bestFit="1" customWidth="1"/>
    <col min="13" max="13" width="6.7109375" bestFit="1" customWidth="1"/>
    <col min="14" max="14" width="9.85546875" bestFit="1" customWidth="1"/>
    <col min="15" max="16" width="18.5703125" bestFit="1" customWidth="1"/>
    <col min="17" max="18" width="5.7109375" bestFit="1" customWidth="1"/>
    <col min="19" max="19" width="5.42578125" bestFit="1" customWidth="1"/>
    <col min="20" max="22" width="7.140625" bestFit="1" customWidth="1"/>
  </cols>
  <sheetData>
    <row r="1" spans="1:22" x14ac:dyDescent="0.25">
      <c r="A1" t="s">
        <v>0</v>
      </c>
      <c r="B1" t="s">
        <v>42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43</v>
      </c>
      <c r="B2" t="s">
        <v>57</v>
      </c>
      <c r="C2">
        <v>1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6</v>
      </c>
      <c r="M2">
        <v>1</v>
      </c>
      <c r="N2">
        <v>10</v>
      </c>
      <c r="O2">
        <v>1</v>
      </c>
      <c r="P2">
        <v>0</v>
      </c>
      <c r="Q2">
        <v>0</v>
      </c>
      <c r="R2">
        <v>0</v>
      </c>
      <c r="S2">
        <v>25</v>
      </c>
      <c r="T2">
        <v>2</v>
      </c>
      <c r="U2">
        <v>0</v>
      </c>
      <c r="V2">
        <v>1</v>
      </c>
    </row>
    <row r="3" spans="1:22" x14ac:dyDescent="0.25">
      <c r="A3" t="s">
        <v>44</v>
      </c>
      <c r="B3" t="s">
        <v>58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1</v>
      </c>
      <c r="N3">
        <v>12</v>
      </c>
      <c r="O3" t="e">
        <v>#N/A</v>
      </c>
      <c r="P3" t="e">
        <v>#N/A</v>
      </c>
      <c r="Q3" t="e">
        <v>#N/A</v>
      </c>
      <c r="R3" t="e">
        <v>#N/A</v>
      </c>
      <c r="S3">
        <v>22</v>
      </c>
      <c r="T3">
        <v>0</v>
      </c>
      <c r="U3">
        <v>0</v>
      </c>
      <c r="V3">
        <v>0</v>
      </c>
    </row>
    <row r="4" spans="1:22" x14ac:dyDescent="0.25">
      <c r="A4" t="s">
        <v>45</v>
      </c>
      <c r="B4" t="s">
        <v>59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10</v>
      </c>
      <c r="O4" t="e">
        <v>#N/A</v>
      </c>
      <c r="P4" t="e">
        <v>#N/A</v>
      </c>
      <c r="Q4" t="e">
        <v>#N/A</v>
      </c>
      <c r="R4" t="e">
        <v>#N/A</v>
      </c>
      <c r="S4">
        <v>17</v>
      </c>
      <c r="T4">
        <v>0</v>
      </c>
      <c r="U4">
        <v>0</v>
      </c>
      <c r="V4">
        <v>0</v>
      </c>
    </row>
    <row r="5" spans="1:22" x14ac:dyDescent="0.25">
      <c r="A5" t="s">
        <v>46</v>
      </c>
      <c r="B5" t="s">
        <v>60</v>
      </c>
      <c r="C5">
        <v>0</v>
      </c>
      <c r="D5">
        <v>2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8</v>
      </c>
      <c r="O5">
        <v>1</v>
      </c>
      <c r="P5">
        <v>1</v>
      </c>
      <c r="Q5">
        <v>0</v>
      </c>
      <c r="R5">
        <v>0</v>
      </c>
      <c r="S5">
        <v>16</v>
      </c>
      <c r="T5">
        <v>2</v>
      </c>
      <c r="U5">
        <v>0</v>
      </c>
      <c r="V5">
        <v>2</v>
      </c>
    </row>
    <row r="6" spans="1:22" x14ac:dyDescent="0.25">
      <c r="A6" t="s">
        <v>47</v>
      </c>
      <c r="B6" t="s">
        <v>57</v>
      </c>
      <c r="C6">
        <v>0</v>
      </c>
      <c r="D6">
        <v>3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9</v>
      </c>
      <c r="M6">
        <v>0</v>
      </c>
      <c r="N6">
        <v>12</v>
      </c>
      <c r="O6" t="e">
        <v>#N/A</v>
      </c>
      <c r="P6" t="e">
        <v>#N/A</v>
      </c>
      <c r="Q6" t="e">
        <v>#N/A</v>
      </c>
      <c r="R6" t="e">
        <v>#N/A</v>
      </c>
      <c r="S6">
        <v>27</v>
      </c>
      <c r="T6">
        <v>2</v>
      </c>
      <c r="U6">
        <v>0</v>
      </c>
      <c r="V6">
        <v>1</v>
      </c>
    </row>
    <row r="7" spans="1:22" x14ac:dyDescent="0.25">
      <c r="A7" t="s">
        <v>48</v>
      </c>
      <c r="B7" t="s">
        <v>58</v>
      </c>
      <c r="C7">
        <v>0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11</v>
      </c>
      <c r="M7">
        <v>0</v>
      </c>
      <c r="N7">
        <v>8</v>
      </c>
      <c r="O7" t="e">
        <v>#N/A</v>
      </c>
      <c r="P7" t="e">
        <v>#N/A</v>
      </c>
      <c r="Q7" t="e">
        <v>#N/A</v>
      </c>
      <c r="R7" t="e">
        <v>#N/A</v>
      </c>
      <c r="S7">
        <v>24</v>
      </c>
      <c r="T7">
        <v>1</v>
      </c>
      <c r="U7">
        <v>0</v>
      </c>
      <c r="V7">
        <v>1</v>
      </c>
    </row>
    <row r="8" spans="1:22" x14ac:dyDescent="0.25">
      <c r="A8" t="s">
        <v>49</v>
      </c>
      <c r="B8" t="s">
        <v>59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6</v>
      </c>
      <c r="M8">
        <v>1</v>
      </c>
      <c r="N8">
        <v>11</v>
      </c>
      <c r="O8" t="e">
        <v>#N/A</v>
      </c>
      <c r="P8" t="e">
        <v>#N/A</v>
      </c>
      <c r="Q8" t="e">
        <v>#N/A</v>
      </c>
      <c r="R8" t="e">
        <v>#N/A</v>
      </c>
      <c r="S8">
        <v>22</v>
      </c>
      <c r="T8">
        <v>0</v>
      </c>
      <c r="U8">
        <v>0</v>
      </c>
      <c r="V8">
        <v>1</v>
      </c>
    </row>
    <row r="9" spans="1:22" x14ac:dyDescent="0.25">
      <c r="A9" t="s">
        <v>50</v>
      </c>
      <c r="B9" t="s">
        <v>61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2</v>
      </c>
      <c r="N9">
        <v>7</v>
      </c>
      <c r="O9">
        <v>1</v>
      </c>
      <c r="P9">
        <v>1</v>
      </c>
      <c r="Q9">
        <v>1</v>
      </c>
      <c r="R9">
        <v>0</v>
      </c>
      <c r="S9">
        <v>21</v>
      </c>
      <c r="T9">
        <v>0</v>
      </c>
      <c r="U9">
        <v>0</v>
      </c>
      <c r="V9">
        <v>1</v>
      </c>
    </row>
    <row r="10" spans="1:22" x14ac:dyDescent="0.25">
      <c r="A10" t="s">
        <v>51</v>
      </c>
      <c r="B10" t="s">
        <v>57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5</v>
      </c>
      <c r="M10">
        <v>1</v>
      </c>
      <c r="N10">
        <v>7</v>
      </c>
      <c r="O10" t="e">
        <v>#N/A</v>
      </c>
      <c r="P10" t="e">
        <v>#N/A</v>
      </c>
      <c r="Q10" t="e">
        <v>#N/A</v>
      </c>
      <c r="R10" t="e">
        <v>#N/A</v>
      </c>
      <c r="S10">
        <v>20</v>
      </c>
      <c r="T10">
        <v>0</v>
      </c>
      <c r="U10">
        <v>1</v>
      </c>
      <c r="V10">
        <v>2</v>
      </c>
    </row>
    <row r="11" spans="1:22" x14ac:dyDescent="0.25">
      <c r="A11" t="s">
        <v>52</v>
      </c>
      <c r="B11" t="s">
        <v>58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2</v>
      </c>
      <c r="L11">
        <v>6</v>
      </c>
      <c r="M11">
        <v>0</v>
      </c>
      <c r="N11">
        <v>7</v>
      </c>
      <c r="O11" t="e">
        <v>#N/A</v>
      </c>
      <c r="P11" t="e">
        <v>#N/A</v>
      </c>
      <c r="Q11" t="e">
        <v>#N/A</v>
      </c>
      <c r="R11" t="e">
        <v>#N/A</v>
      </c>
      <c r="S11">
        <v>18</v>
      </c>
      <c r="T11">
        <v>0</v>
      </c>
      <c r="U11">
        <v>1</v>
      </c>
      <c r="V11">
        <v>3</v>
      </c>
    </row>
    <row r="12" spans="1:22" x14ac:dyDescent="0.25">
      <c r="A12" t="s">
        <v>53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5</v>
      </c>
      <c r="M12">
        <v>0</v>
      </c>
      <c r="N12">
        <v>4</v>
      </c>
      <c r="O12">
        <v>0</v>
      </c>
      <c r="P12">
        <v>0</v>
      </c>
      <c r="Q12">
        <v>0</v>
      </c>
      <c r="R12" t="e">
        <v>#N/A</v>
      </c>
      <c r="S12">
        <v>12</v>
      </c>
      <c r="T12">
        <v>0</v>
      </c>
      <c r="U12">
        <v>1</v>
      </c>
      <c r="V12">
        <v>2</v>
      </c>
    </row>
    <row r="13" spans="1:22" x14ac:dyDescent="0.25">
      <c r="A13" t="s">
        <v>54</v>
      </c>
      <c r="B13" t="s">
        <v>60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0</v>
      </c>
      <c r="V13">
        <v>0</v>
      </c>
    </row>
    <row r="14" spans="1:22" x14ac:dyDescent="0.25">
      <c r="A14" t="s">
        <v>55</v>
      </c>
      <c r="B14" t="s">
        <v>57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6</v>
      </c>
      <c r="M14">
        <v>12</v>
      </c>
      <c r="N14">
        <v>6</v>
      </c>
      <c r="O14" t="e">
        <v>#N/A</v>
      </c>
      <c r="P14" t="e">
        <v>#N/A</v>
      </c>
      <c r="Q14" t="e">
        <v>#N/A</v>
      </c>
      <c r="R14" t="e">
        <v>#N/A</v>
      </c>
      <c r="S14">
        <v>33</v>
      </c>
      <c r="T14">
        <v>0</v>
      </c>
      <c r="U14">
        <v>0</v>
      </c>
      <c r="V14">
        <v>3</v>
      </c>
    </row>
    <row r="15" spans="1:22" x14ac:dyDescent="0.25">
      <c r="A15" t="s">
        <v>56</v>
      </c>
      <c r="B15" t="s">
        <v>58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0</v>
      </c>
      <c r="N15">
        <v>1</v>
      </c>
      <c r="O15" t="e">
        <v>#N/A</v>
      </c>
      <c r="P15" t="e">
        <v>#N/A</v>
      </c>
      <c r="Q15" t="e">
        <v>#N/A</v>
      </c>
      <c r="R15" t="e">
        <v>#N/A</v>
      </c>
      <c r="S15">
        <v>12</v>
      </c>
      <c r="T15">
        <v>0</v>
      </c>
      <c r="U15">
        <v>0</v>
      </c>
      <c r="V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6" sqref="A16:M21"/>
    </sheetView>
  </sheetViews>
  <sheetFormatPr defaultRowHeight="15" x14ac:dyDescent="0.25"/>
  <cols>
    <col min="1" max="1" width="16.28515625" bestFit="1" customWidth="1"/>
    <col min="2" max="2" width="6.7109375" bestFit="1" customWidth="1"/>
    <col min="3" max="3" width="12" bestFit="1" customWidth="1"/>
    <col min="4" max="4" width="7.140625" bestFit="1" customWidth="1"/>
    <col min="5" max="5" width="12" bestFit="1" customWidth="1"/>
    <col min="6" max="6" width="7.140625" bestFit="1" customWidth="1"/>
    <col min="7" max="9" width="12" bestFit="1" customWidth="1"/>
    <col min="10" max="11" width="18.5703125" bestFit="1" customWidth="1"/>
    <col min="12" max="13" width="22.140625" bestFit="1" customWidth="1"/>
  </cols>
  <sheetData>
    <row r="1" spans="1:13" x14ac:dyDescent="0.25">
      <c r="B1" t="s">
        <v>2</v>
      </c>
      <c r="C1" t="s">
        <v>3</v>
      </c>
      <c r="D1" t="s">
        <v>19</v>
      </c>
      <c r="E1" t="s">
        <v>20</v>
      </c>
      <c r="F1" t="s">
        <v>21</v>
      </c>
      <c r="G1" t="s">
        <v>12</v>
      </c>
      <c r="H1" t="s">
        <v>38</v>
      </c>
      <c r="I1" t="s">
        <v>39</v>
      </c>
      <c r="J1" t="s">
        <v>14</v>
      </c>
      <c r="K1" t="s">
        <v>15</v>
      </c>
      <c r="L1" t="s">
        <v>40</v>
      </c>
      <c r="M1" t="s">
        <v>41</v>
      </c>
    </row>
    <row r="2" spans="1:13" x14ac:dyDescent="0.25">
      <c r="A2" t="s">
        <v>60</v>
      </c>
      <c r="B2">
        <v>0</v>
      </c>
      <c r="C2">
        <v>2.5</v>
      </c>
      <c r="D2">
        <v>1</v>
      </c>
      <c r="E2">
        <v>0</v>
      </c>
      <c r="F2">
        <v>1</v>
      </c>
      <c r="G2">
        <v>1</v>
      </c>
      <c r="H2">
        <v>0</v>
      </c>
      <c r="I2">
        <v>7</v>
      </c>
      <c r="J2">
        <v>0.5</v>
      </c>
      <c r="K2">
        <v>0.5</v>
      </c>
      <c r="L2">
        <v>0</v>
      </c>
      <c r="M2">
        <v>0</v>
      </c>
    </row>
    <row r="3" spans="1:13" x14ac:dyDescent="0.25">
      <c r="A3" t="s">
        <v>61</v>
      </c>
      <c r="B3">
        <v>2</v>
      </c>
      <c r="C3">
        <v>2</v>
      </c>
      <c r="D3">
        <v>0</v>
      </c>
      <c r="E3">
        <v>0</v>
      </c>
      <c r="F3">
        <v>1</v>
      </c>
      <c r="G3">
        <v>2</v>
      </c>
      <c r="H3">
        <v>4</v>
      </c>
      <c r="I3">
        <v>7</v>
      </c>
      <c r="J3">
        <v>1</v>
      </c>
      <c r="K3">
        <v>1</v>
      </c>
      <c r="L3">
        <v>1</v>
      </c>
      <c r="M3">
        <v>0</v>
      </c>
    </row>
    <row r="4" spans="1:13" x14ac:dyDescent="0.25">
      <c r="A4" t="s">
        <v>62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 spans="1:13" x14ac:dyDescent="0.25">
      <c r="A5" t="s">
        <v>57</v>
      </c>
      <c r="B5">
        <v>1.5</v>
      </c>
      <c r="C5">
        <v>2.75</v>
      </c>
      <c r="D5">
        <v>1</v>
      </c>
      <c r="E5">
        <v>0.25</v>
      </c>
      <c r="F5">
        <v>1.75</v>
      </c>
      <c r="G5">
        <v>3.5</v>
      </c>
      <c r="H5">
        <v>6.5</v>
      </c>
      <c r="I5">
        <v>8.75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58</v>
      </c>
      <c r="B6">
        <v>0.5</v>
      </c>
      <c r="C6">
        <v>2</v>
      </c>
      <c r="D6">
        <v>0.25</v>
      </c>
      <c r="E6">
        <v>0.25</v>
      </c>
      <c r="F6">
        <v>1</v>
      </c>
      <c r="G6">
        <v>0.25</v>
      </c>
      <c r="H6">
        <v>7.75</v>
      </c>
      <c r="I6">
        <v>7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5">
      <c r="A7" t="s">
        <v>59</v>
      </c>
      <c r="B7">
        <v>0</v>
      </c>
      <c r="C7">
        <v>2.3333333333333335</v>
      </c>
      <c r="D7">
        <v>0</v>
      </c>
      <c r="E7">
        <v>0.33333333333333331</v>
      </c>
      <c r="F7">
        <v>1</v>
      </c>
      <c r="G7">
        <v>0.33333333333333331</v>
      </c>
      <c r="H7">
        <v>4.666666666666667</v>
      </c>
      <c r="I7">
        <v>8.3333333333333339</v>
      </c>
      <c r="J7">
        <v>0</v>
      </c>
      <c r="K7">
        <v>0</v>
      </c>
      <c r="L7">
        <v>0</v>
      </c>
      <c r="M7" t="e">
        <v>#N/A</v>
      </c>
    </row>
    <row r="9" spans="1:13" x14ac:dyDescent="0.25">
      <c r="B9" t="s">
        <v>2</v>
      </c>
      <c r="C9" t="s">
        <v>3</v>
      </c>
      <c r="D9" t="s">
        <v>19</v>
      </c>
      <c r="E9" t="s">
        <v>20</v>
      </c>
      <c r="F9" t="s">
        <v>21</v>
      </c>
      <c r="G9" t="s">
        <v>12</v>
      </c>
      <c r="H9" t="s">
        <v>38</v>
      </c>
      <c r="I9" t="s">
        <v>39</v>
      </c>
      <c r="J9" t="s">
        <v>14</v>
      </c>
      <c r="K9" t="s">
        <v>15</v>
      </c>
      <c r="L9" t="s">
        <v>40</v>
      </c>
      <c r="M9" t="s">
        <v>41</v>
      </c>
    </row>
    <row r="10" spans="1:13" x14ac:dyDescent="0.25">
      <c r="A10" t="s">
        <v>65</v>
      </c>
      <c r="B10">
        <f>(B2/24)*100</f>
        <v>0</v>
      </c>
      <c r="C10">
        <f>(C2/16)*100</f>
        <v>15.625</v>
      </c>
      <c r="D10">
        <f>(D2/6)*100</f>
        <v>16.666666666666664</v>
      </c>
      <c r="E10">
        <f>(E2/4)*100</f>
        <v>0</v>
      </c>
      <c r="F10">
        <f>(F2/6)*100</f>
        <v>16.666666666666664</v>
      </c>
      <c r="G10">
        <f>(G2/15)*100</f>
        <v>6.666666666666667</v>
      </c>
      <c r="H10">
        <f>(H2/26)*100</f>
        <v>0</v>
      </c>
      <c r="I10">
        <f>(I2/29)*100</f>
        <v>24.137931034482758</v>
      </c>
      <c r="J10">
        <f>(J2/16)*100</f>
        <v>3.125</v>
      </c>
      <c r="K10">
        <f>(K2/16)*100</f>
        <v>3.125</v>
      </c>
      <c r="L10">
        <f>(L2/16)*100</f>
        <v>0</v>
      </c>
      <c r="M10">
        <f>(M2/13)*100</f>
        <v>0</v>
      </c>
    </row>
    <row r="11" spans="1:13" x14ac:dyDescent="0.25">
      <c r="A11" t="s">
        <v>66</v>
      </c>
      <c r="B11">
        <f t="shared" ref="B11:B21" si="0">(B3/24)*100</f>
        <v>8.3333333333333321</v>
      </c>
      <c r="C11">
        <f t="shared" ref="C11:C21" si="1">(C3/16)*100</f>
        <v>12.5</v>
      </c>
      <c r="D11">
        <f t="shared" ref="D11:D21" si="2">(D3/6)*100</f>
        <v>0</v>
      </c>
      <c r="E11">
        <f t="shared" ref="E11:E21" si="3">(E3/4)*100</f>
        <v>0</v>
      </c>
      <c r="F11">
        <f t="shared" ref="F11:F21" si="4">(F3/6)*100</f>
        <v>16.666666666666664</v>
      </c>
      <c r="G11">
        <f t="shared" ref="G11:G21" si="5">(G3/15)*100</f>
        <v>13.333333333333334</v>
      </c>
      <c r="H11">
        <f t="shared" ref="H11:H21" si="6">(H3/26)*100</f>
        <v>15.384615384615385</v>
      </c>
      <c r="I11">
        <f t="shared" ref="I11:I21" si="7">(I3/29)*100</f>
        <v>24.137931034482758</v>
      </c>
      <c r="J11">
        <f t="shared" ref="J11:L11" si="8">(J3/16)*100</f>
        <v>6.25</v>
      </c>
      <c r="K11">
        <f t="shared" si="8"/>
        <v>6.25</v>
      </c>
      <c r="L11">
        <f t="shared" si="8"/>
        <v>6.25</v>
      </c>
      <c r="M11">
        <f t="shared" ref="M11:M21" si="9">(M3/13)*100</f>
        <v>0</v>
      </c>
    </row>
    <row r="12" spans="1:13" x14ac:dyDescent="0.25">
      <c r="A12" t="s">
        <v>67</v>
      </c>
      <c r="B12" t="e">
        <f t="shared" si="0"/>
        <v>#N/A</v>
      </c>
      <c r="C12" t="e">
        <f t="shared" si="1"/>
        <v>#N/A</v>
      </c>
      <c r="D12" t="e">
        <f t="shared" si="2"/>
        <v>#N/A</v>
      </c>
      <c r="E12" t="e">
        <f t="shared" si="3"/>
        <v>#N/A</v>
      </c>
      <c r="F12" t="e">
        <f t="shared" si="4"/>
        <v>#N/A</v>
      </c>
      <c r="G12" t="e">
        <f t="shared" si="5"/>
        <v>#N/A</v>
      </c>
      <c r="H12" t="e">
        <f t="shared" si="6"/>
        <v>#N/A</v>
      </c>
      <c r="I12" t="e">
        <f t="shared" si="7"/>
        <v>#N/A</v>
      </c>
      <c r="J12" t="e">
        <f t="shared" ref="J12:L12" si="10">(J4/16)*100</f>
        <v>#N/A</v>
      </c>
      <c r="K12" t="e">
        <f t="shared" si="10"/>
        <v>#N/A</v>
      </c>
      <c r="L12" t="e">
        <f t="shared" si="10"/>
        <v>#N/A</v>
      </c>
      <c r="M12" t="e">
        <f t="shared" si="9"/>
        <v>#N/A</v>
      </c>
    </row>
    <row r="13" spans="1:13" x14ac:dyDescent="0.25">
      <c r="A13" t="s">
        <v>68</v>
      </c>
      <c r="B13">
        <f t="shared" si="0"/>
        <v>6.25</v>
      </c>
      <c r="C13">
        <f t="shared" si="1"/>
        <v>17.1875</v>
      </c>
      <c r="D13">
        <f t="shared" si="2"/>
        <v>16.666666666666664</v>
      </c>
      <c r="E13">
        <f t="shared" si="3"/>
        <v>6.25</v>
      </c>
      <c r="F13">
        <f t="shared" si="4"/>
        <v>29.166666666666668</v>
      </c>
      <c r="G13">
        <f t="shared" si="5"/>
        <v>23.333333333333332</v>
      </c>
      <c r="H13">
        <f t="shared" si="6"/>
        <v>25</v>
      </c>
      <c r="I13">
        <f t="shared" si="7"/>
        <v>30.172413793103448</v>
      </c>
      <c r="J13">
        <f t="shared" ref="J13:L13" si="11">(J5/16)*100</f>
        <v>6.25</v>
      </c>
      <c r="K13">
        <f t="shared" si="11"/>
        <v>0</v>
      </c>
      <c r="L13">
        <f t="shared" si="11"/>
        <v>0</v>
      </c>
      <c r="M13">
        <f t="shared" si="9"/>
        <v>0</v>
      </c>
    </row>
    <row r="14" spans="1:13" x14ac:dyDescent="0.25">
      <c r="A14" t="s">
        <v>63</v>
      </c>
      <c r="B14">
        <f t="shared" si="0"/>
        <v>2.083333333333333</v>
      </c>
      <c r="C14">
        <f t="shared" si="1"/>
        <v>12.5</v>
      </c>
      <c r="D14">
        <f t="shared" si="2"/>
        <v>4.1666666666666661</v>
      </c>
      <c r="E14">
        <f t="shared" si="3"/>
        <v>6.25</v>
      </c>
      <c r="F14">
        <f t="shared" si="4"/>
        <v>16.666666666666664</v>
      </c>
      <c r="G14">
        <f t="shared" si="5"/>
        <v>1.6666666666666667</v>
      </c>
      <c r="H14">
        <f t="shared" si="6"/>
        <v>29.807692307692307</v>
      </c>
      <c r="I14">
        <f t="shared" si="7"/>
        <v>24.137931034482758</v>
      </c>
      <c r="J14" t="e">
        <f t="shared" ref="J14:L14" si="12">(J6/16)*100</f>
        <v>#N/A</v>
      </c>
      <c r="K14" t="e">
        <f t="shared" si="12"/>
        <v>#N/A</v>
      </c>
      <c r="L14" t="e">
        <f t="shared" si="12"/>
        <v>#N/A</v>
      </c>
      <c r="M14" t="e">
        <f t="shared" si="9"/>
        <v>#N/A</v>
      </c>
    </row>
    <row r="15" spans="1:13" x14ac:dyDescent="0.25">
      <c r="A15" t="s">
        <v>69</v>
      </c>
      <c r="B15">
        <f t="shared" si="0"/>
        <v>0</v>
      </c>
      <c r="C15">
        <f t="shared" si="1"/>
        <v>14.583333333333334</v>
      </c>
      <c r="D15">
        <f t="shared" si="2"/>
        <v>0</v>
      </c>
      <c r="E15">
        <f t="shared" si="3"/>
        <v>8.3333333333333321</v>
      </c>
      <c r="F15">
        <f t="shared" si="4"/>
        <v>16.666666666666664</v>
      </c>
      <c r="G15">
        <f t="shared" si="5"/>
        <v>2.2222222222222219</v>
      </c>
      <c r="H15">
        <f t="shared" si="6"/>
        <v>17.948717948717949</v>
      </c>
      <c r="I15">
        <f t="shared" si="7"/>
        <v>28.735632183908049</v>
      </c>
      <c r="J15">
        <f t="shared" ref="J15:L15" si="13">(J7/16)*100</f>
        <v>0</v>
      </c>
      <c r="K15">
        <f t="shared" si="13"/>
        <v>0</v>
      </c>
      <c r="L15">
        <f t="shared" si="13"/>
        <v>0</v>
      </c>
      <c r="M15" t="e">
        <f t="shared" si="9"/>
        <v>#N/A</v>
      </c>
    </row>
  </sheetData>
  <pageMargins left="0.7" right="0.7" top="0.75" bottom="0.75" header="0.3" footer="0.3"/>
  <ignoredErrors>
    <ignoredError sqref="E10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Data_Figure33</vt:lpstr>
      <vt:lpstr>Graph_Figure33</vt:lpstr>
      <vt:lpstr>Data_Figure34</vt:lpstr>
      <vt:lpstr>Graph_Figure34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Berke Utku Önder</cp:lastModifiedBy>
  <dcterms:created xsi:type="dcterms:W3CDTF">2020-12-16T06:49:54Z</dcterms:created>
  <dcterms:modified xsi:type="dcterms:W3CDTF">2020-12-17T04:47:12Z</dcterms:modified>
</cp:coreProperties>
</file>