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charts/chartEx11.xml" ContentType="application/vnd.ms-office.chartex+xml"/>
  <Override PartName="/xl/charts/style11.xml" ContentType="application/vnd.ms-office.chartstyle+xml"/>
  <Override PartName="/xl/charts/colors11.xml" ContentType="application/vnd.ms-office.chartcolorstyle+xml"/>
  <Override PartName="/xl/charts/chartEx12.xml" ContentType="application/vnd.ms-office.chartex+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13.xml" ContentType="application/vnd.ms-office.chartstyle+xml"/>
  <Override PartName="/xl/charts/colors13.xml" ContentType="application/vnd.ms-office.chartcolorstyle+xml"/>
  <Override PartName="/xl/charts/chart2.xml" ContentType="application/vnd.openxmlformats-officedocument.drawingml.chart+xml"/>
  <Override PartName="/xl/charts/style14.xml" ContentType="application/vnd.ms-office.chartstyle+xml"/>
  <Override PartName="/xl/charts/colors14.xml" ContentType="application/vnd.ms-office.chartcolorstyle+xml"/>
  <Override PartName="/xl/charts/chart3.xml" ContentType="application/vnd.openxmlformats-officedocument.drawingml.chart+xml"/>
  <Override PartName="/xl/charts/style15.xml" ContentType="application/vnd.ms-office.chartstyle+xml"/>
  <Override PartName="/xl/charts/colors15.xml" ContentType="application/vnd.ms-office.chartcolorstyle+xml"/>
  <Override PartName="/xl/charts/chart4.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charts/chartEx13.xml" ContentType="application/vnd.ms-office.chartex+xml"/>
  <Override PartName="/xl/charts/style17.xml" ContentType="application/vnd.ms-office.chartstyle+xml"/>
  <Override PartName="/xl/charts/colors17.xml" ContentType="application/vnd.ms-office.chartcolorstyle+xml"/>
  <Override PartName="/xl/charts/chartEx14.xml" ContentType="application/vnd.ms-office.chartex+xml"/>
  <Override PartName="/xl/charts/style18.xml" ContentType="application/vnd.ms-office.chartstyle+xml"/>
  <Override PartName="/xl/charts/colors18.xml" ContentType="application/vnd.ms-office.chartcolorstyle+xml"/>
  <Override PartName="/xl/charts/chartEx15.xml" ContentType="application/vnd.ms-office.chartex+xml"/>
  <Override PartName="/xl/charts/style19.xml" ContentType="application/vnd.ms-office.chartstyle+xml"/>
  <Override PartName="/xl/charts/colors19.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gertsennadya/Desktop/"/>
    </mc:Choice>
  </mc:AlternateContent>
  <xr:revisionPtr revIDLastSave="0" documentId="8_{B027B6FA-8DCD-4D47-A7A5-4B2CFF36D7BF}" xr6:coauthVersionLast="45" xr6:coauthVersionMax="45" xr10:uidLastSave="{00000000-0000-0000-0000-000000000000}"/>
  <bookViews>
    <workbookView xWindow="0" yWindow="0" windowWidth="23260" windowHeight="12580" activeTab="1" xr2:uid="{00000000-000D-0000-FFFF-FFFF00000000}"/>
  </bookViews>
  <sheets>
    <sheet name="Введение" sheetId="64" r:id="rId1"/>
    <sheet name="Комментарии" sheetId="63" r:id="rId2"/>
    <sheet name="(1) Данные с выбросами" sheetId="3" r:id="rId3"/>
    <sheet name="(2)Данные с очищенными переменн" sheetId="33" r:id="rId4"/>
    <sheet name="(3) Диаграммы рассеяния" sheetId="53" r:id="rId5"/>
    <sheet name="(4) Проверка на интеркорреляцию" sheetId="54" r:id="rId6"/>
    <sheet name="(5) Множественная регрессия" sheetId="58" r:id="rId7"/>
    <sheet name="(6) Корреляционные таблицы" sheetId="59" r:id="rId8"/>
    <sheet name="(7) Регрессионная модель" sheetId="60" r:id="rId9"/>
    <sheet name="(8) Проверка модели " sheetId="61" r:id="rId10"/>
  </sheets>
  <definedNames>
    <definedName name="_xlnm._FilterDatabase" localSheetId="8" hidden="1">'(7) Регрессионная модель'!$A$1:$A$156</definedName>
    <definedName name="_xlchart.v1.0" hidden="1">'(1) Данные с выбросами'!$V$2:$V$156</definedName>
    <definedName name="_xlchart.v1.1" hidden="1">'(1) Данные с выбросами'!$W$2:$W$156</definedName>
    <definedName name="_xlchart.v1.10" hidden="1">'(1) Данные с выбросами'!$T$1</definedName>
    <definedName name="_xlchart.v1.11" hidden="1">'(1) Данные с выбросами'!$T$2:$T$156</definedName>
    <definedName name="_xlchart.v1.12" hidden="1">'(1) Данные с выбросами'!$D$1</definedName>
    <definedName name="_xlchart.v1.13" hidden="1">'(1) Данные с выбросами'!$D$2:$D$156</definedName>
    <definedName name="_xlchart.v1.14" hidden="1">'(1) Данные с выбросами'!$U$2:$U$156</definedName>
    <definedName name="_xlchart.v1.15" hidden="1">'(1) Данные с выбросами'!$V$2:$V$156</definedName>
    <definedName name="_xlchart.v1.16" hidden="1">'(2)Данные с очищенными переменн'!$C$2:$C$156</definedName>
    <definedName name="_xlchart.v1.17" hidden="1">'(2)Данные с очищенными переменн'!$C$2:$C$156</definedName>
    <definedName name="_xlchart.v1.18" hidden="1">'(2)Данные с очищенными переменн'!$C$2:$C$156</definedName>
    <definedName name="_xlchart.v1.19" hidden="1">'(5) Множественная регрессия'!$D$1</definedName>
    <definedName name="_xlchart.v1.2" hidden="1">'(1) Данные с выбросами'!$AD$2:$AD$156</definedName>
    <definedName name="_xlchart.v1.20" hidden="1">'(5) Множественная регрессия'!$D$2:$D$156</definedName>
    <definedName name="_xlchart.v1.21" hidden="1">'(5) Множественная регрессия'!$E$1</definedName>
    <definedName name="_xlchart.v1.22" hidden="1">'(5) Множественная регрессия'!$E$2:$E$156</definedName>
    <definedName name="_xlchart.v1.23" hidden="1">'(5) Множественная регрессия'!$C$1</definedName>
    <definedName name="_xlchart.v1.24" hidden="1">'(5) Множественная регрессия'!$C$2:$C$156</definedName>
    <definedName name="_xlchart.v1.3" hidden="1">'(1) Данные с выбросами'!$H$2:$H$156</definedName>
    <definedName name="_xlchart.v1.4" hidden="1">'(1) Данные с выбросами'!$K$2:$K$156</definedName>
    <definedName name="_xlchart.v1.5" hidden="1">'(1) Данные с выбросами'!$N$2:$N$156</definedName>
    <definedName name="_xlchart.v1.6" hidden="1">'(1) Данные с выбросами'!$Q$2:$Q$156</definedName>
    <definedName name="_xlchart.v1.7" hidden="1">'(1) Данные с выбросами'!$E$2:$E$156</definedName>
    <definedName name="_xlchart.v1.8" hidden="1">'(1) Данные с выбросами'!$Z$2:$Z$156</definedName>
    <definedName name="_xlchart.v1.9" hidden="1">'(1) Данные с выбросами'!$K$2:$K$156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88" i="3" l="1"/>
  <c r="E5" i="61" l="1"/>
  <c r="F5" i="61" s="1"/>
  <c r="E6" i="61"/>
  <c r="F6" i="61" s="1"/>
  <c r="E7" i="61"/>
  <c r="F7" i="61" s="1"/>
  <c r="E8" i="61"/>
  <c r="F8" i="61" s="1"/>
  <c r="E9" i="61"/>
  <c r="F9" i="61" s="1"/>
  <c r="E10" i="61"/>
  <c r="F10" i="61" s="1"/>
  <c r="E11" i="61"/>
  <c r="F11" i="61" s="1"/>
  <c r="E12" i="61"/>
  <c r="F12" i="61" s="1"/>
  <c r="E13" i="61"/>
  <c r="F13" i="61" s="1"/>
  <c r="E14" i="61"/>
  <c r="F14" i="61" s="1"/>
  <c r="E15" i="61"/>
  <c r="F15" i="61" s="1"/>
  <c r="E16" i="61"/>
  <c r="F16" i="61" s="1"/>
  <c r="E17" i="61"/>
  <c r="F17" i="61" s="1"/>
  <c r="E18" i="61"/>
  <c r="F18" i="61" s="1"/>
  <c r="E4" i="61"/>
  <c r="F4" i="61" s="1"/>
  <c r="G9" i="60" a="1"/>
  <c r="G9" i="60" s="1"/>
  <c r="H7" i="61" l="1"/>
  <c r="D2" i="33" l="1"/>
  <c r="D156" i="33" l="1"/>
  <c r="D155" i="33"/>
  <c r="D154" i="33"/>
  <c r="D153" i="33"/>
  <c r="D152" i="33"/>
  <c r="D151" i="33"/>
  <c r="D150" i="33"/>
  <c r="D149" i="33"/>
  <c r="D148" i="33"/>
  <c r="D147" i="33"/>
  <c r="D146" i="33"/>
  <c r="D145" i="33"/>
  <c r="D144" i="33"/>
  <c r="D143" i="33"/>
  <c r="D142" i="33"/>
  <c r="D141" i="33"/>
  <c r="D140" i="33"/>
  <c r="D139" i="33"/>
  <c r="D138" i="33"/>
  <c r="D137" i="33"/>
  <c r="D136"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D4" i="33"/>
  <c r="D3" i="33"/>
  <c r="BC72" i="3" l="1"/>
  <c r="AR87" i="3"/>
  <c r="AR71" i="3"/>
  <c r="AR56" i="3"/>
  <c r="AR39" i="3"/>
  <c r="AR22" i="3"/>
  <c r="AR7" i="3"/>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<sst xmlns="http://schemas.openxmlformats.org/spreadsheetml/2006/main" count="1500" uniqueCount="268">
  <si>
    <t>Country</t>
  </si>
  <si>
    <t>Happiness Score</t>
  </si>
  <si>
    <t>Family</t>
  </si>
  <si>
    <t>Trust (Government Corruption)</t>
  </si>
  <si>
    <t>Generosity</t>
  </si>
  <si>
    <t>Switzerland</t>
  </si>
  <si>
    <t>Iceland</t>
  </si>
  <si>
    <t>Denmark</t>
  </si>
  <si>
    <t>Norway</t>
  </si>
  <si>
    <t>Canada</t>
  </si>
  <si>
    <t>Finland</t>
  </si>
  <si>
    <t>Netherlands</t>
  </si>
  <si>
    <t>Sweden</t>
  </si>
  <si>
    <t>New Zealand</t>
  </si>
  <si>
    <t>Australia</t>
  </si>
  <si>
    <t>Israel</t>
  </si>
  <si>
    <t>Costa Rica</t>
  </si>
  <si>
    <t>Austria</t>
  </si>
  <si>
    <t>Mexico</t>
  </si>
  <si>
    <t>Brazil</t>
  </si>
  <si>
    <t>Luxembourg</t>
  </si>
  <si>
    <t>Ireland</t>
  </si>
  <si>
    <t>Belgium</t>
  </si>
  <si>
    <t>United Arab Emirates</t>
  </si>
  <si>
    <t>Oman</t>
  </si>
  <si>
    <t>Singapore</t>
  </si>
  <si>
    <t>Panama</t>
  </si>
  <si>
    <t>Germany</t>
  </si>
  <si>
    <t>Chile</t>
  </si>
  <si>
    <t>Qatar</t>
  </si>
  <si>
    <t>France</t>
  </si>
  <si>
    <t>Argentina</t>
  </si>
  <si>
    <t>Uruguay</t>
  </si>
  <si>
    <t>Colombia</t>
  </si>
  <si>
    <t>Thailand</t>
  </si>
  <si>
    <t>Saudi Arabia</t>
  </si>
  <si>
    <t>Spain</t>
  </si>
  <si>
    <t>Malta</t>
  </si>
  <si>
    <t>Kuwait</t>
  </si>
  <si>
    <t>Suriname</t>
  </si>
  <si>
    <t>Trinidad and Tobago</t>
  </si>
  <si>
    <t>El Salvador</t>
  </si>
  <si>
    <t>Guatemala</t>
  </si>
  <si>
    <t>Uzbekistan</t>
  </si>
  <si>
    <t>Slovakia</t>
  </si>
  <si>
    <t>Japan</t>
  </si>
  <si>
    <t>Ecuador</t>
  </si>
  <si>
    <t>Bahrain</t>
  </si>
  <si>
    <t>Italy</t>
  </si>
  <si>
    <t>Paraguay</t>
  </si>
  <si>
    <t>Kazakhstan</t>
  </si>
  <si>
    <t>Slovenia</t>
  </si>
  <si>
    <t>Lithuania</t>
  </si>
  <si>
    <t>Nicaragua</t>
  </si>
  <si>
    <t>Peru</t>
  </si>
  <si>
    <t>Belarus</t>
  </si>
  <si>
    <t>Poland</t>
  </si>
  <si>
    <t>Malaysia</t>
  </si>
  <si>
    <t>Croatia</t>
  </si>
  <si>
    <t>Libya</t>
  </si>
  <si>
    <t>Jamaica</t>
  </si>
  <si>
    <t>Cyprus</t>
  </si>
  <si>
    <t>Algeria</t>
  </si>
  <si>
    <t>Turkmenistan</t>
  </si>
  <si>
    <t>Mauritius</t>
  </si>
  <si>
    <t>Estonia</t>
  </si>
  <si>
    <t>Indonesia</t>
  </si>
  <si>
    <t>Turkey</t>
  </si>
  <si>
    <t>Kyrgyzstan</t>
  </si>
  <si>
    <t>Nigeria</t>
  </si>
  <si>
    <t>Bhutan</t>
  </si>
  <si>
    <t>Azerbaijan</t>
  </si>
  <si>
    <t>Pakistan</t>
  </si>
  <si>
    <t>Jordan</t>
  </si>
  <si>
    <t>Montenegro</t>
  </si>
  <si>
    <t>China</t>
  </si>
  <si>
    <t>Zambia</t>
  </si>
  <si>
    <t>Romania</t>
  </si>
  <si>
    <t>Serbia</t>
  </si>
  <si>
    <t>Portugal</t>
  </si>
  <si>
    <t>Latvia</t>
  </si>
  <si>
    <t>Philippines</t>
  </si>
  <si>
    <t>Morocco</t>
  </si>
  <si>
    <t>Mozambique</t>
  </si>
  <si>
    <t>Albania</t>
  </si>
  <si>
    <t>Bosnia and Herzegovina</t>
  </si>
  <si>
    <t>Lesotho</t>
  </si>
  <si>
    <t>Dominican Republic</t>
  </si>
  <si>
    <t>Mongolia</t>
  </si>
  <si>
    <t>Swaziland</t>
  </si>
  <si>
    <t>Greece</t>
  </si>
  <si>
    <t>Lebanon</t>
  </si>
  <si>
    <t>Hungary</t>
  </si>
  <si>
    <t>Honduras</t>
  </si>
  <si>
    <t>Tajikistan</t>
  </si>
  <si>
    <t>Tunisia</t>
  </si>
  <si>
    <t>Bangladesh</t>
  </si>
  <si>
    <t>Ukraine</t>
  </si>
  <si>
    <t>Iraq</t>
  </si>
  <si>
    <t>South Africa</t>
  </si>
  <si>
    <t>Ghana</t>
  </si>
  <si>
    <t>Zimbabwe</t>
  </si>
  <si>
    <t>Liberia</t>
  </si>
  <si>
    <t>India</t>
  </si>
  <si>
    <t>Sudan</t>
  </si>
  <si>
    <t>Haiti</t>
  </si>
  <si>
    <t>Nepal</t>
  </si>
  <si>
    <t>Ethiopia</t>
  </si>
  <si>
    <t>Sierra Leone</t>
  </si>
  <si>
    <t>Mauritania</t>
  </si>
  <si>
    <t>Kenya</t>
  </si>
  <si>
    <t>Djibouti</t>
  </si>
  <si>
    <t>Armenia</t>
  </si>
  <si>
    <t>Botswana</t>
  </si>
  <si>
    <t>Myanmar</t>
  </si>
  <si>
    <t>Georgia</t>
  </si>
  <si>
    <t>Malawi</t>
  </si>
  <si>
    <t>Sri Lanka</t>
  </si>
  <si>
    <t>Cameroon</t>
  </si>
  <si>
    <t>Bulgaria</t>
  </si>
  <si>
    <t>Egypt</t>
  </si>
  <si>
    <t>Yemen</t>
  </si>
  <si>
    <t>Angola</t>
  </si>
  <si>
    <t>Mali</t>
  </si>
  <si>
    <t>Comoros</t>
  </si>
  <si>
    <t>Uganda</t>
  </si>
  <si>
    <t>Senegal</t>
  </si>
  <si>
    <t>Gabon</t>
  </si>
  <si>
    <t>Niger</t>
  </si>
  <si>
    <t>Cambodia</t>
  </si>
  <si>
    <t>Madagascar</t>
  </si>
  <si>
    <t>Central African Republic</t>
  </si>
  <si>
    <t>Chad</t>
  </si>
  <si>
    <t>Guinea</t>
  </si>
  <si>
    <t>Burkina Faso</t>
  </si>
  <si>
    <t>Afghanistan</t>
  </si>
  <si>
    <t>Rwanda</t>
  </si>
  <si>
    <t>Burundi</t>
  </si>
  <si>
    <t>Togo</t>
  </si>
  <si>
    <t>Status</t>
  </si>
  <si>
    <t xml:space="preserve">Life expectancy </t>
  </si>
  <si>
    <t>Adult Mortality</t>
  </si>
  <si>
    <t>infant deaths</t>
  </si>
  <si>
    <t>Hepatitis B</t>
  </si>
  <si>
    <t xml:space="preserve">under-five deaths </t>
  </si>
  <si>
    <t xml:space="preserve">Diphtheria </t>
  </si>
  <si>
    <t>Income composition of resources</t>
  </si>
  <si>
    <t>Schooling</t>
  </si>
  <si>
    <t>Developing</t>
  </si>
  <si>
    <t>Developed</t>
  </si>
  <si>
    <t>Barbados</t>
  </si>
  <si>
    <t>Bolivia (Plurinational State of)</t>
  </si>
  <si>
    <t>Cabo Verde</t>
  </si>
  <si>
    <t>Congo</t>
  </si>
  <si>
    <t>Czechia</t>
  </si>
  <si>
    <t>Iran (Islamic Republic of)</t>
  </si>
  <si>
    <t>Kiribati</t>
  </si>
  <si>
    <t>Lao People's Democratic Republic</t>
  </si>
  <si>
    <t>Maldives</t>
  </si>
  <si>
    <t>Micronesia (Federated States of)</t>
  </si>
  <si>
    <t>Papua New Guinea</t>
  </si>
  <si>
    <t>Russian Federation</t>
  </si>
  <si>
    <t>Somalia</t>
  </si>
  <si>
    <t>South Sudan</t>
  </si>
  <si>
    <t>Syrian Arab Republic</t>
  </si>
  <si>
    <t>The former Yugoslav republic of Macedonia</t>
  </si>
  <si>
    <t>Timor-Leste</t>
  </si>
  <si>
    <t>United Kingdom of Great Britain and Northern Ireland</t>
  </si>
  <si>
    <t>United States of America</t>
  </si>
  <si>
    <t>Venezuela (Bolivarian Republic of)</t>
  </si>
  <si>
    <t>Viet Nam</t>
  </si>
  <si>
    <t>ВЫВОД ИТОГОВ</t>
  </si>
  <si>
    <t>Регрессионная статистика</t>
  </si>
  <si>
    <t>Множественный R</t>
  </si>
  <si>
    <t>R-квадрат</t>
  </si>
  <si>
    <t>Нормированный R-квадрат</t>
  </si>
  <si>
    <t>Стандартная ошибка</t>
  </si>
  <si>
    <t>Наблюдения</t>
  </si>
  <si>
    <t>Дисперсионный анализ</t>
  </si>
  <si>
    <t>Регрессия</t>
  </si>
  <si>
    <t>Остаток</t>
  </si>
  <si>
    <t>Итого</t>
  </si>
  <si>
    <t>Y-пересечение</t>
  </si>
  <si>
    <t>df</t>
  </si>
  <si>
    <t>SS</t>
  </si>
  <si>
    <t>MS</t>
  </si>
  <si>
    <t>F</t>
  </si>
  <si>
    <t>Значимость F</t>
  </si>
  <si>
    <t>Коэффициенты</t>
  </si>
  <si>
    <t>t-статистика</t>
  </si>
  <si>
    <t>P-Значение</t>
  </si>
  <si>
    <t>Нижние 95%</t>
  </si>
  <si>
    <t>Верхние 95%</t>
  </si>
  <si>
    <t>Нижние 95,0%</t>
  </si>
  <si>
    <t>Верхние 95,0%</t>
  </si>
  <si>
    <t>Medicine</t>
  </si>
  <si>
    <t>Наличие выбросов</t>
  </si>
  <si>
    <t>Медиана</t>
  </si>
  <si>
    <t>Очищенные данные</t>
  </si>
  <si>
    <t>Очищенные  данные</t>
  </si>
  <si>
    <t>R^2 для</t>
  </si>
  <si>
    <t>Значения больше 0,7</t>
  </si>
  <si>
    <t>R^2 для парной регресии был посчитан с помощью надстройки. Представлен ниже. Значение больше 0,7, что подтверждает вывод о явной заивисмости.</t>
  </si>
  <si>
    <t>Построение диаграмм рассеяния для выявления наиболее явной парной регрессии и визуализации зависимости. Представлены только те диаграммы, где линейную завиисмость можно проследить.</t>
  </si>
  <si>
    <t>Путем случайного подбора дополнительных переменных к имеющимся выбранным, значения множественной регресии и R^2 получилось улучшить, но получилось сделать это  не более, чем на одну сотую, поэтому дл упрощения системы можно принебречь остальными переменными, значимыми только в совокупности</t>
  </si>
  <si>
    <t>Здесь к имеющимся трем переменным были добавлены infant daths, Hepatitis B и Diphteria.</t>
  </si>
  <si>
    <t>Здесь к имеющимся трем переменным были добавлены infant daths, Hepatitis B и under-five deaths.</t>
  </si>
  <si>
    <t>Life expectancy=A1*Adult Mortality+A2*Income composition+A3*schooling+B</t>
  </si>
  <si>
    <t>A3</t>
  </si>
  <si>
    <t>A2</t>
  </si>
  <si>
    <t>A1</t>
  </si>
  <si>
    <t>B</t>
  </si>
  <si>
    <t>Life expectancy=-0,03*Adult Mortality+35,24*Income composition+0,04*schooling+51,13</t>
  </si>
  <si>
    <t>Проверка модели на исходных значениях</t>
  </si>
  <si>
    <t>Реальные значения Life expectation</t>
  </si>
  <si>
    <t>Предсказанные значения Life expectation</t>
  </si>
  <si>
    <t>абсолютная ошибка</t>
  </si>
  <si>
    <t>Средняя ошибка по модулю</t>
  </si>
  <si>
    <t>Взяты 15 случайных стран и на основе их показателей проведены рассчеты значения Life expectation на  основе построенной модели. На диаграмме можно наблюдать 2 линии: имеющиеся значения и предсказанные.</t>
  </si>
  <si>
    <t>С помощью функции линейн() находятся коэффиценты регрессии</t>
  </si>
  <si>
    <t>Построена регрессионная статистика на основе отобранных признаков. Коэффициент корреляции очень высокий, что позволяет на основе этих признаков строить достоверную модель</t>
  </si>
  <si>
    <t>2 первых переменных имеют не нормальное смещенное распределение, последняя нормальное распределение. Нормировка может быть проведена, но она статистически не значима для этого исследования, так как корреляция с целелвой переменной очень высокая, а модель, которая может быть построенна на этих данных, сокрее всего, имеет незначительные статистические отклонения</t>
  </si>
  <si>
    <t>Таким образом, на продолжительность жизни влияет уровень взрослой смертности, либо статистически (то есть высокая смертность может быть в раннем возрасте, что в среднем понижает прождолжительность жизни статистически), либо имеет какой-то психологический уровень влияния; также имеет значение Schooling, то есть процент населения, имеющий школьное образование. Скорее всего это связано с уровнем образования в целом по стране, а значит бОльшую информированность о медицине, а также доступ к ней, что влияет на продолжительность жизни. Выявлено также влияне на продолжительность жизни Income composition of resources, что демонстрирует диверсификацию дохода населения, что напрямую влияет на уровень жизни.</t>
  </si>
  <si>
    <t>Кроме того, была построена регрессионная модель, которая по значениям признаков, отобранных как значимые, рассчитывает продолжительность жизни в стране. Была проведена  проверка модели на уже имеющихся данных.</t>
  </si>
  <si>
    <t>Среди этих переменных 2 (Income Income composition of resources и Medicinе) оказались сильно коррелирующими, поэтому один из признаков можно удалить - Medicinе, так как он хуже коррелирует с целелвым.</t>
  </si>
  <si>
    <t>(3) лист. Диаграмма рассеяния. Наиболее простым способом выявить значимые переменные из числавсех имеющихся признаков - это построить диаграммы рассеяния, которые визуализируют линейную зависимость между целевой и одной из нецелевых переменных. По результатам  построение диаграмм выявили 4 переемнные, которые имеют явную линейную зависимость. Именно они и взяты за основу построения регерессионную модели. Также на этом этапе были посчитаны коэффициенты корреляции каждой из переменных с целевой. Результаты подтверждают полученные с помощью метода построени диаграммы рассеяния.</t>
  </si>
  <si>
    <r>
      <t xml:space="preserve">(4) лист. Проверка на интеркорреляцию. На этом этапе  мы проверяем признаки на корреляцию внутри них самих с помощью регрессионной статистики и наблюдения коэффициента корреляции. Если признаки сильно коррелируют, то одну можно выразить через другую, поэтому наличие обоих в модели будет ялвяться избыточным и сыграть роль в некорректном потсороении регрессионной модели. В результате получили корреляцию между переменными Income composition of resources и Medicinе и оставили ту из них , что имеет больший коэффициент корреляциии с целевой переменной - </t>
    </r>
    <r>
      <rPr>
        <b/>
        <sz val="11"/>
        <color theme="1"/>
        <rFont val="Calibri"/>
        <family val="2"/>
        <charset val="204"/>
        <scheme val="minor"/>
      </rPr>
      <t xml:space="preserve"> Income composition of resources </t>
    </r>
    <r>
      <rPr>
        <sz val="11"/>
        <color theme="1"/>
        <rFont val="Calibri"/>
        <family val="2"/>
        <charset val="204"/>
        <scheme val="minor"/>
      </rPr>
      <t>.</t>
    </r>
  </si>
  <si>
    <t>(5) лист. Множественная регрессия. На этом этапе с помощью надстройки Data Analysis строится регрессионная статистика, чтобы определить коэффициент корреляции и коэффициент множественной корреляции совокупности отобранных признаков. Коэффициент корреляции = 0,85, коээфициент множественной корреляции = 0,92. Такие цифры демонстрируют потенциально высокое качество регрессионной модели. Также было проведено исследование на сходство с нормальным распределением отобранных признаков. Один из них имел оное, двое других имели отдаленно напоминающее и смещенное нормальное распределение. Было решено не проводить нормирование признаков ввиду уже имеющегося высокого коэффициента корреляции совокупности признаков с целевым. Более того, улучшение этого коэффициента на значительные порядки могло не произойти, а для данного исследования колоссально большие значения не требуются. Пожэтому было принято решение не проводить нормировку переменных.</t>
  </si>
  <si>
    <r>
      <t xml:space="preserve">(7) лист. Регрессионная модель. С помощью встроенной функции линейн() были посчитаны коэффициенты множественной регрессии, которые позволили построить модель. </t>
    </r>
    <r>
      <rPr>
        <b/>
        <sz val="11"/>
        <color theme="1"/>
        <rFont val="Calibri"/>
        <family val="2"/>
        <charset val="204"/>
        <scheme val="minor"/>
      </rPr>
      <t>Life expectancy=-0,03*Adult Mortality+35,24*Income composition+0,04*schooling+51,13</t>
    </r>
  </si>
  <si>
    <r>
      <t xml:space="preserve">(6) лист. Корреляционные таблицы. На этом этапе проводилось исследование на улучшение R^2 с помощью отбора дополнительных признаков. Строилась регрессионная статистика с 3 уже имеющимися отобранными признаками и 3 случайными дополнительными. Произведено 2 теста. Значения R^2 было улучшено не более чем на 0,1, что говорит о том, что эти признаки не вносят значительного вклада в улучшение коэффициента, следовательно, ими можно пренебречь, и для простоты модели остановиться на имеющихся трех признаках </t>
    </r>
    <r>
      <rPr>
        <b/>
        <sz val="11"/>
        <color theme="1"/>
        <rFont val="Calibri"/>
        <family val="2"/>
        <charset val="204"/>
        <scheme val="minor"/>
      </rPr>
      <t>(Income, adult mortality, schooling).</t>
    </r>
  </si>
  <si>
    <t>(8) лист. Проверка модели. Проверка осуществлялась с помощью взятия 15 случайных стран из списка имеющихся и подсчета продолжительности жизни Life Expectation с помощью модели. Затем значения сравнивались. Была подсчитана средняя ошибка по модулю (средний модуль отклонения результата работы модели от известного значения). Средняя ошибка по модулю равна 2,45, что демонстрирует, что модель предсказывает продолждительность жизни на основе отобранных показателей страны достаточно точно.</t>
  </si>
  <si>
    <t>Исследуется влияние различных факторов на продолжительность жизни. Гипотеза Н0: показатель влияет на продолжительность жизни. Альтернативная гипотеза Н1: показатель не влияет на продолжительность жизни. Гипотеза Н0 принимается, если коэффициент корреляции больше 0,7. Гипотеза Н0 отклоняется и принимается альтернативная Н1, если R^2&lt;0,7</t>
  </si>
  <si>
    <t>- Рассматриваемое государство</t>
  </si>
  <si>
    <t>- Ожидаемая продолжительнойсть жизни</t>
  </si>
  <si>
    <t>- Смертность среди взрослого населения</t>
  </si>
  <si>
    <t>Infant deaths</t>
  </si>
  <si>
    <t>- Смертность среди детей</t>
  </si>
  <si>
    <t>- Кол-во заболеваний Геппатитом Б</t>
  </si>
  <si>
    <t>- Кол-во заболеваний Дифтерией</t>
  </si>
  <si>
    <t>- Струкры дохода населения ( нормировано от 0 до 1 в зависимости от степени дифференциации источников дохода)</t>
  </si>
  <si>
    <t>- Образование</t>
  </si>
  <si>
    <t>- Уровень счастья населения (от 0 до 1)</t>
  </si>
  <si>
    <t>- Уровень развитости медицины</t>
  </si>
  <si>
    <t>- Доверие властям (уровень коррумпированости)</t>
  </si>
  <si>
    <t>- Уровень щедрости</t>
  </si>
  <si>
    <t xml:space="preserve">Under-five deaths </t>
  </si>
  <si>
    <t>- Смертность среди детей до 5 лет</t>
  </si>
  <si>
    <t>Проект по Введению в анализ данных</t>
  </si>
  <si>
    <t>Подготовили:</t>
  </si>
  <si>
    <t>Пескова Мария, БМЭ 192</t>
  </si>
  <si>
    <t>Герцен Надежда, БМЭ 192</t>
  </si>
  <si>
    <t>Комментарий к данным</t>
  </si>
  <si>
    <t>- Статус страны: развитая(1)/ развивающаяся(0)</t>
  </si>
  <si>
    <t>Суть проекта:</t>
  </si>
  <si>
    <t>Поиск ключевых факторов в государстве, влияющих на продолжительность жизни населения</t>
  </si>
  <si>
    <t>(1) лист. Данные были очищены посредством нахождения выбросов и их замены на медиану. Для более удобного обнаружения выбросов использовалось выделение значений за счет  форматирования. К перемнным были построены графики "ящик с усами" для визуализации распределения и поиска выбросов. К столбцам с наблюдаемыми отклонениями были ткак же построены дополнительные столбцы, говорящие о наличии/отсутвии выбрасов. (0 - нет выбросов, 1 - есть выброс)</t>
  </si>
  <si>
    <t>- Уровень развитости института семьи</t>
  </si>
  <si>
    <t>Был проведен аннализ каждой переменной для выявления отклонений и очистки данных. Графики "ящик с усами" демонстрируют распределение данных и говорят о наличии/отсутствии выбросов внутри перемнных.</t>
  </si>
  <si>
    <t>График демонстрирует, что в данных есть выбросы, лежащие за пределами верхней границы ящика (&gt;61). Заменим их на медиану.</t>
  </si>
  <si>
    <t>График демонстрирует, что в данных есть выбросы, лежащие за пределами нижней границы ящика (=0). Заменим их на медиану.</t>
  </si>
  <si>
    <t>График демонстрирует, что в данных есть выбросы, лежащие за пределами верхней границы ящика (&gt;413). Заменим их на медиану.</t>
  </si>
  <si>
    <t>В данных есть выбросы (=0). Заменим их на медиану.</t>
  </si>
  <si>
    <t>График демонстрирует, что в данных есть выбросы, лежащие за пределами верхней границы ящика (&gt;52). Заменим их на медиану.</t>
  </si>
  <si>
    <t>График демонстрирует, что в данных есть выбросы, лежащие за пределами нижней границы ящика (&lt;64). Заменим их на медиану.</t>
  </si>
  <si>
    <t>График демонстрирует, что в данных есть выбросы, лежащие за пределами нижней границы ящика (&lt;41). Заменим их на медиану.</t>
  </si>
  <si>
    <t>График демонстрирует, что в данных есть выбросы, лежащие за пределами верхней границы ящика (&gt;0,35637). Заменим их на медиану.</t>
  </si>
  <si>
    <t>У переменной выбросов не обнаружено</t>
  </si>
  <si>
    <t>(2) лист. Была сформирована очищенная база данных, где все выбросы заменены на соответствующую медиану по формуле =МЕДИАНА().  Дальнейшее исследование проводится на ней.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</si>
</sst>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i/>
      <sz val="11"/>
      <color theme="1"/>
      <name val="Calibri"/>
      <family val="2"/>
      <charset val="204"/>
      <scheme val="minor"/>
    </font>
    <font>
      <sz val="11"/>
      <color theme="1"/>
      <name val="Arial Narrow"/>
      <family val="2"/>
    </font>
    <font>
      <sz val="11"/>
      <color theme="0"/>
      <name val="Arial Narrow"/>
      <family val="2"/>
    </font>
    <font>
      <b/>
      <sz val="11"/>
      <color theme="1"/>
      <name val="Calibri"/>
      <family val="2"/>
      <scheme val="minor"/>
    </font>
    <font>
      <b/>
      <sz val="18"/>
      <color theme="1"/>
      <name val="Calibri (Основной текст)"/>
      <charset val="204"/>
    </font>
    <font>
      <b/>
      <sz val="12"/>
      <color theme="1"/>
      <name val="Calibri"/>
      <family val="2"/>
      <scheme val="minor"/>
    </font>
    <font>
      <b/>
      <sz val="14"/>
      <color theme="1"/>
      <name val="Calibri"/>
      <family val="2"/>
      <scheme val="minor"/>
    </font>
    <font>
      <b/>
      <sz val="11"/>
      <color theme="1"/>
      <name val="Arial Narrow"/>
      <family val="2"/>
    </font>
    <font>
      <sz val="11"/>
      <color rgb="FF000000"/>
      <name val="Arial Narrow"/>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1">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0" fillId="33" borderId="0" xfId="0" applyFill="1" applyBorder="1" applyAlignment="1"/>
    <xf numFmtId="0" fontId="19" fillId="33" borderId="0" xfId="0" applyFont="1" applyFill="1"/>
    <xf numFmtId="49" fontId="19" fillId="34" borderId="0" xfId="0" applyNumberFormat="1" applyFont="1" applyFill="1"/>
    <xf numFmtId="0" fontId="19" fillId="0" borderId="0" xfId="0" applyFont="1"/>
    <xf numFmtId="0" fontId="19" fillId="0" borderId="0" xfId="0" applyFont="1" applyFill="1"/>
    <xf numFmtId="0" fontId="19" fillId="35" borderId="0" xfId="0" applyFont="1" applyFill="1"/>
    <xf numFmtId="49" fontId="20" fillId="34" borderId="0" xfId="0" applyNumberFormat="1" applyFont="1" applyFill="1"/>
    <xf numFmtId="0" fontId="19" fillId="36" borderId="0" xfId="0" applyFont="1" applyFill="1"/>
    <xf numFmtId="49" fontId="20" fillId="0" borderId="0" xfId="0" applyNumberFormat="1" applyFont="1" applyFill="1"/>
    <xf numFmtId="0" fontId="0" fillId="0" borderId="0" xfId="0" applyFill="1"/>
    <xf numFmtId="0" fontId="0" fillId="35" borderId="0" xfId="0" applyFill="1"/>
    <xf numFmtId="0" fontId="0" fillId="39" borderId="0" xfId="0" applyFill="1" applyBorder="1" applyAlignment="1"/>
    <xf numFmtId="0" fontId="0" fillId="40" borderId="0" xfId="0" applyFill="1"/>
    <xf numFmtId="0" fontId="0" fillId="40" borderId="0" xfId="0" applyFill="1" applyBorder="1" applyAlignment="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18" fillId="0" borderId="17" xfId="0" applyFont="1" applyFill="1" applyBorder="1" applyAlignment="1">
      <alignment horizontal="centerContinuous"/>
    </xf>
    <xf numFmtId="0" fontId="0" fillId="0" borderId="15" xfId="0" applyFill="1" applyBorder="1" applyAlignment="1"/>
    <xf numFmtId="0" fontId="0" fillId="0" borderId="18" xfId="0" applyFill="1" applyBorder="1" applyAlignment="1"/>
    <xf numFmtId="0" fontId="18" fillId="0" borderId="17" xfId="0" applyFont="1" applyFill="1" applyBorder="1" applyAlignment="1">
      <alignment horizontal="center"/>
    </xf>
    <xf numFmtId="0" fontId="18" fillId="0" borderId="19" xfId="0" applyFont="1" applyFill="1" applyBorder="1" applyAlignment="1">
      <alignment horizontal="center"/>
    </xf>
    <xf numFmtId="49" fontId="20" fillId="34" borderId="15" xfId="0" applyNumberFormat="1" applyFont="1" applyFill="1" applyBorder="1"/>
    <xf numFmtId="0" fontId="0" fillId="0" borderId="16" xfId="0" applyFill="1" applyBorder="1" applyAlignment="1"/>
    <xf numFmtId="49" fontId="20" fillId="34" borderId="20" xfId="0" applyNumberFormat="1" applyFont="1" applyFill="1" applyBorder="1"/>
    <xf numFmtId="0" fontId="0" fillId="0" borderId="21" xfId="0" applyFill="1" applyBorder="1" applyAlignment="1"/>
    <xf numFmtId="0" fontId="0" fillId="0" borderId="22" xfId="0" applyFill="1" applyBorder="1" applyAlignment="1"/>
    <xf numFmtId="0" fontId="0" fillId="40" borderId="12" xfId="0" applyFill="1" applyBorder="1"/>
    <xf numFmtId="0" fontId="0" fillId="40" borderId="13" xfId="0" applyFill="1" applyBorder="1"/>
    <xf numFmtId="0" fontId="0" fillId="40" borderId="14" xfId="0" applyFill="1" applyBorder="1"/>
    <xf numFmtId="0" fontId="0" fillId="40" borderId="15" xfId="0" applyFill="1" applyBorder="1"/>
    <xf numFmtId="0" fontId="0" fillId="40" borderId="0" xfId="0" applyFill="1" applyBorder="1"/>
    <xf numFmtId="0" fontId="0" fillId="40" borderId="16" xfId="0" applyFill="1" applyBorder="1"/>
    <xf numFmtId="0" fontId="18" fillId="40" borderId="17" xfId="0" applyFont="1" applyFill="1" applyBorder="1" applyAlignment="1">
      <alignment horizontal="centerContinuous"/>
    </xf>
    <xf numFmtId="0" fontId="18" fillId="40" borderId="11" xfId="0" applyFont="1" applyFill="1" applyBorder="1" applyAlignment="1">
      <alignment horizontal="centerContinuous"/>
    </xf>
    <xf numFmtId="0" fontId="0" fillId="40" borderId="15" xfId="0" applyFill="1" applyBorder="1" applyAlignment="1"/>
    <xf numFmtId="0" fontId="0" fillId="40" borderId="18" xfId="0" applyFill="1" applyBorder="1" applyAlignment="1"/>
    <xf numFmtId="0" fontId="0" fillId="40" borderId="10" xfId="0" applyFill="1" applyBorder="1" applyAlignment="1"/>
    <xf numFmtId="0" fontId="18" fillId="40" borderId="17" xfId="0" applyFont="1" applyFill="1" applyBorder="1" applyAlignment="1">
      <alignment horizontal="center"/>
    </xf>
    <xf numFmtId="0" fontId="18" fillId="40" borderId="11" xfId="0" applyFont="1" applyFill="1" applyBorder="1" applyAlignment="1">
      <alignment horizontal="center"/>
    </xf>
    <xf numFmtId="0" fontId="18" fillId="40" borderId="19" xfId="0" applyFont="1" applyFill="1" applyBorder="1" applyAlignment="1">
      <alignment horizontal="center"/>
    </xf>
    <xf numFmtId="0" fontId="0" fillId="40" borderId="16" xfId="0" applyFill="1" applyBorder="1" applyAlignment="1"/>
    <xf numFmtId="0" fontId="0" fillId="40" borderId="21" xfId="0" applyFill="1" applyBorder="1" applyAlignment="1"/>
    <xf numFmtId="0" fontId="0" fillId="40" borderId="22" xfId="0" applyFill="1" applyBorder="1" applyAlignment="1"/>
    <xf numFmtId="0" fontId="0" fillId="0" borderId="21" xfId="0" applyBorder="1"/>
    <xf numFmtId="0" fontId="0" fillId="0" borderId="22" xfId="0" applyBorder="1"/>
    <xf numFmtId="0" fontId="0" fillId="0" borderId="0" xfId="0" applyAlignment="1">
      <alignment wrapText="1"/>
    </xf>
    <xf numFmtId="0" fontId="17" fillId="34" borderId="0" xfId="0" applyFont="1" applyFill="1" applyBorder="1" applyAlignment="1"/>
    <xf numFmtId="0" fontId="17" fillId="34" borderId="15" xfId="0" applyFont="1" applyFill="1" applyBorder="1" applyAlignment="1"/>
    <xf numFmtId="0" fontId="0" fillId="0" borderId="0" xfId="0" applyAlignment="1">
      <alignment vertical="center" wrapText="1"/>
    </xf>
    <xf numFmtId="0" fontId="0" fillId="0" borderId="23" xfId="0" applyBorder="1"/>
    <xf numFmtId="0" fontId="17" fillId="0" borderId="0" xfId="0" applyFont="1"/>
    <xf numFmtId="0" fontId="20" fillId="0" borderId="0" xfId="0" applyFont="1" applyFill="1"/>
    <xf numFmtId="0" fontId="0" fillId="33" borderId="23" xfId="0" applyFill="1" applyBorder="1"/>
    <xf numFmtId="49" fontId="19" fillId="33" borderId="23" xfId="0" applyNumberFormat="1" applyFont="1" applyFill="1" applyBorder="1"/>
    <xf numFmtId="49" fontId="20" fillId="34" borderId="23" xfId="0" applyNumberFormat="1" applyFont="1" applyFill="1" applyBorder="1"/>
    <xf numFmtId="49" fontId="19" fillId="34" borderId="23" xfId="0" applyNumberFormat="1" applyFont="1" applyFill="1" applyBorder="1" applyAlignment="1">
      <alignment wrapText="1"/>
    </xf>
    <xf numFmtId="49" fontId="20" fillId="34" borderId="23" xfId="0" applyNumberFormat="1" applyFont="1" applyFill="1" applyBorder="1" applyAlignment="1">
      <alignment wrapText="1"/>
    </xf>
    <xf numFmtId="0" fontId="19" fillId="0" borderId="23" xfId="0" applyFont="1" applyFill="1" applyBorder="1"/>
    <xf numFmtId="0" fontId="0" fillId="0" borderId="23" xfId="0" applyFont="1" applyBorder="1"/>
    <xf numFmtId="49" fontId="20" fillId="43" borderId="0" xfId="0" applyNumberFormat="1" applyFont="1" applyFill="1"/>
    <xf numFmtId="0" fontId="17" fillId="43" borderId="0" xfId="0" applyFont="1" applyFill="1"/>
    <xf numFmtId="0" fontId="20" fillId="43" borderId="0" xfId="0" applyFont="1" applyFill="1"/>
    <xf numFmtId="0" fontId="0" fillId="39" borderId="23" xfId="0" applyFill="1" applyBorder="1"/>
    <xf numFmtId="0" fontId="0" fillId="42" borderId="0" xfId="0" applyFill="1" applyAlignment="1">
      <alignment horizontal="center" vertical="center" wrapText="1"/>
    </xf>
    <xf numFmtId="0" fontId="0" fillId="41" borderId="0" xfId="0" applyFill="1" applyAlignment="1">
      <alignment horizontal="center" textRotation="90" wrapText="1"/>
    </xf>
    <xf numFmtId="0" fontId="0" fillId="42" borderId="0" xfId="0" applyFill="1" applyAlignment="1">
      <alignment horizontal="center" wrapText="1"/>
    </xf>
    <xf numFmtId="0" fontId="0" fillId="41" borderId="0" xfId="0" applyFill="1" applyAlignment="1">
      <alignment horizontal="center" vertical="center" wrapText="1"/>
    </xf>
    <xf numFmtId="0" fontId="0" fillId="41" borderId="0" xfId="0" applyFill="1" applyAlignment="1">
      <alignment horizontal="center" vertical="center"/>
    </xf>
    <xf numFmtId="0" fontId="0" fillId="41" borderId="23" xfId="0" applyFill="1" applyBorder="1" applyAlignment="1">
      <alignment horizontal="center"/>
    </xf>
    <xf numFmtId="0" fontId="21" fillId="0" borderId="0" xfId="0" applyFont="1" applyAlignment="1">
      <alignment horizontal="left"/>
    </xf>
    <xf numFmtId="0" fontId="0" fillId="0" borderId="0" xfId="0" quotePrefix="1" applyAlignment="1">
      <alignment wrapText="1"/>
    </xf>
    <xf numFmtId="0" fontId="0" fillId="33" borderId="0" xfId="0" applyFill="1" applyAlignment="1">
      <alignment horizontal="center"/>
    </xf>
    <xf numFmtId="0" fontId="22" fillId="33" borderId="0" xfId="0" applyFont="1" applyFill="1" applyAlignment="1">
      <alignment horizontal="center"/>
    </xf>
    <xf numFmtId="0" fontId="21" fillId="0" borderId="0" xfId="0" applyFont="1"/>
    <xf numFmtId="0" fontId="21" fillId="0" borderId="0" xfId="0" applyFont="1" applyAlignment="1">
      <alignment horizontal="center"/>
    </xf>
    <xf numFmtId="0" fontId="21" fillId="33" borderId="0" xfId="0" applyFont="1" applyFill="1" applyAlignment="1">
      <alignment horizontal="center"/>
    </xf>
    <xf numFmtId="0" fontId="24" fillId="0" borderId="0" xfId="0" applyFont="1" applyAlignment="1">
      <alignment horizontal="center" vertical="center" wrapText="1"/>
    </xf>
    <xf numFmtId="0" fontId="23" fillId="0" borderId="0" xfId="0" applyFont="1" applyAlignment="1">
      <alignment horizontal="center" wrapText="1"/>
    </xf>
    <xf numFmtId="0" fontId="0" fillId="40" borderId="12" xfId="0" applyFill="1" applyBorder="1" applyAlignment="1">
      <alignment horizontal="center" vertical="center" wrapText="1"/>
    </xf>
    <xf numFmtId="0" fontId="0" fillId="40" borderId="13" xfId="0" applyFill="1" applyBorder="1" applyAlignment="1">
      <alignment horizontal="center" vertical="center" wrapText="1"/>
    </xf>
    <xf numFmtId="0" fontId="0" fillId="40" borderId="14" xfId="0" applyFill="1" applyBorder="1" applyAlignment="1">
      <alignment horizontal="center" vertical="center" wrapText="1"/>
    </xf>
    <xf numFmtId="0" fontId="0" fillId="40" borderId="1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16" xfId="0" applyFill="1" applyBorder="1" applyAlignment="1">
      <alignment horizontal="center" vertical="center" wrapText="1"/>
    </xf>
    <xf numFmtId="0" fontId="0" fillId="40" borderId="20" xfId="0" applyFill="1" applyBorder="1" applyAlignment="1">
      <alignment horizontal="center" vertical="center" wrapText="1"/>
    </xf>
    <xf numFmtId="0" fontId="0" fillId="40" borderId="21" xfId="0" applyFill="1" applyBorder="1" applyAlignment="1">
      <alignment horizontal="center" vertical="center" wrapText="1"/>
    </xf>
    <xf numFmtId="0" fontId="0" fillId="40" borderId="22" xfId="0" applyFill="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19" fillId="0" borderId="0" xfId="0" applyFont="1" applyAlignment="1"/>
    <xf numFmtId="0" fontId="25" fillId="40" borderId="12" xfId="0" applyFont="1" applyFill="1" applyBorder="1" applyAlignment="1">
      <alignment horizontal="center" vertical="center"/>
    </xf>
    <xf numFmtId="0" fontId="25" fillId="40" borderId="13"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5" xfId="0" applyFont="1" applyFill="1" applyBorder="1" applyAlignment="1">
      <alignment horizontal="center" vertical="center"/>
    </xf>
    <xf numFmtId="0" fontId="25" fillId="40" borderId="0" xfId="0" applyFont="1" applyFill="1" applyBorder="1" applyAlignment="1">
      <alignment horizontal="center" vertical="center"/>
    </xf>
    <xf numFmtId="0" fontId="25" fillId="40" borderId="16" xfId="0" applyFont="1" applyFill="1" applyBorder="1" applyAlignment="1">
      <alignment horizontal="center" vertical="center"/>
    </xf>
    <xf numFmtId="0" fontId="19" fillId="0" borderId="15" xfId="0" applyFont="1" applyBorder="1"/>
    <xf numFmtId="0" fontId="19" fillId="0" borderId="0" xfId="0" applyFont="1" applyBorder="1"/>
    <xf numFmtId="0" fontId="19" fillId="0" borderId="16" xfId="0" applyFont="1" applyBorder="1"/>
    <xf numFmtId="0" fontId="19" fillId="37" borderId="0" xfId="0" applyFont="1" applyFill="1" applyBorder="1"/>
    <xf numFmtId="0" fontId="19" fillId="38" borderId="0" xfId="0" applyFont="1" applyFill="1" applyBorder="1"/>
    <xf numFmtId="0" fontId="19" fillId="0" borderId="0"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1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20" xfId="0" applyFont="1" applyBorder="1"/>
    <xf numFmtId="0" fontId="19" fillId="0" borderId="21" xfId="0" applyFont="1" applyBorder="1"/>
    <xf numFmtId="0" fontId="19" fillId="0" borderId="22" xfId="0" applyFont="1" applyBorder="1"/>
    <xf numFmtId="0" fontId="25" fillId="40" borderId="20" xfId="0" applyFont="1" applyFill="1" applyBorder="1" applyAlignment="1">
      <alignment horizontal="center" vertical="center"/>
    </xf>
    <xf numFmtId="0" fontId="25" fillId="40" borderId="21" xfId="0" applyFont="1" applyFill="1" applyBorder="1" applyAlignment="1">
      <alignment horizontal="center" vertical="center"/>
    </xf>
    <xf numFmtId="0" fontId="25" fillId="40" borderId="22" xfId="0" applyFont="1" applyFill="1" applyBorder="1" applyAlignment="1">
      <alignment horizontal="center" vertical="center"/>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2" xfId="0" applyFont="1" applyBorder="1" applyAlignment="1">
      <alignment horizontal="center" vertical="center" wrapText="1"/>
    </xf>
    <xf numFmtId="0" fontId="26" fillId="0" borderId="12" xfId="0" applyFont="1" applyBorder="1" applyAlignment="1">
      <alignment horizontal="center" vertical="center" wrapText="1"/>
    </xf>
    <xf numFmtId="0" fontId="26" fillId="0" borderId="13"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20" xfId="0" applyFont="1" applyBorder="1" applyAlignment="1">
      <alignment horizontal="center" vertical="center" wrapText="1"/>
    </xf>
    <xf numFmtId="0" fontId="26" fillId="0" borderId="21" xfId="0" applyFont="1" applyBorder="1" applyAlignment="1">
      <alignment horizontal="center" vertical="center" wrapText="1"/>
    </xf>
    <xf numFmtId="0" fontId="26" fillId="0" borderId="22" xfId="0" applyFont="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Регрессионная</a:t>
            </a:r>
            <a:r>
              <a:rPr lang="ru-RU" baseline="0"/>
              <a:t> зависимость </a:t>
            </a:r>
            <a:r>
              <a:rPr lang="en-US" sz="1400" b="0" i="0" u="none" strike="noStrike" baseline="0">
                <a:effectLst/>
              </a:rPr>
              <a:t>Life expectancy </a:t>
            </a:r>
            <a:r>
              <a:rPr lang="ru-RU" sz="1400" b="0" i="0" u="none" strike="noStrike" baseline="0"/>
              <a:t>и </a:t>
            </a:r>
            <a:r>
              <a:rPr lang="en-US"/>
              <a:t>Adult Mortality</a:t>
            </a:r>
          </a:p>
        </c:rich>
      </c:tx>
      <c:layout>
        <c:manualLayout>
          <c:xMode val="edge"/>
          <c:yMode val="edge"/>
          <c:x val="0.12022222222222222"/>
          <c:y val="2.27686703096539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'(2)Данные с очищенными переменн'!$E$1</c:f>
              <c:strCache>
                <c:ptCount val="1"/>
                <c:pt idx="0">
                  <c:v>Adult Mortality</c:v>
                </c:pt>
              </c:strCache>
            </c:strRef>
          </c:tx>
          <c:spPr>
            <a:ln w="19050" cap="rnd">
              <a:noFill/>
              <a:round/>
            </a:ln>
            <a:effectLst/>
          </c:spPr>
          <c:marker>
            <c:symbol val="circle"/>
            <c:size val="5"/>
            <c:spPr>
              <a:solidFill>
                <a:schemeClr val="accent1"/>
              </a:solidFill>
              <a:ln w="9525">
                <a:solidFill>
                  <a:schemeClr val="accent1"/>
                </a:solidFill>
              </a:ln>
              <a:effectLst/>
            </c:spPr>
          </c:marker>
          <c:xVal>
            <c:numRef>
              <c:f>'(2)Данные с очищенными переменн'!$C$2:$C$156</c:f>
              <c:numCache>
                <c:formatCode>General</c:formatCode>
                <c:ptCount val="155"/>
                <c:pt idx="0">
                  <c:v>65</c:v>
                </c:pt>
                <c:pt idx="1">
                  <c:v>77.8</c:v>
                </c:pt>
                <c:pt idx="2">
                  <c:v>75.599999999999994</c:v>
                </c:pt>
                <c:pt idx="3">
                  <c:v>52.4</c:v>
                </c:pt>
                <c:pt idx="4">
                  <c:v>76.3</c:v>
                </c:pt>
                <c:pt idx="5">
                  <c:v>74.8</c:v>
                </c:pt>
                <c:pt idx="6">
                  <c:v>82.8</c:v>
                </c:pt>
                <c:pt idx="7">
                  <c:v>81.5</c:v>
                </c:pt>
                <c:pt idx="8">
                  <c:v>72.7</c:v>
                </c:pt>
                <c:pt idx="9">
                  <c:v>76.900000000000006</c:v>
                </c:pt>
                <c:pt idx="10">
                  <c:v>71.8</c:v>
                </c:pt>
                <c:pt idx="11">
                  <c:v>75.5</c:v>
                </c:pt>
                <c:pt idx="12">
                  <c:v>72.3</c:v>
                </c:pt>
                <c:pt idx="13">
                  <c:v>81.099999999999994</c:v>
                </c:pt>
                <c:pt idx="14">
                  <c:v>69.8</c:v>
                </c:pt>
                <c:pt idx="15">
                  <c:v>77</c:v>
                </c:pt>
                <c:pt idx="16">
                  <c:v>77.400000000000006</c:v>
                </c:pt>
                <c:pt idx="17">
                  <c:v>65.7</c:v>
                </c:pt>
                <c:pt idx="18">
                  <c:v>75</c:v>
                </c:pt>
                <c:pt idx="19">
                  <c:v>74.5</c:v>
                </c:pt>
                <c:pt idx="20">
                  <c:v>59.9</c:v>
                </c:pt>
                <c:pt idx="21">
                  <c:v>59.6</c:v>
                </c:pt>
                <c:pt idx="22">
                  <c:v>73.3</c:v>
                </c:pt>
                <c:pt idx="23">
                  <c:v>68.7</c:v>
                </c:pt>
                <c:pt idx="24">
                  <c:v>57.3</c:v>
                </c:pt>
                <c:pt idx="25">
                  <c:v>82.2</c:v>
                </c:pt>
                <c:pt idx="26">
                  <c:v>52.5</c:v>
                </c:pt>
                <c:pt idx="27">
                  <c:v>53.1</c:v>
                </c:pt>
                <c:pt idx="28">
                  <c:v>85</c:v>
                </c:pt>
                <c:pt idx="29">
                  <c:v>76.099999999999994</c:v>
                </c:pt>
                <c:pt idx="30">
                  <c:v>74.8</c:v>
                </c:pt>
                <c:pt idx="31">
                  <c:v>63.5</c:v>
                </c:pt>
                <c:pt idx="32">
                  <c:v>64.7</c:v>
                </c:pt>
                <c:pt idx="33">
                  <c:v>79.599999999999994</c:v>
                </c:pt>
                <c:pt idx="34">
                  <c:v>78</c:v>
                </c:pt>
                <c:pt idx="35">
                  <c:v>85</c:v>
                </c:pt>
                <c:pt idx="36">
                  <c:v>78.8</c:v>
                </c:pt>
                <c:pt idx="37">
                  <c:v>86</c:v>
                </c:pt>
                <c:pt idx="38">
                  <c:v>63.5</c:v>
                </c:pt>
                <c:pt idx="39">
                  <c:v>73.900000000000006</c:v>
                </c:pt>
                <c:pt idx="40">
                  <c:v>76.2</c:v>
                </c:pt>
                <c:pt idx="41">
                  <c:v>79</c:v>
                </c:pt>
                <c:pt idx="42">
                  <c:v>73.5</c:v>
                </c:pt>
                <c:pt idx="43">
                  <c:v>77.599999999999994</c:v>
                </c:pt>
                <c:pt idx="44">
                  <c:v>64.8</c:v>
                </c:pt>
                <c:pt idx="45">
                  <c:v>81.099999999999994</c:v>
                </c:pt>
                <c:pt idx="46">
                  <c:v>82.4</c:v>
                </c:pt>
                <c:pt idx="47">
                  <c:v>66</c:v>
                </c:pt>
                <c:pt idx="48">
                  <c:v>74.400000000000006</c:v>
                </c:pt>
                <c:pt idx="49">
                  <c:v>81</c:v>
                </c:pt>
                <c:pt idx="50">
                  <c:v>62.4</c:v>
                </c:pt>
                <c:pt idx="51">
                  <c:v>81</c:v>
                </c:pt>
                <c:pt idx="52">
                  <c:v>71.900000000000006</c:v>
                </c:pt>
                <c:pt idx="53">
                  <c:v>59</c:v>
                </c:pt>
                <c:pt idx="54">
                  <c:v>63.5</c:v>
                </c:pt>
                <c:pt idx="55">
                  <c:v>74.599999999999994</c:v>
                </c:pt>
                <c:pt idx="56">
                  <c:v>75.8</c:v>
                </c:pt>
                <c:pt idx="57">
                  <c:v>82.7</c:v>
                </c:pt>
                <c:pt idx="58">
                  <c:v>68.3</c:v>
                </c:pt>
                <c:pt idx="59">
                  <c:v>69.099999999999994</c:v>
                </c:pt>
                <c:pt idx="60">
                  <c:v>75.5</c:v>
                </c:pt>
                <c:pt idx="61">
                  <c:v>68.900000000000006</c:v>
                </c:pt>
                <c:pt idx="62">
                  <c:v>81.400000000000006</c:v>
                </c:pt>
                <c:pt idx="63">
                  <c:v>82.5</c:v>
                </c:pt>
                <c:pt idx="64">
                  <c:v>82.7</c:v>
                </c:pt>
                <c:pt idx="65">
                  <c:v>76.2</c:v>
                </c:pt>
                <c:pt idx="66">
                  <c:v>83.7</c:v>
                </c:pt>
                <c:pt idx="67">
                  <c:v>74.099999999999994</c:v>
                </c:pt>
                <c:pt idx="68">
                  <c:v>72</c:v>
                </c:pt>
                <c:pt idx="69">
                  <c:v>63.4</c:v>
                </c:pt>
                <c:pt idx="70">
                  <c:v>66.3</c:v>
                </c:pt>
                <c:pt idx="71">
                  <c:v>74.7</c:v>
                </c:pt>
                <c:pt idx="72">
                  <c:v>71.099999999999994</c:v>
                </c:pt>
                <c:pt idx="73">
                  <c:v>65.7</c:v>
                </c:pt>
                <c:pt idx="74">
                  <c:v>74.599999999999994</c:v>
                </c:pt>
                <c:pt idx="75">
                  <c:v>74.900000000000006</c:v>
                </c:pt>
                <c:pt idx="76">
                  <c:v>53.7</c:v>
                </c:pt>
                <c:pt idx="77">
                  <c:v>61.4</c:v>
                </c:pt>
                <c:pt idx="78">
                  <c:v>72.7</c:v>
                </c:pt>
                <c:pt idx="79">
                  <c:v>73.599999999999994</c:v>
                </c:pt>
                <c:pt idx="80">
                  <c:v>82</c:v>
                </c:pt>
                <c:pt idx="81">
                  <c:v>65.5</c:v>
                </c:pt>
                <c:pt idx="82">
                  <c:v>58.3</c:v>
                </c:pt>
                <c:pt idx="83">
                  <c:v>75</c:v>
                </c:pt>
                <c:pt idx="84">
                  <c:v>78.5</c:v>
                </c:pt>
                <c:pt idx="85">
                  <c:v>58.2</c:v>
                </c:pt>
                <c:pt idx="86">
                  <c:v>81.7</c:v>
                </c:pt>
                <c:pt idx="87">
                  <c:v>63.1</c:v>
                </c:pt>
                <c:pt idx="88">
                  <c:v>74.599999999999994</c:v>
                </c:pt>
                <c:pt idx="89">
                  <c:v>76.7</c:v>
                </c:pt>
                <c:pt idx="90">
                  <c:v>69.400000000000006</c:v>
                </c:pt>
                <c:pt idx="91">
                  <c:v>68.8</c:v>
                </c:pt>
                <c:pt idx="92">
                  <c:v>76.099999999999994</c:v>
                </c:pt>
                <c:pt idx="93">
                  <c:v>74.3</c:v>
                </c:pt>
                <c:pt idx="94">
                  <c:v>57.6</c:v>
                </c:pt>
                <c:pt idx="95">
                  <c:v>66.599999999999994</c:v>
                </c:pt>
                <c:pt idx="96">
                  <c:v>69.2</c:v>
                </c:pt>
                <c:pt idx="97">
                  <c:v>81.900000000000006</c:v>
                </c:pt>
                <c:pt idx="98">
                  <c:v>81.599999999999994</c:v>
                </c:pt>
                <c:pt idx="99">
                  <c:v>74.8</c:v>
                </c:pt>
                <c:pt idx="100">
                  <c:v>61.8</c:v>
                </c:pt>
                <c:pt idx="101">
                  <c:v>54.5</c:v>
                </c:pt>
                <c:pt idx="102">
                  <c:v>81.8</c:v>
                </c:pt>
                <c:pt idx="103">
                  <c:v>76.599999999999994</c:v>
                </c:pt>
                <c:pt idx="104">
                  <c:v>66.400000000000006</c:v>
                </c:pt>
                <c:pt idx="105">
                  <c:v>77.8</c:v>
                </c:pt>
                <c:pt idx="106">
                  <c:v>62.9</c:v>
                </c:pt>
                <c:pt idx="107">
                  <c:v>74</c:v>
                </c:pt>
                <c:pt idx="108">
                  <c:v>75.5</c:v>
                </c:pt>
                <c:pt idx="109">
                  <c:v>68.5</c:v>
                </c:pt>
                <c:pt idx="110">
                  <c:v>77.5</c:v>
                </c:pt>
                <c:pt idx="111">
                  <c:v>81.099999999999994</c:v>
                </c:pt>
                <c:pt idx="112">
                  <c:v>78.2</c:v>
                </c:pt>
                <c:pt idx="113">
                  <c:v>75</c:v>
                </c:pt>
                <c:pt idx="114">
                  <c:v>75</c:v>
                </c:pt>
                <c:pt idx="115">
                  <c:v>66.099999999999994</c:v>
                </c:pt>
                <c:pt idx="116">
                  <c:v>74.5</c:v>
                </c:pt>
                <c:pt idx="117">
                  <c:v>66.7</c:v>
                </c:pt>
                <c:pt idx="118">
                  <c:v>75.599999999999994</c:v>
                </c:pt>
                <c:pt idx="119">
                  <c:v>51</c:v>
                </c:pt>
                <c:pt idx="120">
                  <c:v>83.1</c:v>
                </c:pt>
                <c:pt idx="121">
                  <c:v>76.7</c:v>
                </c:pt>
                <c:pt idx="122">
                  <c:v>88</c:v>
                </c:pt>
                <c:pt idx="123">
                  <c:v>55</c:v>
                </c:pt>
                <c:pt idx="124">
                  <c:v>62.9</c:v>
                </c:pt>
                <c:pt idx="125">
                  <c:v>57.3</c:v>
                </c:pt>
                <c:pt idx="126">
                  <c:v>82.8</c:v>
                </c:pt>
                <c:pt idx="127">
                  <c:v>74.900000000000006</c:v>
                </c:pt>
                <c:pt idx="128">
                  <c:v>64.099999999999994</c:v>
                </c:pt>
                <c:pt idx="129">
                  <c:v>71.599999999999994</c:v>
                </c:pt>
                <c:pt idx="130">
                  <c:v>58.9</c:v>
                </c:pt>
                <c:pt idx="131">
                  <c:v>82.4</c:v>
                </c:pt>
                <c:pt idx="132">
                  <c:v>83.4</c:v>
                </c:pt>
                <c:pt idx="133">
                  <c:v>64.5</c:v>
                </c:pt>
                <c:pt idx="134">
                  <c:v>69.7</c:v>
                </c:pt>
                <c:pt idx="135">
                  <c:v>74.900000000000006</c:v>
                </c:pt>
                <c:pt idx="136">
                  <c:v>75.7</c:v>
                </c:pt>
                <c:pt idx="137">
                  <c:v>68.3</c:v>
                </c:pt>
                <c:pt idx="138">
                  <c:v>59.9</c:v>
                </c:pt>
                <c:pt idx="139">
                  <c:v>71.2</c:v>
                </c:pt>
                <c:pt idx="140">
                  <c:v>75.3</c:v>
                </c:pt>
                <c:pt idx="141">
                  <c:v>75.8</c:v>
                </c:pt>
                <c:pt idx="142">
                  <c:v>66.3</c:v>
                </c:pt>
                <c:pt idx="143">
                  <c:v>62.3</c:v>
                </c:pt>
                <c:pt idx="144">
                  <c:v>71.3</c:v>
                </c:pt>
                <c:pt idx="145">
                  <c:v>77.099999999999994</c:v>
                </c:pt>
                <c:pt idx="146">
                  <c:v>81.2</c:v>
                </c:pt>
                <c:pt idx="147">
                  <c:v>79.3</c:v>
                </c:pt>
                <c:pt idx="148">
                  <c:v>77</c:v>
                </c:pt>
                <c:pt idx="149">
                  <c:v>69.400000000000006</c:v>
                </c:pt>
                <c:pt idx="150">
                  <c:v>74.099999999999994</c:v>
                </c:pt>
                <c:pt idx="151">
                  <c:v>76</c:v>
                </c:pt>
                <c:pt idx="152">
                  <c:v>65.7</c:v>
                </c:pt>
                <c:pt idx="153">
                  <c:v>61.8</c:v>
                </c:pt>
                <c:pt idx="154">
                  <c:v>67</c:v>
                </c:pt>
              </c:numCache>
            </c:numRef>
          </c:xVal>
          <c:yVal>
            <c:numRef>
              <c:f>'(2)Данные с очищенными переменн'!$E$2:$E$156</c:f>
              <c:numCache>
                <c:formatCode>General</c:formatCode>
                <c:ptCount val="155"/>
                <c:pt idx="0">
                  <c:v>263</c:v>
                </c:pt>
                <c:pt idx="1">
                  <c:v>74</c:v>
                </c:pt>
                <c:pt idx="2">
                  <c:v>19</c:v>
                </c:pt>
                <c:pt idx="3">
                  <c:v>335</c:v>
                </c:pt>
                <c:pt idx="4">
                  <c:v>116</c:v>
                </c:pt>
                <c:pt idx="5">
                  <c:v>118</c:v>
                </c:pt>
                <c:pt idx="6">
                  <c:v>59</c:v>
                </c:pt>
                <c:pt idx="7">
                  <c:v>65</c:v>
                </c:pt>
                <c:pt idx="8">
                  <c:v>118</c:v>
                </c:pt>
                <c:pt idx="9">
                  <c:v>69</c:v>
                </c:pt>
                <c:pt idx="10">
                  <c:v>129</c:v>
                </c:pt>
                <c:pt idx="11">
                  <c:v>98</c:v>
                </c:pt>
                <c:pt idx="12">
                  <c:v>196</c:v>
                </c:pt>
                <c:pt idx="13">
                  <c:v>74</c:v>
                </c:pt>
                <c:pt idx="14">
                  <c:v>211</c:v>
                </c:pt>
                <c:pt idx="15">
                  <c:v>186</c:v>
                </c:pt>
                <c:pt idx="16">
                  <c:v>88</c:v>
                </c:pt>
                <c:pt idx="17">
                  <c:v>256</c:v>
                </c:pt>
                <c:pt idx="18">
                  <c:v>142</c:v>
                </c:pt>
                <c:pt idx="19">
                  <c:v>137</c:v>
                </c:pt>
                <c:pt idx="20">
                  <c:v>26</c:v>
                </c:pt>
                <c:pt idx="21">
                  <c:v>288</c:v>
                </c:pt>
                <c:pt idx="22">
                  <c:v>114</c:v>
                </c:pt>
                <c:pt idx="23">
                  <c:v>174</c:v>
                </c:pt>
                <c:pt idx="24">
                  <c:v>357</c:v>
                </c:pt>
                <c:pt idx="25">
                  <c:v>64</c:v>
                </c:pt>
                <c:pt idx="26">
                  <c:v>397</c:v>
                </c:pt>
                <c:pt idx="27">
                  <c:v>356</c:v>
                </c:pt>
                <c:pt idx="28">
                  <c:v>82</c:v>
                </c:pt>
                <c:pt idx="29">
                  <c:v>85</c:v>
                </c:pt>
                <c:pt idx="30">
                  <c:v>143</c:v>
                </c:pt>
                <c:pt idx="31">
                  <c:v>227</c:v>
                </c:pt>
                <c:pt idx="32">
                  <c:v>267</c:v>
                </c:pt>
                <c:pt idx="33">
                  <c:v>95</c:v>
                </c:pt>
                <c:pt idx="34">
                  <c:v>95</c:v>
                </c:pt>
                <c:pt idx="35">
                  <c:v>52</c:v>
                </c:pt>
                <c:pt idx="36">
                  <c:v>86</c:v>
                </c:pt>
                <c:pt idx="37">
                  <c:v>71</c:v>
                </c:pt>
                <c:pt idx="38">
                  <c:v>241</c:v>
                </c:pt>
                <c:pt idx="39">
                  <c:v>152</c:v>
                </c:pt>
                <c:pt idx="40">
                  <c:v>118</c:v>
                </c:pt>
                <c:pt idx="41">
                  <c:v>159</c:v>
                </c:pt>
                <c:pt idx="42">
                  <c:v>178</c:v>
                </c:pt>
                <c:pt idx="43">
                  <c:v>119</c:v>
                </c:pt>
                <c:pt idx="44">
                  <c:v>225</c:v>
                </c:pt>
                <c:pt idx="45">
                  <c:v>76</c:v>
                </c:pt>
                <c:pt idx="46">
                  <c:v>78</c:v>
                </c:pt>
                <c:pt idx="47">
                  <c:v>229</c:v>
                </c:pt>
                <c:pt idx="48">
                  <c:v>129</c:v>
                </c:pt>
                <c:pt idx="49">
                  <c:v>68</c:v>
                </c:pt>
                <c:pt idx="50">
                  <c:v>249</c:v>
                </c:pt>
                <c:pt idx="51">
                  <c:v>72</c:v>
                </c:pt>
                <c:pt idx="52">
                  <c:v>186</c:v>
                </c:pt>
                <c:pt idx="53">
                  <c:v>284</c:v>
                </c:pt>
                <c:pt idx="54">
                  <c:v>24</c:v>
                </c:pt>
                <c:pt idx="55">
                  <c:v>147</c:v>
                </c:pt>
                <c:pt idx="56">
                  <c:v>134</c:v>
                </c:pt>
                <c:pt idx="57">
                  <c:v>49</c:v>
                </c:pt>
                <c:pt idx="58">
                  <c:v>181</c:v>
                </c:pt>
                <c:pt idx="59">
                  <c:v>176</c:v>
                </c:pt>
                <c:pt idx="60">
                  <c:v>83</c:v>
                </c:pt>
                <c:pt idx="61">
                  <c:v>182</c:v>
                </c:pt>
                <c:pt idx="62">
                  <c:v>64</c:v>
                </c:pt>
                <c:pt idx="63">
                  <c:v>58</c:v>
                </c:pt>
                <c:pt idx="64">
                  <c:v>56</c:v>
                </c:pt>
                <c:pt idx="65">
                  <c:v>125</c:v>
                </c:pt>
                <c:pt idx="66">
                  <c:v>55</c:v>
                </c:pt>
                <c:pt idx="67">
                  <c:v>112</c:v>
                </c:pt>
                <c:pt idx="68">
                  <c:v>198</c:v>
                </c:pt>
                <c:pt idx="69">
                  <c:v>249</c:v>
                </c:pt>
                <c:pt idx="70">
                  <c:v>198</c:v>
                </c:pt>
                <c:pt idx="71">
                  <c:v>81</c:v>
                </c:pt>
                <c:pt idx="72">
                  <c:v>166</c:v>
                </c:pt>
                <c:pt idx="73">
                  <c:v>194</c:v>
                </c:pt>
                <c:pt idx="74">
                  <c:v>153</c:v>
                </c:pt>
                <c:pt idx="75">
                  <c:v>98</c:v>
                </c:pt>
                <c:pt idx="76">
                  <c:v>133</c:v>
                </c:pt>
                <c:pt idx="77">
                  <c:v>259</c:v>
                </c:pt>
                <c:pt idx="78">
                  <c:v>138</c:v>
                </c:pt>
                <c:pt idx="79">
                  <c:v>165</c:v>
                </c:pt>
                <c:pt idx="80">
                  <c:v>63</c:v>
                </c:pt>
                <c:pt idx="81">
                  <c:v>22</c:v>
                </c:pt>
                <c:pt idx="82">
                  <c:v>365</c:v>
                </c:pt>
                <c:pt idx="83">
                  <c:v>123</c:v>
                </c:pt>
                <c:pt idx="84">
                  <c:v>61</c:v>
                </c:pt>
                <c:pt idx="85">
                  <c:v>266</c:v>
                </c:pt>
                <c:pt idx="86">
                  <c:v>54</c:v>
                </c:pt>
                <c:pt idx="87">
                  <c:v>25</c:v>
                </c:pt>
                <c:pt idx="88">
                  <c:v>146</c:v>
                </c:pt>
                <c:pt idx="89">
                  <c:v>122</c:v>
                </c:pt>
                <c:pt idx="90">
                  <c:v>166</c:v>
                </c:pt>
                <c:pt idx="91">
                  <c:v>222</c:v>
                </c:pt>
                <c:pt idx="92">
                  <c:v>16</c:v>
                </c:pt>
                <c:pt idx="93">
                  <c:v>95</c:v>
                </c:pt>
                <c:pt idx="94">
                  <c:v>355</c:v>
                </c:pt>
                <c:pt idx="95">
                  <c:v>199</c:v>
                </c:pt>
                <c:pt idx="96">
                  <c:v>165</c:v>
                </c:pt>
                <c:pt idx="97">
                  <c:v>57</c:v>
                </c:pt>
                <c:pt idx="98">
                  <c:v>66</c:v>
                </c:pt>
                <c:pt idx="99">
                  <c:v>145</c:v>
                </c:pt>
                <c:pt idx="100">
                  <c:v>22</c:v>
                </c:pt>
                <c:pt idx="101">
                  <c:v>344</c:v>
                </c:pt>
                <c:pt idx="102">
                  <c:v>59</c:v>
                </c:pt>
                <c:pt idx="103">
                  <c:v>99</c:v>
                </c:pt>
                <c:pt idx="104">
                  <c:v>161</c:v>
                </c:pt>
                <c:pt idx="105">
                  <c:v>118</c:v>
                </c:pt>
                <c:pt idx="106">
                  <c:v>275</c:v>
                </c:pt>
                <c:pt idx="107">
                  <c:v>146</c:v>
                </c:pt>
                <c:pt idx="108">
                  <c:v>123</c:v>
                </c:pt>
                <c:pt idx="109">
                  <c:v>211</c:v>
                </c:pt>
                <c:pt idx="110">
                  <c:v>117</c:v>
                </c:pt>
                <c:pt idx="111">
                  <c:v>76</c:v>
                </c:pt>
                <c:pt idx="112">
                  <c:v>68</c:v>
                </c:pt>
                <c:pt idx="113">
                  <c:v>133</c:v>
                </c:pt>
                <c:pt idx="114">
                  <c:v>222</c:v>
                </c:pt>
                <c:pt idx="115">
                  <c:v>227</c:v>
                </c:pt>
                <c:pt idx="116">
                  <c:v>88</c:v>
                </c:pt>
                <c:pt idx="117">
                  <c:v>188</c:v>
                </c:pt>
                <c:pt idx="118">
                  <c:v>121</c:v>
                </c:pt>
                <c:pt idx="119">
                  <c:v>413</c:v>
                </c:pt>
                <c:pt idx="120">
                  <c:v>55</c:v>
                </c:pt>
                <c:pt idx="121">
                  <c:v>19</c:v>
                </c:pt>
                <c:pt idx="122">
                  <c:v>74</c:v>
                </c:pt>
                <c:pt idx="123">
                  <c:v>312</c:v>
                </c:pt>
                <c:pt idx="124">
                  <c:v>328</c:v>
                </c:pt>
                <c:pt idx="125">
                  <c:v>332</c:v>
                </c:pt>
                <c:pt idx="126">
                  <c:v>56</c:v>
                </c:pt>
                <c:pt idx="127">
                  <c:v>138</c:v>
                </c:pt>
                <c:pt idx="128">
                  <c:v>225</c:v>
                </c:pt>
                <c:pt idx="129">
                  <c:v>176</c:v>
                </c:pt>
                <c:pt idx="130">
                  <c:v>373</c:v>
                </c:pt>
                <c:pt idx="131">
                  <c:v>53</c:v>
                </c:pt>
                <c:pt idx="132">
                  <c:v>49</c:v>
                </c:pt>
                <c:pt idx="133">
                  <c:v>293</c:v>
                </c:pt>
                <c:pt idx="134">
                  <c:v>161</c:v>
                </c:pt>
                <c:pt idx="135">
                  <c:v>148</c:v>
                </c:pt>
                <c:pt idx="136">
                  <c:v>12</c:v>
                </c:pt>
                <c:pt idx="137">
                  <c:v>152</c:v>
                </c:pt>
                <c:pt idx="138">
                  <c:v>287</c:v>
                </c:pt>
                <c:pt idx="139">
                  <c:v>17</c:v>
                </c:pt>
                <c:pt idx="140">
                  <c:v>1</c:v>
                </c:pt>
                <c:pt idx="141">
                  <c:v>16</c:v>
                </c:pt>
                <c:pt idx="142">
                  <c:v>215</c:v>
                </c:pt>
                <c:pt idx="143">
                  <c:v>291</c:v>
                </c:pt>
                <c:pt idx="144">
                  <c:v>195</c:v>
                </c:pt>
                <c:pt idx="145">
                  <c:v>75</c:v>
                </c:pt>
                <c:pt idx="146">
                  <c:v>69</c:v>
                </c:pt>
                <c:pt idx="147">
                  <c:v>13</c:v>
                </c:pt>
                <c:pt idx="148">
                  <c:v>116</c:v>
                </c:pt>
                <c:pt idx="149">
                  <c:v>184</c:v>
                </c:pt>
                <c:pt idx="150">
                  <c:v>157</c:v>
                </c:pt>
                <c:pt idx="151">
                  <c:v>127</c:v>
                </c:pt>
                <c:pt idx="152">
                  <c:v>224</c:v>
                </c:pt>
                <c:pt idx="153">
                  <c:v>33</c:v>
                </c:pt>
                <c:pt idx="154">
                  <c:v>336</c:v>
                </c:pt>
              </c:numCache>
            </c:numRef>
          </c:yVal>
          <c:smooth val="0"/>
          <c:extLst>
            <c:ext xmlns:c16="http://schemas.microsoft.com/office/drawing/2014/chart" uri="{C3380CC4-5D6E-409C-BE32-E72D297353CC}">
              <c16:uniqueId val="{00000000-08E7-4820-A6A7-2DFA4D6A7331}"/>
            </c:ext>
          </c:extLst>
        </c:ser>
        <c:dLbls>
          <c:showLegendKey val="0"/>
          <c:showVal val="0"/>
          <c:showCatName val="0"/>
          <c:showSerName val="0"/>
          <c:showPercent val="0"/>
          <c:showBubbleSize val="0"/>
        </c:dLbls>
        <c:axId val="400942376"/>
        <c:axId val="400943032"/>
      </c:scatterChart>
      <c:valAx>
        <c:axId val="400942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00943032"/>
        <c:crosses val="autoZero"/>
        <c:crossBetween val="midCat"/>
      </c:valAx>
      <c:valAx>
        <c:axId val="400943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009423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sz="1400" b="0" i="0" baseline="0">
                <a:effectLst/>
              </a:rPr>
              <a:t>Регрессионная зависимость </a:t>
            </a:r>
            <a:r>
              <a:rPr lang="en-US" sz="1400" b="0" i="0" baseline="0">
                <a:effectLst/>
              </a:rPr>
              <a:t>Life expectancy </a:t>
            </a:r>
            <a:r>
              <a:rPr lang="ru-RU" sz="1400" b="0" i="0" baseline="0">
                <a:effectLst/>
              </a:rPr>
              <a:t>и </a:t>
            </a:r>
            <a:r>
              <a:rPr lang="en-US" sz="1400" b="0" i="0" baseline="0">
                <a:effectLst/>
              </a:rPr>
              <a:t>Medicine</a:t>
            </a:r>
            <a:endParaRPr lang="ru-RU"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'(1) Данные с выбросами'!$W$1</c:f>
              <c:strCache>
                <c:ptCount val="1"/>
                <c:pt idx="0">
                  <c:v>Medicine</c:v>
                </c:pt>
              </c:strCache>
            </c:strRef>
          </c:tx>
          <c:spPr>
            <a:ln w="19050" cap="rnd">
              <a:noFill/>
              <a:round/>
            </a:ln>
            <a:effectLst/>
          </c:spPr>
          <c:marker>
            <c:symbol val="circle"/>
            <c:size val="5"/>
            <c:spPr>
              <a:solidFill>
                <a:schemeClr val="accent1"/>
              </a:solidFill>
              <a:ln w="9525">
                <a:solidFill>
                  <a:schemeClr val="accent1"/>
                </a:solidFill>
              </a:ln>
              <a:effectLst/>
            </c:spPr>
          </c:marker>
          <c:xVal>
            <c:numRef>
              <c:f>'(1) Данные с выбросами'!$D$2:$D$156</c:f>
              <c:numCache>
                <c:formatCode>General</c:formatCode>
                <c:ptCount val="155"/>
                <c:pt idx="0">
                  <c:v>65</c:v>
                </c:pt>
                <c:pt idx="1">
                  <c:v>77.8</c:v>
                </c:pt>
                <c:pt idx="2">
                  <c:v>75.599999999999994</c:v>
                </c:pt>
                <c:pt idx="3">
                  <c:v>52.4</c:v>
                </c:pt>
                <c:pt idx="4">
                  <c:v>76.3</c:v>
                </c:pt>
                <c:pt idx="5">
                  <c:v>74.8</c:v>
                </c:pt>
                <c:pt idx="6">
                  <c:v>82.8</c:v>
                </c:pt>
                <c:pt idx="7">
                  <c:v>81.5</c:v>
                </c:pt>
                <c:pt idx="8">
                  <c:v>72.7</c:v>
                </c:pt>
                <c:pt idx="9">
                  <c:v>76.900000000000006</c:v>
                </c:pt>
                <c:pt idx="10">
                  <c:v>71.8</c:v>
                </c:pt>
                <c:pt idx="11">
                  <c:v>75.5</c:v>
                </c:pt>
                <c:pt idx="12">
                  <c:v>72.3</c:v>
                </c:pt>
                <c:pt idx="13">
                  <c:v>81.099999999999994</c:v>
                </c:pt>
                <c:pt idx="14">
                  <c:v>69.8</c:v>
                </c:pt>
                <c:pt idx="15">
                  <c:v>77</c:v>
                </c:pt>
                <c:pt idx="16">
                  <c:v>77.400000000000006</c:v>
                </c:pt>
                <c:pt idx="17">
                  <c:v>65.7</c:v>
                </c:pt>
                <c:pt idx="18">
                  <c:v>75</c:v>
                </c:pt>
                <c:pt idx="19">
                  <c:v>74.5</c:v>
                </c:pt>
                <c:pt idx="20">
                  <c:v>59.9</c:v>
                </c:pt>
                <c:pt idx="21">
                  <c:v>59.6</c:v>
                </c:pt>
                <c:pt idx="22">
                  <c:v>73.3</c:v>
                </c:pt>
                <c:pt idx="23">
                  <c:v>68.7</c:v>
                </c:pt>
                <c:pt idx="24">
                  <c:v>57.3</c:v>
                </c:pt>
                <c:pt idx="25">
                  <c:v>82.2</c:v>
                </c:pt>
                <c:pt idx="26">
                  <c:v>52.5</c:v>
                </c:pt>
                <c:pt idx="27">
                  <c:v>53.1</c:v>
                </c:pt>
                <c:pt idx="28">
                  <c:v>85</c:v>
                </c:pt>
                <c:pt idx="29">
                  <c:v>76.099999999999994</c:v>
                </c:pt>
                <c:pt idx="30">
                  <c:v>74.8</c:v>
                </c:pt>
                <c:pt idx="31">
                  <c:v>63.5</c:v>
                </c:pt>
                <c:pt idx="32">
                  <c:v>64.7</c:v>
                </c:pt>
                <c:pt idx="33">
                  <c:v>79.599999999999994</c:v>
                </c:pt>
                <c:pt idx="34">
                  <c:v>78</c:v>
                </c:pt>
                <c:pt idx="35">
                  <c:v>85</c:v>
                </c:pt>
                <c:pt idx="36">
                  <c:v>78.8</c:v>
                </c:pt>
                <c:pt idx="37">
                  <c:v>86</c:v>
                </c:pt>
                <c:pt idx="38">
                  <c:v>63.5</c:v>
                </c:pt>
                <c:pt idx="39">
                  <c:v>73.900000000000006</c:v>
                </c:pt>
                <c:pt idx="40">
                  <c:v>76.2</c:v>
                </c:pt>
                <c:pt idx="41">
                  <c:v>79</c:v>
                </c:pt>
                <c:pt idx="42">
                  <c:v>73.5</c:v>
                </c:pt>
                <c:pt idx="43">
                  <c:v>77.599999999999994</c:v>
                </c:pt>
                <c:pt idx="44">
                  <c:v>64.8</c:v>
                </c:pt>
                <c:pt idx="45">
                  <c:v>81.099999999999994</c:v>
                </c:pt>
                <c:pt idx="46">
                  <c:v>82.4</c:v>
                </c:pt>
                <c:pt idx="47">
                  <c:v>66</c:v>
                </c:pt>
                <c:pt idx="48">
                  <c:v>74.400000000000006</c:v>
                </c:pt>
                <c:pt idx="49">
                  <c:v>81</c:v>
                </c:pt>
                <c:pt idx="50">
                  <c:v>62.4</c:v>
                </c:pt>
                <c:pt idx="51">
                  <c:v>81</c:v>
                </c:pt>
                <c:pt idx="52">
                  <c:v>71.900000000000006</c:v>
                </c:pt>
                <c:pt idx="53">
                  <c:v>59</c:v>
                </c:pt>
                <c:pt idx="54">
                  <c:v>63.5</c:v>
                </c:pt>
                <c:pt idx="55">
                  <c:v>74.599999999999994</c:v>
                </c:pt>
                <c:pt idx="56">
                  <c:v>75.8</c:v>
                </c:pt>
                <c:pt idx="57">
                  <c:v>82.7</c:v>
                </c:pt>
                <c:pt idx="58">
                  <c:v>68.3</c:v>
                </c:pt>
                <c:pt idx="59">
                  <c:v>69.099999999999994</c:v>
                </c:pt>
                <c:pt idx="60">
                  <c:v>75.5</c:v>
                </c:pt>
                <c:pt idx="61">
                  <c:v>68.900000000000006</c:v>
                </c:pt>
                <c:pt idx="62">
                  <c:v>81.400000000000006</c:v>
                </c:pt>
                <c:pt idx="63">
                  <c:v>82.5</c:v>
                </c:pt>
                <c:pt idx="64">
                  <c:v>82.7</c:v>
                </c:pt>
                <c:pt idx="65">
                  <c:v>76.2</c:v>
                </c:pt>
                <c:pt idx="66">
                  <c:v>83.7</c:v>
                </c:pt>
                <c:pt idx="67">
                  <c:v>74.099999999999994</c:v>
                </c:pt>
                <c:pt idx="68">
                  <c:v>72</c:v>
                </c:pt>
                <c:pt idx="69">
                  <c:v>63.4</c:v>
                </c:pt>
                <c:pt idx="70">
                  <c:v>66.3</c:v>
                </c:pt>
                <c:pt idx="71">
                  <c:v>74.7</c:v>
                </c:pt>
                <c:pt idx="72">
                  <c:v>71.099999999999994</c:v>
                </c:pt>
                <c:pt idx="73">
                  <c:v>65.7</c:v>
                </c:pt>
                <c:pt idx="74">
                  <c:v>74.599999999999994</c:v>
                </c:pt>
                <c:pt idx="75">
                  <c:v>74.900000000000006</c:v>
                </c:pt>
                <c:pt idx="76">
                  <c:v>53.7</c:v>
                </c:pt>
                <c:pt idx="77">
                  <c:v>61.4</c:v>
                </c:pt>
                <c:pt idx="78">
                  <c:v>72.7</c:v>
                </c:pt>
                <c:pt idx="79">
                  <c:v>73.599999999999994</c:v>
                </c:pt>
                <c:pt idx="80">
                  <c:v>82</c:v>
                </c:pt>
                <c:pt idx="81">
                  <c:v>65.5</c:v>
                </c:pt>
                <c:pt idx="82">
                  <c:v>58.3</c:v>
                </c:pt>
                <c:pt idx="83">
                  <c:v>75</c:v>
                </c:pt>
                <c:pt idx="84">
                  <c:v>78.5</c:v>
                </c:pt>
                <c:pt idx="85">
                  <c:v>58.2</c:v>
                </c:pt>
                <c:pt idx="86">
                  <c:v>81.7</c:v>
                </c:pt>
                <c:pt idx="87">
                  <c:v>63.1</c:v>
                </c:pt>
                <c:pt idx="88">
                  <c:v>74.599999999999994</c:v>
                </c:pt>
                <c:pt idx="89">
                  <c:v>76.7</c:v>
                </c:pt>
                <c:pt idx="90">
                  <c:v>69.400000000000006</c:v>
                </c:pt>
                <c:pt idx="91">
                  <c:v>68.8</c:v>
                </c:pt>
                <c:pt idx="92">
                  <c:v>76.099999999999994</c:v>
                </c:pt>
                <c:pt idx="93">
                  <c:v>74.3</c:v>
                </c:pt>
                <c:pt idx="94">
                  <c:v>57.6</c:v>
                </c:pt>
                <c:pt idx="95">
                  <c:v>66.599999999999994</c:v>
                </c:pt>
                <c:pt idx="96">
                  <c:v>69.2</c:v>
                </c:pt>
                <c:pt idx="97">
                  <c:v>81.900000000000006</c:v>
                </c:pt>
                <c:pt idx="98">
                  <c:v>81.599999999999994</c:v>
                </c:pt>
                <c:pt idx="99">
                  <c:v>74.8</c:v>
                </c:pt>
                <c:pt idx="100">
                  <c:v>61.8</c:v>
                </c:pt>
                <c:pt idx="101">
                  <c:v>54.5</c:v>
                </c:pt>
                <c:pt idx="102">
                  <c:v>81.8</c:v>
                </c:pt>
                <c:pt idx="103">
                  <c:v>76.599999999999994</c:v>
                </c:pt>
                <c:pt idx="104">
                  <c:v>66.400000000000006</c:v>
                </c:pt>
                <c:pt idx="105">
                  <c:v>77.8</c:v>
                </c:pt>
                <c:pt idx="106">
                  <c:v>62.9</c:v>
                </c:pt>
                <c:pt idx="107">
                  <c:v>74</c:v>
                </c:pt>
                <c:pt idx="108">
                  <c:v>75.5</c:v>
                </c:pt>
                <c:pt idx="109">
                  <c:v>68.5</c:v>
                </c:pt>
                <c:pt idx="110">
                  <c:v>77.5</c:v>
                </c:pt>
                <c:pt idx="111">
                  <c:v>81.099999999999994</c:v>
                </c:pt>
                <c:pt idx="112">
                  <c:v>78.2</c:v>
                </c:pt>
                <c:pt idx="113">
                  <c:v>75</c:v>
                </c:pt>
                <c:pt idx="114">
                  <c:v>75</c:v>
                </c:pt>
                <c:pt idx="115">
                  <c:v>66.099999999999994</c:v>
                </c:pt>
                <c:pt idx="116">
                  <c:v>74.5</c:v>
                </c:pt>
                <c:pt idx="117">
                  <c:v>66.7</c:v>
                </c:pt>
                <c:pt idx="118">
                  <c:v>75.599999999999994</c:v>
                </c:pt>
                <c:pt idx="119">
                  <c:v>51</c:v>
                </c:pt>
                <c:pt idx="120">
                  <c:v>83.1</c:v>
                </c:pt>
                <c:pt idx="121">
                  <c:v>76.7</c:v>
                </c:pt>
                <c:pt idx="122">
                  <c:v>88</c:v>
                </c:pt>
                <c:pt idx="123">
                  <c:v>55</c:v>
                </c:pt>
                <c:pt idx="124">
                  <c:v>62.9</c:v>
                </c:pt>
                <c:pt idx="125">
                  <c:v>57.3</c:v>
                </c:pt>
                <c:pt idx="126">
                  <c:v>82.8</c:v>
                </c:pt>
                <c:pt idx="127">
                  <c:v>74.900000000000006</c:v>
                </c:pt>
                <c:pt idx="128">
                  <c:v>64.099999999999994</c:v>
                </c:pt>
                <c:pt idx="129">
                  <c:v>71.599999999999994</c:v>
                </c:pt>
                <c:pt idx="130">
                  <c:v>58.9</c:v>
                </c:pt>
                <c:pt idx="131">
                  <c:v>82.4</c:v>
                </c:pt>
                <c:pt idx="132">
                  <c:v>83.4</c:v>
                </c:pt>
                <c:pt idx="133">
                  <c:v>64.5</c:v>
                </c:pt>
                <c:pt idx="134">
                  <c:v>69.7</c:v>
                </c:pt>
                <c:pt idx="135">
                  <c:v>74.900000000000006</c:v>
                </c:pt>
                <c:pt idx="136">
                  <c:v>75.7</c:v>
                </c:pt>
                <c:pt idx="137">
                  <c:v>68.3</c:v>
                </c:pt>
                <c:pt idx="138">
                  <c:v>59.9</c:v>
                </c:pt>
                <c:pt idx="139">
                  <c:v>71.2</c:v>
                </c:pt>
                <c:pt idx="140">
                  <c:v>75.3</c:v>
                </c:pt>
                <c:pt idx="141">
                  <c:v>75.8</c:v>
                </c:pt>
                <c:pt idx="142">
                  <c:v>66.3</c:v>
                </c:pt>
                <c:pt idx="143">
                  <c:v>62.3</c:v>
                </c:pt>
                <c:pt idx="144">
                  <c:v>71.3</c:v>
                </c:pt>
                <c:pt idx="145">
                  <c:v>77.099999999999994</c:v>
                </c:pt>
                <c:pt idx="146">
                  <c:v>81.2</c:v>
                </c:pt>
                <c:pt idx="147">
                  <c:v>79.3</c:v>
                </c:pt>
                <c:pt idx="148">
                  <c:v>77</c:v>
                </c:pt>
                <c:pt idx="149">
                  <c:v>69.400000000000006</c:v>
                </c:pt>
                <c:pt idx="150">
                  <c:v>74.099999999999994</c:v>
                </c:pt>
                <c:pt idx="151">
                  <c:v>76</c:v>
                </c:pt>
                <c:pt idx="152">
                  <c:v>65.7</c:v>
                </c:pt>
                <c:pt idx="153">
                  <c:v>61.8</c:v>
                </c:pt>
                <c:pt idx="154">
                  <c:v>67</c:v>
                </c:pt>
              </c:numCache>
            </c:numRef>
          </c:xVal>
          <c:yVal>
            <c:numRef>
              <c:f>'(1) Данные с выбросами'!$W$2:$W$156</c:f>
              <c:numCache>
                <c:formatCode>General</c:formatCode>
                <c:ptCount val="155"/>
                <c:pt idx="0">
                  <c:v>0.30335000000000001</c:v>
                </c:pt>
                <c:pt idx="1">
                  <c:v>0.81325000000000003</c:v>
                </c:pt>
                <c:pt idx="2">
                  <c:v>0.61765999999999999</c:v>
                </c:pt>
                <c:pt idx="3">
                  <c:v>0.16683000000000001</c:v>
                </c:pt>
                <c:pt idx="4">
                  <c:v>0.78722999999999999</c:v>
                </c:pt>
                <c:pt idx="5">
                  <c:v>0.72989999999999999</c:v>
                </c:pt>
                <c:pt idx="6">
                  <c:v>0.93156000000000005</c:v>
                </c:pt>
                <c:pt idx="7">
                  <c:v>0.89041999999999999</c:v>
                </c:pt>
                <c:pt idx="8">
                  <c:v>0.64044999999999996</c:v>
                </c:pt>
                <c:pt idx="9">
                  <c:v>0.74716000000000005</c:v>
                </c:pt>
                <c:pt idx="10">
                  <c:v>0.60163999999999995</c:v>
                </c:pt>
                <c:pt idx="11">
                  <c:v>0.73607999999999996</c:v>
                </c:pt>
                <c:pt idx="12">
                  <c:v>0.89666999999999997</c:v>
                </c:pt>
                <c:pt idx="13">
                  <c:v>0.31909999999999999</c:v>
                </c:pt>
                <c:pt idx="14">
                  <c:v>0.57406999999999997</c:v>
                </c:pt>
                <c:pt idx="15">
                  <c:v>0.53920000000000001</c:v>
                </c:pt>
                <c:pt idx="16">
                  <c:v>0.79081000000000001</c:v>
                </c:pt>
                <c:pt idx="17">
                  <c:v>4.7759999999999997E-2</c:v>
                </c:pt>
                <c:pt idx="18">
                  <c:v>0.69701999999999997</c:v>
                </c:pt>
                <c:pt idx="19">
                  <c:v>0.76649</c:v>
                </c:pt>
                <c:pt idx="20">
                  <c:v>0.27124999999999999</c:v>
                </c:pt>
                <c:pt idx="21">
                  <c:v>0.22395999999999999</c:v>
                </c:pt>
                <c:pt idx="22">
                  <c:v>0.61114000000000002</c:v>
                </c:pt>
                <c:pt idx="23">
                  <c:v>0.23402000000000001</c:v>
                </c:pt>
                <c:pt idx="24">
                  <c:v>0.90563000000000005</c:v>
                </c:pt>
                <c:pt idx="25">
                  <c:v>6.6989999999999994E-2</c:v>
                </c:pt>
                <c:pt idx="26">
                  <c:v>0.15010000000000001</c:v>
                </c:pt>
                <c:pt idx="27">
                  <c:v>0.85857000000000006</c:v>
                </c:pt>
                <c:pt idx="28">
                  <c:v>0.81657999999999997</c:v>
                </c:pt>
                <c:pt idx="29">
                  <c:v>0.69077</c:v>
                </c:pt>
                <c:pt idx="30">
                  <c:v>0.36314999999999997</c:v>
                </c:pt>
                <c:pt idx="31">
                  <c:v>0.31051000000000001</c:v>
                </c:pt>
                <c:pt idx="32">
                  <c:v>9.8059999999999994E-2</c:v>
                </c:pt>
                <c:pt idx="33">
                  <c:v>0.86026999999999998</c:v>
                </c:pt>
                <c:pt idx="34">
                  <c:v>0.78805000000000003</c:v>
                </c:pt>
                <c:pt idx="35">
                  <c:v>0.92356000000000005</c:v>
                </c:pt>
                <c:pt idx="36">
                  <c:v>0.84482999999999997</c:v>
                </c:pt>
                <c:pt idx="37">
                  <c:v>0.87463999999999997</c:v>
                </c:pt>
                <c:pt idx="38">
                  <c:v>0.36291000000000001</c:v>
                </c:pt>
                <c:pt idx="39">
                  <c:v>0.66825000000000001</c:v>
                </c:pt>
                <c:pt idx="40">
                  <c:v>0.79074999999999995</c:v>
                </c:pt>
                <c:pt idx="41">
                  <c:v>0.61712</c:v>
                </c:pt>
                <c:pt idx="42">
                  <c:v>0.67737000000000003</c:v>
                </c:pt>
                <c:pt idx="43">
                  <c:v>0.77361000000000002</c:v>
                </c:pt>
                <c:pt idx="44">
                  <c:v>0.44055</c:v>
                </c:pt>
                <c:pt idx="45">
                  <c:v>0.88910999999999996</c:v>
                </c:pt>
                <c:pt idx="46">
                  <c:v>0.94579000000000002</c:v>
                </c:pt>
                <c:pt idx="47">
                  <c:v>0.43371999999999999</c:v>
                </c:pt>
                <c:pt idx="48">
                  <c:v>0.72926000000000002</c:v>
                </c:pt>
                <c:pt idx="49">
                  <c:v>0.89185999999999999</c:v>
                </c:pt>
                <c:pt idx="50">
                  <c:v>0.40132000000000001</c:v>
                </c:pt>
                <c:pt idx="51">
                  <c:v>0.88212999999999997</c:v>
                </c:pt>
                <c:pt idx="52">
                  <c:v>0.64424999999999999</c:v>
                </c:pt>
                <c:pt idx="53">
                  <c:v>0.24009</c:v>
                </c:pt>
                <c:pt idx="54">
                  <c:v>0.38846999999999998</c:v>
                </c:pt>
                <c:pt idx="55">
                  <c:v>0.69510000000000005</c:v>
                </c:pt>
                <c:pt idx="56">
                  <c:v>0.75905</c:v>
                </c:pt>
                <c:pt idx="57">
                  <c:v>0.94784000000000002</c:v>
                </c:pt>
                <c:pt idx="58">
                  <c:v>0.51529000000000003</c:v>
                </c:pt>
                <c:pt idx="59">
                  <c:v>0.63793</c:v>
                </c:pt>
                <c:pt idx="60">
                  <c:v>0.69804999999999995</c:v>
                </c:pt>
                <c:pt idx="61">
                  <c:v>0.60236999999999996</c:v>
                </c:pt>
                <c:pt idx="62">
                  <c:v>0.89532999999999996</c:v>
                </c:pt>
                <c:pt idx="63">
                  <c:v>0.91386999999999996</c:v>
                </c:pt>
                <c:pt idx="64">
                  <c:v>0.95445999999999998</c:v>
                </c:pt>
                <c:pt idx="65">
                  <c:v>0.68740999999999997</c:v>
                </c:pt>
                <c:pt idx="66">
                  <c:v>0.99111000000000005</c:v>
                </c:pt>
                <c:pt idx="67">
                  <c:v>0.69638999999999995</c:v>
                </c:pt>
                <c:pt idx="68">
                  <c:v>0.64368000000000003</c:v>
                </c:pt>
                <c:pt idx="69">
                  <c:v>0.41435</c:v>
                </c:pt>
                <c:pt idx="70">
                  <c:v>0.63131999999999999</c:v>
                </c:pt>
                <c:pt idx="71">
                  <c:v>0.72492000000000001</c:v>
                </c:pt>
                <c:pt idx="72">
                  <c:v>0.65088000000000001</c:v>
                </c:pt>
                <c:pt idx="73">
                  <c:v>0.54908999999999997</c:v>
                </c:pt>
                <c:pt idx="74">
                  <c:v>0.72436999999999996</c:v>
                </c:pt>
                <c:pt idx="75">
                  <c:v>0.83947000000000005</c:v>
                </c:pt>
                <c:pt idx="76">
                  <c:v>7.6119999999999993E-2</c:v>
                </c:pt>
                <c:pt idx="77">
                  <c:v>0.34200999999999998</c:v>
                </c:pt>
                <c:pt idx="78">
                  <c:v>0.70379999999999998</c:v>
                </c:pt>
                <c:pt idx="79">
                  <c:v>0.73128000000000004</c:v>
                </c:pt>
                <c:pt idx="80">
                  <c:v>0.91893999999999998</c:v>
                </c:pt>
                <c:pt idx="81">
                  <c:v>0.73545000000000005</c:v>
                </c:pt>
                <c:pt idx="82">
                  <c:v>0.46721000000000001</c:v>
                </c:pt>
                <c:pt idx="83">
                  <c:v>0.22561999999999999</c:v>
                </c:pt>
                <c:pt idx="84">
                  <c:v>0.72394000000000003</c:v>
                </c:pt>
                <c:pt idx="85">
                  <c:v>0.20583000000000001</c:v>
                </c:pt>
                <c:pt idx="86">
                  <c:v>0.88721000000000005</c:v>
                </c:pt>
                <c:pt idx="87">
                  <c:v>0.35874</c:v>
                </c:pt>
                <c:pt idx="88">
                  <c:v>0.70950000000000002</c:v>
                </c:pt>
                <c:pt idx="89">
                  <c:v>0.81444000000000005</c:v>
                </c:pt>
                <c:pt idx="90">
                  <c:v>0.61826000000000003</c:v>
                </c:pt>
                <c:pt idx="91">
                  <c:v>0.60267999999999999</c:v>
                </c:pt>
                <c:pt idx="92">
                  <c:v>0.72521000000000002</c:v>
                </c:pt>
                <c:pt idx="93">
                  <c:v>0.60953999999999997</c:v>
                </c:pt>
                <c:pt idx="94">
                  <c:v>9.1310000000000002E-2</c:v>
                </c:pt>
                <c:pt idx="95">
                  <c:v>0.48246</c:v>
                </c:pt>
                <c:pt idx="96">
                  <c:v>0.56874000000000002</c:v>
                </c:pt>
                <c:pt idx="97">
                  <c:v>0.89283999999999997</c:v>
                </c:pt>
                <c:pt idx="98">
                  <c:v>0.90837000000000001</c:v>
                </c:pt>
                <c:pt idx="99">
                  <c:v>0.74314000000000002</c:v>
                </c:pt>
                <c:pt idx="100">
                  <c:v>0.29707</c:v>
                </c:pt>
                <c:pt idx="101">
                  <c:v>0.16006999999999999</c:v>
                </c:pt>
                <c:pt idx="102">
                  <c:v>0.88521000000000005</c:v>
                </c:pt>
                <c:pt idx="103">
                  <c:v>0.76275999999999999</c:v>
                </c:pt>
                <c:pt idx="104">
                  <c:v>0.51466000000000001</c:v>
                </c:pt>
                <c:pt idx="105">
                  <c:v>0.66015000000000001</c:v>
                </c:pt>
                <c:pt idx="106">
                  <c:v>0.79661000000000004</c:v>
                </c:pt>
                <c:pt idx="107">
                  <c:v>0.66098000000000001</c:v>
                </c:pt>
                <c:pt idx="108">
                  <c:v>0.73016999999999999</c:v>
                </c:pt>
                <c:pt idx="109">
                  <c:v>0.58113999999999999</c:v>
                </c:pt>
                <c:pt idx="110">
                  <c:v>0.77903</c:v>
                </c:pt>
                <c:pt idx="111">
                  <c:v>0.87519000000000002</c:v>
                </c:pt>
                <c:pt idx="112">
                  <c:v>0.79732999999999998</c:v>
                </c:pt>
                <c:pt idx="113">
                  <c:v>0.76890000000000003</c:v>
                </c:pt>
                <c:pt idx="114">
                  <c:v>0.66925999999999997</c:v>
                </c:pt>
                <c:pt idx="115">
                  <c:v>0.42864000000000002</c:v>
                </c:pt>
                <c:pt idx="116">
                  <c:v>0.72024999999999995</c:v>
                </c:pt>
                <c:pt idx="117">
                  <c:v>0.43540000000000001</c:v>
                </c:pt>
                <c:pt idx="118">
                  <c:v>0.74836000000000003</c:v>
                </c:pt>
                <c:pt idx="119">
                  <c:v>0</c:v>
                </c:pt>
                <c:pt idx="120">
                  <c:v>1.02525</c:v>
                </c:pt>
                <c:pt idx="121">
                  <c:v>0.78902000000000005</c:v>
                </c:pt>
                <c:pt idx="122">
                  <c:v>0.87336999999999998</c:v>
                </c:pt>
                <c:pt idx="123">
                  <c:v>0.43873000000000001</c:v>
                </c:pt>
                <c:pt idx="124">
                  <c:v>0.27688000000000001</c:v>
                </c:pt>
                <c:pt idx="125">
                  <c:v>0.96538000000000002</c:v>
                </c:pt>
                <c:pt idx="126">
                  <c:v>0.95562000000000002</c:v>
                </c:pt>
                <c:pt idx="127">
                  <c:v>0.70806000000000002</c:v>
                </c:pt>
                <c:pt idx="128">
                  <c:v>0.36878</c:v>
                </c:pt>
                <c:pt idx="129">
                  <c:v>0.60819999999999996</c:v>
                </c:pt>
                <c:pt idx="130">
                  <c:v>7.5660000000000005E-2</c:v>
                </c:pt>
                <c:pt idx="131">
                  <c:v>0.91086999999999996</c:v>
                </c:pt>
                <c:pt idx="132">
                  <c:v>0.94142999999999999</c:v>
                </c:pt>
                <c:pt idx="133">
                  <c:v>0.72192999999999996</c:v>
                </c:pt>
                <c:pt idx="134">
                  <c:v>0.87529999999999997</c:v>
                </c:pt>
                <c:pt idx="135">
                  <c:v>0.57379000000000002</c:v>
                </c:pt>
                <c:pt idx="136">
                  <c:v>0.38214999999999999</c:v>
                </c:pt>
                <c:pt idx="137">
                  <c:v>0.73850000000000005</c:v>
                </c:pt>
                <c:pt idx="138">
                  <c:v>0.28443000000000002</c:v>
                </c:pt>
                <c:pt idx="139">
                  <c:v>0.61482999999999999</c:v>
                </c:pt>
                <c:pt idx="140">
                  <c:v>0.73792999999999997</c:v>
                </c:pt>
                <c:pt idx="141">
                  <c:v>0.73172000000000004</c:v>
                </c:pt>
                <c:pt idx="142">
                  <c:v>0.53886000000000001</c:v>
                </c:pt>
                <c:pt idx="143">
                  <c:v>0.33861000000000002</c:v>
                </c:pt>
                <c:pt idx="144">
                  <c:v>0.67390000000000005</c:v>
                </c:pt>
                <c:pt idx="145">
                  <c:v>0.80925000000000002</c:v>
                </c:pt>
                <c:pt idx="146">
                  <c:v>0.90942999999999996</c:v>
                </c:pt>
                <c:pt idx="147">
                  <c:v>0.86178999999999994</c:v>
                </c:pt>
                <c:pt idx="148">
                  <c:v>0.81159999999999999</c:v>
                </c:pt>
                <c:pt idx="149">
                  <c:v>0.59772000000000003</c:v>
                </c:pt>
                <c:pt idx="150">
                  <c:v>0.72052000000000005</c:v>
                </c:pt>
                <c:pt idx="151">
                  <c:v>0.74675999999999998</c:v>
                </c:pt>
                <c:pt idx="152">
                  <c:v>0.40064</c:v>
                </c:pt>
                <c:pt idx="153">
                  <c:v>0.29924000000000001</c:v>
                </c:pt>
                <c:pt idx="154">
                  <c:v>0.33474999999999999</c:v>
                </c:pt>
              </c:numCache>
            </c:numRef>
          </c:yVal>
          <c:smooth val="0"/>
          <c:extLst>
            <c:ext xmlns:c16="http://schemas.microsoft.com/office/drawing/2014/chart" uri="{C3380CC4-5D6E-409C-BE32-E72D297353CC}">
              <c16:uniqueId val="{00000000-A28D-4E60-9B2A-ADD1613AEA91}"/>
            </c:ext>
          </c:extLst>
        </c:ser>
        <c:dLbls>
          <c:showLegendKey val="0"/>
          <c:showVal val="0"/>
          <c:showCatName val="0"/>
          <c:showSerName val="0"/>
          <c:showPercent val="0"/>
          <c:showBubbleSize val="0"/>
        </c:dLbls>
        <c:axId val="400968616"/>
        <c:axId val="400962384"/>
      </c:scatterChart>
      <c:valAx>
        <c:axId val="400968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00962384"/>
        <c:crosses val="autoZero"/>
        <c:crossBetween val="midCat"/>
      </c:valAx>
      <c:valAx>
        <c:axId val="40096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009686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sz="1400" b="0" i="0" u="none" strike="noStrike" baseline="0">
                <a:effectLst/>
              </a:rPr>
              <a:t>Регрессионная зависимость </a:t>
            </a:r>
            <a:r>
              <a:rPr lang="en-US" sz="1400" b="0" i="0" u="none" strike="noStrike" baseline="0">
                <a:effectLst/>
              </a:rPr>
              <a:t>Life expectancy </a:t>
            </a:r>
            <a:r>
              <a:rPr lang="ru-RU" sz="1400" b="0" i="0" u="none" strike="noStrike" baseline="0">
                <a:effectLst/>
              </a:rPr>
              <a:t>и </a:t>
            </a:r>
            <a:r>
              <a:rPr lang="en-US"/>
              <a:t>Income composition of resources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'(2)Данные с очищенными переменн'!$I$1</c:f>
              <c:strCache>
                <c:ptCount val="1"/>
                <c:pt idx="0">
                  <c:v>Income composition of resources</c:v>
                </c:pt>
              </c:strCache>
            </c:strRef>
          </c:tx>
          <c:spPr>
            <a:ln w="19050" cap="rnd">
              <a:noFill/>
              <a:round/>
            </a:ln>
            <a:effectLst/>
          </c:spPr>
          <c:marker>
            <c:symbol val="circle"/>
            <c:size val="5"/>
            <c:spPr>
              <a:solidFill>
                <a:schemeClr val="accent1"/>
              </a:solidFill>
              <a:ln w="9525">
                <a:solidFill>
                  <a:schemeClr val="accent1"/>
                </a:solidFill>
              </a:ln>
              <a:effectLst/>
            </c:spPr>
          </c:marker>
          <c:xVal>
            <c:numRef>
              <c:f>'(2)Данные с очищенными переменн'!$C$2:$C$156</c:f>
              <c:numCache>
                <c:formatCode>General</c:formatCode>
                <c:ptCount val="155"/>
                <c:pt idx="0">
                  <c:v>65</c:v>
                </c:pt>
                <c:pt idx="1">
                  <c:v>77.8</c:v>
                </c:pt>
                <c:pt idx="2">
                  <c:v>75.599999999999994</c:v>
                </c:pt>
                <c:pt idx="3">
                  <c:v>52.4</c:v>
                </c:pt>
                <c:pt idx="4">
                  <c:v>76.3</c:v>
                </c:pt>
                <c:pt idx="5">
                  <c:v>74.8</c:v>
                </c:pt>
                <c:pt idx="6">
                  <c:v>82.8</c:v>
                </c:pt>
                <c:pt idx="7">
                  <c:v>81.5</c:v>
                </c:pt>
                <c:pt idx="8">
                  <c:v>72.7</c:v>
                </c:pt>
                <c:pt idx="9">
                  <c:v>76.900000000000006</c:v>
                </c:pt>
                <c:pt idx="10">
                  <c:v>71.8</c:v>
                </c:pt>
                <c:pt idx="11">
                  <c:v>75.5</c:v>
                </c:pt>
                <c:pt idx="12">
                  <c:v>72.3</c:v>
                </c:pt>
                <c:pt idx="13">
                  <c:v>81.099999999999994</c:v>
                </c:pt>
                <c:pt idx="14">
                  <c:v>69.8</c:v>
                </c:pt>
                <c:pt idx="15">
                  <c:v>77</c:v>
                </c:pt>
                <c:pt idx="16">
                  <c:v>77.400000000000006</c:v>
                </c:pt>
                <c:pt idx="17">
                  <c:v>65.7</c:v>
                </c:pt>
                <c:pt idx="18">
                  <c:v>75</c:v>
                </c:pt>
                <c:pt idx="19">
                  <c:v>74.5</c:v>
                </c:pt>
                <c:pt idx="20">
                  <c:v>59.9</c:v>
                </c:pt>
                <c:pt idx="21">
                  <c:v>59.6</c:v>
                </c:pt>
                <c:pt idx="22">
                  <c:v>73.3</c:v>
                </c:pt>
                <c:pt idx="23">
                  <c:v>68.7</c:v>
                </c:pt>
                <c:pt idx="24">
                  <c:v>57.3</c:v>
                </c:pt>
                <c:pt idx="25">
                  <c:v>82.2</c:v>
                </c:pt>
                <c:pt idx="26">
                  <c:v>52.5</c:v>
                </c:pt>
                <c:pt idx="27">
                  <c:v>53.1</c:v>
                </c:pt>
                <c:pt idx="28">
                  <c:v>85</c:v>
                </c:pt>
                <c:pt idx="29">
                  <c:v>76.099999999999994</c:v>
                </c:pt>
                <c:pt idx="30">
                  <c:v>74.8</c:v>
                </c:pt>
                <c:pt idx="31">
                  <c:v>63.5</c:v>
                </c:pt>
                <c:pt idx="32">
                  <c:v>64.7</c:v>
                </c:pt>
                <c:pt idx="33">
                  <c:v>79.599999999999994</c:v>
                </c:pt>
                <c:pt idx="34">
                  <c:v>78</c:v>
                </c:pt>
                <c:pt idx="35">
                  <c:v>85</c:v>
                </c:pt>
                <c:pt idx="36">
                  <c:v>78.8</c:v>
                </c:pt>
                <c:pt idx="37">
                  <c:v>86</c:v>
                </c:pt>
                <c:pt idx="38">
                  <c:v>63.5</c:v>
                </c:pt>
                <c:pt idx="39">
                  <c:v>73.900000000000006</c:v>
                </c:pt>
                <c:pt idx="40">
                  <c:v>76.2</c:v>
                </c:pt>
                <c:pt idx="41">
                  <c:v>79</c:v>
                </c:pt>
                <c:pt idx="42">
                  <c:v>73.5</c:v>
                </c:pt>
                <c:pt idx="43">
                  <c:v>77.599999999999994</c:v>
                </c:pt>
                <c:pt idx="44">
                  <c:v>64.8</c:v>
                </c:pt>
                <c:pt idx="45">
                  <c:v>81.099999999999994</c:v>
                </c:pt>
                <c:pt idx="46">
                  <c:v>82.4</c:v>
                </c:pt>
                <c:pt idx="47">
                  <c:v>66</c:v>
                </c:pt>
                <c:pt idx="48">
                  <c:v>74.400000000000006</c:v>
                </c:pt>
                <c:pt idx="49">
                  <c:v>81</c:v>
                </c:pt>
                <c:pt idx="50">
                  <c:v>62.4</c:v>
                </c:pt>
                <c:pt idx="51">
                  <c:v>81</c:v>
                </c:pt>
                <c:pt idx="52">
                  <c:v>71.900000000000006</c:v>
                </c:pt>
                <c:pt idx="53">
                  <c:v>59</c:v>
                </c:pt>
                <c:pt idx="54">
                  <c:v>63.5</c:v>
                </c:pt>
                <c:pt idx="55">
                  <c:v>74.599999999999994</c:v>
                </c:pt>
                <c:pt idx="56">
                  <c:v>75.8</c:v>
                </c:pt>
                <c:pt idx="57">
                  <c:v>82.7</c:v>
                </c:pt>
                <c:pt idx="58">
                  <c:v>68.3</c:v>
                </c:pt>
                <c:pt idx="59">
                  <c:v>69.099999999999994</c:v>
                </c:pt>
                <c:pt idx="60">
                  <c:v>75.5</c:v>
                </c:pt>
                <c:pt idx="61">
                  <c:v>68.900000000000006</c:v>
                </c:pt>
                <c:pt idx="62">
                  <c:v>81.400000000000006</c:v>
                </c:pt>
                <c:pt idx="63">
                  <c:v>82.5</c:v>
                </c:pt>
                <c:pt idx="64">
                  <c:v>82.7</c:v>
                </c:pt>
                <c:pt idx="65">
                  <c:v>76.2</c:v>
                </c:pt>
                <c:pt idx="66">
                  <c:v>83.7</c:v>
                </c:pt>
                <c:pt idx="67">
                  <c:v>74.099999999999994</c:v>
                </c:pt>
                <c:pt idx="68">
                  <c:v>72</c:v>
                </c:pt>
                <c:pt idx="69">
                  <c:v>63.4</c:v>
                </c:pt>
                <c:pt idx="70">
                  <c:v>66.3</c:v>
                </c:pt>
                <c:pt idx="71">
                  <c:v>74.7</c:v>
                </c:pt>
                <c:pt idx="72">
                  <c:v>71.099999999999994</c:v>
                </c:pt>
                <c:pt idx="73">
                  <c:v>65.7</c:v>
                </c:pt>
                <c:pt idx="74">
                  <c:v>74.599999999999994</c:v>
                </c:pt>
                <c:pt idx="75">
                  <c:v>74.900000000000006</c:v>
                </c:pt>
                <c:pt idx="76">
                  <c:v>53.7</c:v>
                </c:pt>
                <c:pt idx="77">
                  <c:v>61.4</c:v>
                </c:pt>
                <c:pt idx="78">
                  <c:v>72.7</c:v>
                </c:pt>
                <c:pt idx="79">
                  <c:v>73.599999999999994</c:v>
                </c:pt>
                <c:pt idx="80">
                  <c:v>82</c:v>
                </c:pt>
                <c:pt idx="81">
                  <c:v>65.5</c:v>
                </c:pt>
                <c:pt idx="82">
                  <c:v>58.3</c:v>
                </c:pt>
                <c:pt idx="83">
                  <c:v>75</c:v>
                </c:pt>
                <c:pt idx="84">
                  <c:v>78.5</c:v>
                </c:pt>
                <c:pt idx="85">
                  <c:v>58.2</c:v>
                </c:pt>
                <c:pt idx="86">
                  <c:v>81.7</c:v>
                </c:pt>
                <c:pt idx="87">
                  <c:v>63.1</c:v>
                </c:pt>
                <c:pt idx="88">
                  <c:v>74.599999999999994</c:v>
                </c:pt>
                <c:pt idx="89">
                  <c:v>76.7</c:v>
                </c:pt>
                <c:pt idx="90">
                  <c:v>69.400000000000006</c:v>
                </c:pt>
                <c:pt idx="91">
                  <c:v>68.8</c:v>
                </c:pt>
                <c:pt idx="92">
                  <c:v>76.099999999999994</c:v>
                </c:pt>
                <c:pt idx="93">
                  <c:v>74.3</c:v>
                </c:pt>
                <c:pt idx="94">
                  <c:v>57.6</c:v>
                </c:pt>
                <c:pt idx="95">
                  <c:v>66.599999999999994</c:v>
                </c:pt>
                <c:pt idx="96">
                  <c:v>69.2</c:v>
                </c:pt>
                <c:pt idx="97">
                  <c:v>81.900000000000006</c:v>
                </c:pt>
                <c:pt idx="98">
                  <c:v>81.599999999999994</c:v>
                </c:pt>
                <c:pt idx="99">
                  <c:v>74.8</c:v>
                </c:pt>
                <c:pt idx="100">
                  <c:v>61.8</c:v>
                </c:pt>
                <c:pt idx="101">
                  <c:v>54.5</c:v>
                </c:pt>
                <c:pt idx="102">
                  <c:v>81.8</c:v>
                </c:pt>
                <c:pt idx="103">
                  <c:v>76.599999999999994</c:v>
                </c:pt>
                <c:pt idx="104">
                  <c:v>66.400000000000006</c:v>
                </c:pt>
                <c:pt idx="105">
                  <c:v>77.8</c:v>
                </c:pt>
                <c:pt idx="106">
                  <c:v>62.9</c:v>
                </c:pt>
                <c:pt idx="107">
                  <c:v>74</c:v>
                </c:pt>
                <c:pt idx="108">
                  <c:v>75.5</c:v>
                </c:pt>
                <c:pt idx="109">
                  <c:v>68.5</c:v>
                </c:pt>
                <c:pt idx="110">
                  <c:v>77.5</c:v>
                </c:pt>
                <c:pt idx="111">
                  <c:v>81.099999999999994</c:v>
                </c:pt>
                <c:pt idx="112">
                  <c:v>78.2</c:v>
                </c:pt>
                <c:pt idx="113">
                  <c:v>75</c:v>
                </c:pt>
                <c:pt idx="114">
                  <c:v>75</c:v>
                </c:pt>
                <c:pt idx="115">
                  <c:v>66.099999999999994</c:v>
                </c:pt>
                <c:pt idx="116">
                  <c:v>74.5</c:v>
                </c:pt>
                <c:pt idx="117">
                  <c:v>66.7</c:v>
                </c:pt>
                <c:pt idx="118">
                  <c:v>75.599999999999994</c:v>
                </c:pt>
                <c:pt idx="119">
                  <c:v>51</c:v>
                </c:pt>
                <c:pt idx="120">
                  <c:v>83.1</c:v>
                </c:pt>
                <c:pt idx="121">
                  <c:v>76.7</c:v>
                </c:pt>
                <c:pt idx="122">
                  <c:v>88</c:v>
                </c:pt>
                <c:pt idx="123">
                  <c:v>55</c:v>
                </c:pt>
                <c:pt idx="124">
                  <c:v>62.9</c:v>
                </c:pt>
                <c:pt idx="125">
                  <c:v>57.3</c:v>
                </c:pt>
                <c:pt idx="126">
                  <c:v>82.8</c:v>
                </c:pt>
                <c:pt idx="127">
                  <c:v>74.900000000000006</c:v>
                </c:pt>
                <c:pt idx="128">
                  <c:v>64.099999999999994</c:v>
                </c:pt>
                <c:pt idx="129">
                  <c:v>71.599999999999994</c:v>
                </c:pt>
                <c:pt idx="130">
                  <c:v>58.9</c:v>
                </c:pt>
                <c:pt idx="131">
                  <c:v>82.4</c:v>
                </c:pt>
                <c:pt idx="132">
                  <c:v>83.4</c:v>
                </c:pt>
                <c:pt idx="133">
                  <c:v>64.5</c:v>
                </c:pt>
                <c:pt idx="134">
                  <c:v>69.7</c:v>
                </c:pt>
                <c:pt idx="135">
                  <c:v>74.900000000000006</c:v>
                </c:pt>
                <c:pt idx="136">
                  <c:v>75.7</c:v>
                </c:pt>
                <c:pt idx="137">
                  <c:v>68.3</c:v>
                </c:pt>
                <c:pt idx="138">
                  <c:v>59.9</c:v>
                </c:pt>
                <c:pt idx="139">
                  <c:v>71.2</c:v>
                </c:pt>
                <c:pt idx="140">
                  <c:v>75.3</c:v>
                </c:pt>
                <c:pt idx="141">
                  <c:v>75.8</c:v>
                </c:pt>
                <c:pt idx="142">
                  <c:v>66.3</c:v>
                </c:pt>
                <c:pt idx="143">
                  <c:v>62.3</c:v>
                </c:pt>
                <c:pt idx="144">
                  <c:v>71.3</c:v>
                </c:pt>
                <c:pt idx="145">
                  <c:v>77.099999999999994</c:v>
                </c:pt>
                <c:pt idx="146">
                  <c:v>81.2</c:v>
                </c:pt>
                <c:pt idx="147">
                  <c:v>79.3</c:v>
                </c:pt>
                <c:pt idx="148">
                  <c:v>77</c:v>
                </c:pt>
                <c:pt idx="149">
                  <c:v>69.400000000000006</c:v>
                </c:pt>
                <c:pt idx="150">
                  <c:v>74.099999999999994</c:v>
                </c:pt>
                <c:pt idx="151">
                  <c:v>76</c:v>
                </c:pt>
                <c:pt idx="152">
                  <c:v>65.7</c:v>
                </c:pt>
                <c:pt idx="153">
                  <c:v>61.8</c:v>
                </c:pt>
                <c:pt idx="154">
                  <c:v>67</c:v>
                </c:pt>
              </c:numCache>
            </c:numRef>
          </c:xVal>
          <c:yVal>
            <c:numRef>
              <c:f>'(2)Данные с очищенными переменн'!$I$2:$I$156</c:f>
              <c:numCache>
                <c:formatCode>General</c:formatCode>
                <c:ptCount val="155"/>
                <c:pt idx="0">
                  <c:v>0.47899999999999998</c:v>
                </c:pt>
                <c:pt idx="1">
                  <c:v>0.76200000000000001</c:v>
                </c:pt>
                <c:pt idx="2">
                  <c:v>0.74299999999999999</c:v>
                </c:pt>
                <c:pt idx="3">
                  <c:v>0.53100000000000003</c:v>
                </c:pt>
                <c:pt idx="4">
                  <c:v>0.82599999999999996</c:v>
                </c:pt>
                <c:pt idx="5">
                  <c:v>0.74099999999999999</c:v>
                </c:pt>
                <c:pt idx="6">
                  <c:v>0.93700000000000006</c:v>
                </c:pt>
                <c:pt idx="7">
                  <c:v>0.89200000000000002</c:v>
                </c:pt>
                <c:pt idx="8">
                  <c:v>0.75800000000000001</c:v>
                </c:pt>
                <c:pt idx="9">
                  <c:v>0.82299999999999995</c:v>
                </c:pt>
                <c:pt idx="10">
                  <c:v>0.57499999999999996</c:v>
                </c:pt>
                <c:pt idx="11">
                  <c:v>0.79400000000000004</c:v>
                </c:pt>
                <c:pt idx="12">
                  <c:v>0.79800000000000004</c:v>
                </c:pt>
                <c:pt idx="13">
                  <c:v>0.89500000000000002</c:v>
                </c:pt>
                <c:pt idx="14">
                  <c:v>0.60399999999999998</c:v>
                </c:pt>
                <c:pt idx="15">
                  <c:v>0.67100000000000004</c:v>
                </c:pt>
                <c:pt idx="16">
                  <c:v>0.747</c:v>
                </c:pt>
                <c:pt idx="17">
                  <c:v>0.69799999999999995</c:v>
                </c:pt>
                <c:pt idx="18">
                  <c:v>0.754</c:v>
                </c:pt>
                <c:pt idx="19">
                  <c:v>0.79200000000000004</c:v>
                </c:pt>
                <c:pt idx="20">
                  <c:v>0.39900000000000002</c:v>
                </c:pt>
                <c:pt idx="21">
                  <c:v>0.40600000000000003</c:v>
                </c:pt>
                <c:pt idx="22">
                  <c:v>0.64600000000000002</c:v>
                </c:pt>
                <c:pt idx="23">
                  <c:v>0.55800000000000005</c:v>
                </c:pt>
                <c:pt idx="24">
                  <c:v>0.51400000000000001</c:v>
                </c:pt>
                <c:pt idx="25">
                  <c:v>0.91900000000000004</c:v>
                </c:pt>
                <c:pt idx="26">
                  <c:v>0.34699999999999998</c:v>
                </c:pt>
                <c:pt idx="27">
                  <c:v>0.39400000000000002</c:v>
                </c:pt>
                <c:pt idx="28">
                  <c:v>0.84499999999999997</c:v>
                </c:pt>
                <c:pt idx="29">
                  <c:v>0.73399999999999999</c:v>
                </c:pt>
                <c:pt idx="30">
                  <c:v>0.72399999999999998</c:v>
                </c:pt>
                <c:pt idx="31">
                  <c:v>0.498</c:v>
                </c:pt>
                <c:pt idx="32">
                  <c:v>0.59</c:v>
                </c:pt>
                <c:pt idx="33">
                  <c:v>0.77500000000000002</c:v>
                </c:pt>
                <c:pt idx="34">
                  <c:v>0.82299999999999995</c:v>
                </c:pt>
                <c:pt idx="35">
                  <c:v>0.85399999999999998</c:v>
                </c:pt>
                <c:pt idx="36">
                  <c:v>0.72399999999999998</c:v>
                </c:pt>
                <c:pt idx="37">
                  <c:v>0.92300000000000004</c:v>
                </c:pt>
                <c:pt idx="38">
                  <c:v>0.47</c:v>
                </c:pt>
                <c:pt idx="39">
                  <c:v>0.71799999999999997</c:v>
                </c:pt>
                <c:pt idx="40">
                  <c:v>0.73899999999999999</c:v>
                </c:pt>
                <c:pt idx="41">
                  <c:v>0.68799999999999994</c:v>
                </c:pt>
                <c:pt idx="42">
                  <c:v>0.67800000000000005</c:v>
                </c:pt>
                <c:pt idx="43">
                  <c:v>0.86299999999999999</c:v>
                </c:pt>
                <c:pt idx="44">
                  <c:v>0.441</c:v>
                </c:pt>
                <c:pt idx="45">
                  <c:v>0.89300000000000002</c:v>
                </c:pt>
                <c:pt idx="46">
                  <c:v>0.89400000000000002</c:v>
                </c:pt>
                <c:pt idx="47">
                  <c:v>0.69399999999999995</c:v>
                </c:pt>
                <c:pt idx="48">
                  <c:v>0.76800000000000002</c:v>
                </c:pt>
                <c:pt idx="49">
                  <c:v>0.92400000000000004</c:v>
                </c:pt>
                <c:pt idx="50">
                  <c:v>0.57499999999999996</c:v>
                </c:pt>
                <c:pt idx="51">
                  <c:v>0.86499999999999999</c:v>
                </c:pt>
                <c:pt idx="52">
                  <c:v>0.63700000000000001</c:v>
                </c:pt>
                <c:pt idx="53">
                  <c:v>0.41399999999999998</c:v>
                </c:pt>
                <c:pt idx="54">
                  <c:v>0.49</c:v>
                </c:pt>
                <c:pt idx="55">
                  <c:v>0.623</c:v>
                </c:pt>
                <c:pt idx="56">
                  <c:v>0.83399999999999996</c:v>
                </c:pt>
                <c:pt idx="57">
                  <c:v>0.91900000000000004</c:v>
                </c:pt>
                <c:pt idx="58">
                  <c:v>0.61499999999999999</c:v>
                </c:pt>
                <c:pt idx="59">
                  <c:v>0.68600000000000005</c:v>
                </c:pt>
                <c:pt idx="60">
                  <c:v>0.77400000000000002</c:v>
                </c:pt>
                <c:pt idx="61">
                  <c:v>0.64900000000000002</c:v>
                </c:pt>
                <c:pt idx="62">
                  <c:v>0.92</c:v>
                </c:pt>
                <c:pt idx="63">
                  <c:v>0.89800000000000002</c:v>
                </c:pt>
                <c:pt idx="64">
                  <c:v>0.88100000000000001</c:v>
                </c:pt>
                <c:pt idx="65">
                  <c:v>0.72899999999999998</c:v>
                </c:pt>
                <c:pt idx="66">
                  <c:v>0.90200000000000002</c:v>
                </c:pt>
                <c:pt idx="67">
                  <c:v>0.74099999999999999</c:v>
                </c:pt>
                <c:pt idx="68">
                  <c:v>0.79300000000000004</c:v>
                </c:pt>
                <c:pt idx="69">
                  <c:v>0.55000000000000004</c:v>
                </c:pt>
                <c:pt idx="70">
                  <c:v>0.58599999999999997</c:v>
                </c:pt>
                <c:pt idx="71">
                  <c:v>0.79900000000000004</c:v>
                </c:pt>
                <c:pt idx="72">
                  <c:v>0.66200000000000003</c:v>
                </c:pt>
                <c:pt idx="73">
                  <c:v>0.58199999999999996</c:v>
                </c:pt>
                <c:pt idx="74">
                  <c:v>0.82799999999999996</c:v>
                </c:pt>
                <c:pt idx="75">
                  <c:v>0.76300000000000001</c:v>
                </c:pt>
                <c:pt idx="76">
                  <c:v>0.495</c:v>
                </c:pt>
                <c:pt idx="77">
                  <c:v>0.42699999999999999</c:v>
                </c:pt>
                <c:pt idx="78">
                  <c:v>0.71899999999999997</c:v>
                </c:pt>
                <c:pt idx="79">
                  <c:v>0.84599999999999997</c:v>
                </c:pt>
                <c:pt idx="80">
                  <c:v>0.89600000000000002</c:v>
                </c:pt>
                <c:pt idx="81">
                  <c:v>0.51100000000000001</c:v>
                </c:pt>
                <c:pt idx="82">
                  <c:v>0.47299999999999998</c:v>
                </c:pt>
                <c:pt idx="83">
                  <c:v>0.78700000000000003</c:v>
                </c:pt>
                <c:pt idx="84">
                  <c:v>0.70099999999999996</c:v>
                </c:pt>
                <c:pt idx="85">
                  <c:v>0.438</c:v>
                </c:pt>
                <c:pt idx="86">
                  <c:v>0.85299999999999998</c:v>
                </c:pt>
                <c:pt idx="87">
                  <c:v>0.51300000000000001</c:v>
                </c:pt>
                <c:pt idx="88">
                  <c:v>0.77900000000000003</c:v>
                </c:pt>
                <c:pt idx="89">
                  <c:v>0.75800000000000001</c:v>
                </c:pt>
                <c:pt idx="90">
                  <c:v>0.63700000000000001</c:v>
                </c:pt>
                <c:pt idx="91">
                  <c:v>0.73299999999999998</c:v>
                </c:pt>
                <c:pt idx="92">
                  <c:v>0.80400000000000005</c:v>
                </c:pt>
                <c:pt idx="93">
                  <c:v>0.64500000000000002</c:v>
                </c:pt>
                <c:pt idx="94">
                  <c:v>0.41399999999999998</c:v>
                </c:pt>
                <c:pt idx="95">
                  <c:v>0.55200000000000005</c:v>
                </c:pt>
                <c:pt idx="96">
                  <c:v>0.55500000000000005</c:v>
                </c:pt>
                <c:pt idx="97">
                  <c:v>0.92300000000000004</c:v>
                </c:pt>
                <c:pt idx="98">
                  <c:v>0.91300000000000003</c:v>
                </c:pt>
                <c:pt idx="99">
                  <c:v>0.64200000000000002</c:v>
                </c:pt>
                <c:pt idx="100">
                  <c:v>0.35099999999999998</c:v>
                </c:pt>
                <c:pt idx="101">
                  <c:v>0.52500000000000002</c:v>
                </c:pt>
                <c:pt idx="102">
                  <c:v>0.94799999999999995</c:v>
                </c:pt>
                <c:pt idx="103">
                  <c:v>0.79500000000000004</c:v>
                </c:pt>
                <c:pt idx="104">
                  <c:v>0.54800000000000004</c:v>
                </c:pt>
                <c:pt idx="105">
                  <c:v>0.78500000000000003</c:v>
                </c:pt>
                <c:pt idx="106">
                  <c:v>0.51500000000000001</c:v>
                </c:pt>
                <c:pt idx="107">
                  <c:v>0.69199999999999995</c:v>
                </c:pt>
                <c:pt idx="108">
                  <c:v>0.73699999999999999</c:v>
                </c:pt>
                <c:pt idx="109">
                  <c:v>0.67900000000000005</c:v>
                </c:pt>
                <c:pt idx="110">
                  <c:v>0.85199999999999998</c:v>
                </c:pt>
                <c:pt idx="111">
                  <c:v>0.84099999999999997</c:v>
                </c:pt>
                <c:pt idx="112">
                  <c:v>0.85499999999999998</c:v>
                </c:pt>
                <c:pt idx="113">
                  <c:v>0.79800000000000004</c:v>
                </c:pt>
                <c:pt idx="114">
                  <c:v>0.80500000000000005</c:v>
                </c:pt>
                <c:pt idx="115">
                  <c:v>0.49299999999999999</c:v>
                </c:pt>
                <c:pt idx="116">
                  <c:v>0.84499999999999997</c:v>
                </c:pt>
                <c:pt idx="117">
                  <c:v>0.49099999999999999</c:v>
                </c:pt>
                <c:pt idx="118">
                  <c:v>0.77500000000000002</c:v>
                </c:pt>
                <c:pt idx="119">
                  <c:v>0.43099999999999999</c:v>
                </c:pt>
                <c:pt idx="120">
                  <c:v>0.92400000000000004</c:v>
                </c:pt>
                <c:pt idx="121">
                  <c:v>0.84199999999999997</c:v>
                </c:pt>
                <c:pt idx="122">
                  <c:v>0.88800000000000001</c:v>
                </c:pt>
                <c:pt idx="123">
                  <c:v>0.72399999999999998</c:v>
                </c:pt>
                <c:pt idx="124">
                  <c:v>0.66500000000000004</c:v>
                </c:pt>
                <c:pt idx="125">
                  <c:v>0.42099999999999999</c:v>
                </c:pt>
                <c:pt idx="126">
                  <c:v>0.88200000000000001</c:v>
                </c:pt>
                <c:pt idx="127">
                  <c:v>0.76400000000000001</c:v>
                </c:pt>
                <c:pt idx="128">
                  <c:v>0.48799999999999999</c:v>
                </c:pt>
                <c:pt idx="129">
                  <c:v>0.72299999999999998</c:v>
                </c:pt>
                <c:pt idx="130">
                  <c:v>0.54100000000000004</c:v>
                </c:pt>
                <c:pt idx="131">
                  <c:v>0.90900000000000003</c:v>
                </c:pt>
                <c:pt idx="132">
                  <c:v>0.93799999999999994</c:v>
                </c:pt>
                <c:pt idx="133">
                  <c:v>0.55300000000000005</c:v>
                </c:pt>
                <c:pt idx="134">
                  <c:v>0.625</c:v>
                </c:pt>
                <c:pt idx="135">
                  <c:v>0.73799999999999999</c:v>
                </c:pt>
                <c:pt idx="136">
                  <c:v>0.746</c:v>
                </c:pt>
                <c:pt idx="137">
                  <c:v>0.60299999999999998</c:v>
                </c:pt>
                <c:pt idx="138">
                  <c:v>0.48399999999999999</c:v>
                </c:pt>
                <c:pt idx="139">
                  <c:v>0.77900000000000003</c:v>
                </c:pt>
                <c:pt idx="140">
                  <c:v>0.72299999999999998</c:v>
                </c:pt>
                <c:pt idx="141">
                  <c:v>0.76400000000000001</c:v>
                </c:pt>
                <c:pt idx="142">
                  <c:v>0.68799999999999994</c:v>
                </c:pt>
                <c:pt idx="143">
                  <c:v>0.48799999999999999</c:v>
                </c:pt>
                <c:pt idx="144">
                  <c:v>0.748</c:v>
                </c:pt>
                <c:pt idx="145">
                  <c:v>0.83599999999999997</c:v>
                </c:pt>
                <c:pt idx="146">
                  <c:v>0.72399999999999998</c:v>
                </c:pt>
                <c:pt idx="147">
                  <c:v>0.72399999999999998</c:v>
                </c:pt>
                <c:pt idx="148">
                  <c:v>0.79400000000000004</c:v>
                </c:pt>
                <c:pt idx="149">
                  <c:v>0.69699999999999995</c:v>
                </c:pt>
                <c:pt idx="150">
                  <c:v>0.76900000000000002</c:v>
                </c:pt>
                <c:pt idx="151">
                  <c:v>0.67800000000000005</c:v>
                </c:pt>
                <c:pt idx="152">
                  <c:v>0.499</c:v>
                </c:pt>
                <c:pt idx="153">
                  <c:v>0.57599999999999996</c:v>
                </c:pt>
                <c:pt idx="154">
                  <c:v>0.50700000000000001</c:v>
                </c:pt>
              </c:numCache>
            </c:numRef>
          </c:yVal>
          <c:smooth val="0"/>
          <c:extLst>
            <c:ext xmlns:c16="http://schemas.microsoft.com/office/drawing/2014/chart" uri="{C3380CC4-5D6E-409C-BE32-E72D297353CC}">
              <c16:uniqueId val="{00000000-56D1-44F4-B1F3-739E510D1A10}"/>
            </c:ext>
          </c:extLst>
        </c:ser>
        <c:dLbls>
          <c:showLegendKey val="0"/>
          <c:showVal val="0"/>
          <c:showCatName val="0"/>
          <c:showSerName val="0"/>
          <c:showPercent val="0"/>
          <c:showBubbleSize val="0"/>
        </c:dLbls>
        <c:axId val="395977880"/>
        <c:axId val="395981816"/>
      </c:scatterChart>
      <c:valAx>
        <c:axId val="395977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5981816"/>
        <c:crosses val="autoZero"/>
        <c:crossBetween val="midCat"/>
      </c:valAx>
      <c:valAx>
        <c:axId val="39598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3959778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sz="1400" b="0" i="0" u="none" strike="noStrike" baseline="0">
                <a:effectLst/>
              </a:rPr>
              <a:t>Регрессионная зависимость </a:t>
            </a:r>
            <a:r>
              <a:rPr lang="en-US" sz="1400" b="0" i="0" u="none" strike="noStrike" baseline="0">
                <a:effectLst/>
              </a:rPr>
              <a:t>Life expectancy </a:t>
            </a:r>
            <a:r>
              <a:rPr lang="ru-RU" sz="1400" b="0" i="0" u="none" strike="noStrike" baseline="0">
                <a:effectLst/>
              </a:rPr>
              <a:t>и </a:t>
            </a:r>
            <a:r>
              <a:rPr lang="en-US"/>
              <a:t>Schooling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tx>
            <c:strRef>
              <c:f>'(2)Данные с очищенными переменн'!$J$1</c:f>
              <c:strCache>
                <c:ptCount val="1"/>
                <c:pt idx="0">
                  <c:v>Schooling</c:v>
                </c:pt>
              </c:strCache>
            </c:strRef>
          </c:tx>
          <c:spPr>
            <a:ln w="19050" cap="rnd">
              <a:noFill/>
              <a:round/>
            </a:ln>
            <a:effectLst/>
          </c:spPr>
          <c:marker>
            <c:symbol val="circle"/>
            <c:size val="5"/>
            <c:spPr>
              <a:solidFill>
                <a:schemeClr val="accent1"/>
              </a:solidFill>
              <a:ln w="9525">
                <a:solidFill>
                  <a:schemeClr val="accent1"/>
                </a:solidFill>
              </a:ln>
              <a:effectLst/>
            </c:spPr>
          </c:marker>
          <c:xVal>
            <c:numRef>
              <c:f>'(2)Данные с очищенными переменн'!$C$2:$C$156</c:f>
              <c:numCache>
                <c:formatCode>General</c:formatCode>
                <c:ptCount val="155"/>
                <c:pt idx="0">
                  <c:v>65</c:v>
                </c:pt>
                <c:pt idx="1">
                  <c:v>77.8</c:v>
                </c:pt>
                <c:pt idx="2">
                  <c:v>75.599999999999994</c:v>
                </c:pt>
                <c:pt idx="3">
                  <c:v>52.4</c:v>
                </c:pt>
                <c:pt idx="4">
                  <c:v>76.3</c:v>
                </c:pt>
                <c:pt idx="5">
                  <c:v>74.8</c:v>
                </c:pt>
                <c:pt idx="6">
                  <c:v>82.8</c:v>
                </c:pt>
                <c:pt idx="7">
                  <c:v>81.5</c:v>
                </c:pt>
                <c:pt idx="8">
                  <c:v>72.7</c:v>
                </c:pt>
                <c:pt idx="9">
                  <c:v>76.900000000000006</c:v>
                </c:pt>
                <c:pt idx="10">
                  <c:v>71.8</c:v>
                </c:pt>
                <c:pt idx="11">
                  <c:v>75.5</c:v>
                </c:pt>
                <c:pt idx="12">
                  <c:v>72.3</c:v>
                </c:pt>
                <c:pt idx="13">
                  <c:v>81.099999999999994</c:v>
                </c:pt>
                <c:pt idx="14">
                  <c:v>69.8</c:v>
                </c:pt>
                <c:pt idx="15">
                  <c:v>77</c:v>
                </c:pt>
                <c:pt idx="16">
                  <c:v>77.400000000000006</c:v>
                </c:pt>
                <c:pt idx="17">
                  <c:v>65.7</c:v>
                </c:pt>
                <c:pt idx="18">
                  <c:v>75</c:v>
                </c:pt>
                <c:pt idx="19">
                  <c:v>74.5</c:v>
                </c:pt>
                <c:pt idx="20">
                  <c:v>59.9</c:v>
                </c:pt>
                <c:pt idx="21">
                  <c:v>59.6</c:v>
                </c:pt>
                <c:pt idx="22">
                  <c:v>73.3</c:v>
                </c:pt>
                <c:pt idx="23">
                  <c:v>68.7</c:v>
                </c:pt>
                <c:pt idx="24">
                  <c:v>57.3</c:v>
                </c:pt>
                <c:pt idx="25">
                  <c:v>82.2</c:v>
                </c:pt>
                <c:pt idx="26">
                  <c:v>52.5</c:v>
                </c:pt>
                <c:pt idx="27">
                  <c:v>53.1</c:v>
                </c:pt>
                <c:pt idx="28">
                  <c:v>85</c:v>
                </c:pt>
                <c:pt idx="29">
                  <c:v>76.099999999999994</c:v>
                </c:pt>
                <c:pt idx="30">
                  <c:v>74.8</c:v>
                </c:pt>
                <c:pt idx="31">
                  <c:v>63.5</c:v>
                </c:pt>
                <c:pt idx="32">
                  <c:v>64.7</c:v>
                </c:pt>
                <c:pt idx="33">
                  <c:v>79.599999999999994</c:v>
                </c:pt>
                <c:pt idx="34">
                  <c:v>78</c:v>
                </c:pt>
                <c:pt idx="35">
                  <c:v>85</c:v>
                </c:pt>
                <c:pt idx="36">
                  <c:v>78.8</c:v>
                </c:pt>
                <c:pt idx="37">
                  <c:v>86</c:v>
                </c:pt>
                <c:pt idx="38">
                  <c:v>63.5</c:v>
                </c:pt>
                <c:pt idx="39">
                  <c:v>73.900000000000006</c:v>
                </c:pt>
                <c:pt idx="40">
                  <c:v>76.2</c:v>
                </c:pt>
                <c:pt idx="41">
                  <c:v>79</c:v>
                </c:pt>
                <c:pt idx="42">
                  <c:v>73.5</c:v>
                </c:pt>
                <c:pt idx="43">
                  <c:v>77.599999999999994</c:v>
                </c:pt>
                <c:pt idx="44">
                  <c:v>64.8</c:v>
                </c:pt>
                <c:pt idx="45">
                  <c:v>81.099999999999994</c:v>
                </c:pt>
                <c:pt idx="46">
                  <c:v>82.4</c:v>
                </c:pt>
                <c:pt idx="47">
                  <c:v>66</c:v>
                </c:pt>
                <c:pt idx="48">
                  <c:v>74.400000000000006</c:v>
                </c:pt>
                <c:pt idx="49">
                  <c:v>81</c:v>
                </c:pt>
                <c:pt idx="50">
                  <c:v>62.4</c:v>
                </c:pt>
                <c:pt idx="51">
                  <c:v>81</c:v>
                </c:pt>
                <c:pt idx="52">
                  <c:v>71.900000000000006</c:v>
                </c:pt>
                <c:pt idx="53">
                  <c:v>59</c:v>
                </c:pt>
                <c:pt idx="54">
                  <c:v>63.5</c:v>
                </c:pt>
                <c:pt idx="55">
                  <c:v>74.599999999999994</c:v>
                </c:pt>
                <c:pt idx="56">
                  <c:v>75.8</c:v>
                </c:pt>
                <c:pt idx="57">
                  <c:v>82.7</c:v>
                </c:pt>
                <c:pt idx="58">
                  <c:v>68.3</c:v>
                </c:pt>
                <c:pt idx="59">
                  <c:v>69.099999999999994</c:v>
                </c:pt>
                <c:pt idx="60">
                  <c:v>75.5</c:v>
                </c:pt>
                <c:pt idx="61">
                  <c:v>68.900000000000006</c:v>
                </c:pt>
                <c:pt idx="62">
                  <c:v>81.400000000000006</c:v>
                </c:pt>
                <c:pt idx="63">
                  <c:v>82.5</c:v>
                </c:pt>
                <c:pt idx="64">
                  <c:v>82.7</c:v>
                </c:pt>
                <c:pt idx="65">
                  <c:v>76.2</c:v>
                </c:pt>
                <c:pt idx="66">
                  <c:v>83.7</c:v>
                </c:pt>
                <c:pt idx="67">
                  <c:v>74.099999999999994</c:v>
                </c:pt>
                <c:pt idx="68">
                  <c:v>72</c:v>
                </c:pt>
                <c:pt idx="69">
                  <c:v>63.4</c:v>
                </c:pt>
                <c:pt idx="70">
                  <c:v>66.3</c:v>
                </c:pt>
                <c:pt idx="71">
                  <c:v>74.7</c:v>
                </c:pt>
                <c:pt idx="72">
                  <c:v>71.099999999999994</c:v>
                </c:pt>
                <c:pt idx="73">
                  <c:v>65.7</c:v>
                </c:pt>
                <c:pt idx="74">
                  <c:v>74.599999999999994</c:v>
                </c:pt>
                <c:pt idx="75">
                  <c:v>74.900000000000006</c:v>
                </c:pt>
                <c:pt idx="76">
                  <c:v>53.7</c:v>
                </c:pt>
                <c:pt idx="77">
                  <c:v>61.4</c:v>
                </c:pt>
                <c:pt idx="78">
                  <c:v>72.7</c:v>
                </c:pt>
                <c:pt idx="79">
                  <c:v>73.599999999999994</c:v>
                </c:pt>
                <c:pt idx="80">
                  <c:v>82</c:v>
                </c:pt>
                <c:pt idx="81">
                  <c:v>65.5</c:v>
                </c:pt>
                <c:pt idx="82">
                  <c:v>58.3</c:v>
                </c:pt>
                <c:pt idx="83">
                  <c:v>75</c:v>
                </c:pt>
                <c:pt idx="84">
                  <c:v>78.5</c:v>
                </c:pt>
                <c:pt idx="85">
                  <c:v>58.2</c:v>
                </c:pt>
                <c:pt idx="86">
                  <c:v>81.7</c:v>
                </c:pt>
                <c:pt idx="87">
                  <c:v>63.1</c:v>
                </c:pt>
                <c:pt idx="88">
                  <c:v>74.599999999999994</c:v>
                </c:pt>
                <c:pt idx="89">
                  <c:v>76.7</c:v>
                </c:pt>
                <c:pt idx="90">
                  <c:v>69.400000000000006</c:v>
                </c:pt>
                <c:pt idx="91">
                  <c:v>68.8</c:v>
                </c:pt>
                <c:pt idx="92">
                  <c:v>76.099999999999994</c:v>
                </c:pt>
                <c:pt idx="93">
                  <c:v>74.3</c:v>
                </c:pt>
                <c:pt idx="94">
                  <c:v>57.6</c:v>
                </c:pt>
                <c:pt idx="95">
                  <c:v>66.599999999999994</c:v>
                </c:pt>
                <c:pt idx="96">
                  <c:v>69.2</c:v>
                </c:pt>
                <c:pt idx="97">
                  <c:v>81.900000000000006</c:v>
                </c:pt>
                <c:pt idx="98">
                  <c:v>81.599999999999994</c:v>
                </c:pt>
                <c:pt idx="99">
                  <c:v>74.8</c:v>
                </c:pt>
                <c:pt idx="100">
                  <c:v>61.8</c:v>
                </c:pt>
                <c:pt idx="101">
                  <c:v>54.5</c:v>
                </c:pt>
                <c:pt idx="102">
                  <c:v>81.8</c:v>
                </c:pt>
                <c:pt idx="103">
                  <c:v>76.599999999999994</c:v>
                </c:pt>
                <c:pt idx="104">
                  <c:v>66.400000000000006</c:v>
                </c:pt>
                <c:pt idx="105">
                  <c:v>77.8</c:v>
                </c:pt>
                <c:pt idx="106">
                  <c:v>62.9</c:v>
                </c:pt>
                <c:pt idx="107">
                  <c:v>74</c:v>
                </c:pt>
                <c:pt idx="108">
                  <c:v>75.5</c:v>
                </c:pt>
                <c:pt idx="109">
                  <c:v>68.5</c:v>
                </c:pt>
                <c:pt idx="110">
                  <c:v>77.5</c:v>
                </c:pt>
                <c:pt idx="111">
                  <c:v>81.099999999999994</c:v>
                </c:pt>
                <c:pt idx="112">
                  <c:v>78.2</c:v>
                </c:pt>
                <c:pt idx="113">
                  <c:v>75</c:v>
                </c:pt>
                <c:pt idx="114">
                  <c:v>75</c:v>
                </c:pt>
                <c:pt idx="115">
                  <c:v>66.099999999999994</c:v>
                </c:pt>
                <c:pt idx="116">
                  <c:v>74.5</c:v>
                </c:pt>
                <c:pt idx="117">
                  <c:v>66.7</c:v>
                </c:pt>
                <c:pt idx="118">
                  <c:v>75.599999999999994</c:v>
                </c:pt>
                <c:pt idx="119">
                  <c:v>51</c:v>
                </c:pt>
                <c:pt idx="120">
                  <c:v>83.1</c:v>
                </c:pt>
                <c:pt idx="121">
                  <c:v>76.7</c:v>
                </c:pt>
                <c:pt idx="122">
                  <c:v>88</c:v>
                </c:pt>
                <c:pt idx="123">
                  <c:v>55</c:v>
                </c:pt>
                <c:pt idx="124">
                  <c:v>62.9</c:v>
                </c:pt>
                <c:pt idx="125">
                  <c:v>57.3</c:v>
                </c:pt>
                <c:pt idx="126">
                  <c:v>82.8</c:v>
                </c:pt>
                <c:pt idx="127">
                  <c:v>74.900000000000006</c:v>
                </c:pt>
                <c:pt idx="128">
                  <c:v>64.099999999999994</c:v>
                </c:pt>
                <c:pt idx="129">
                  <c:v>71.599999999999994</c:v>
                </c:pt>
                <c:pt idx="130">
                  <c:v>58.9</c:v>
                </c:pt>
                <c:pt idx="131">
                  <c:v>82.4</c:v>
                </c:pt>
                <c:pt idx="132">
                  <c:v>83.4</c:v>
                </c:pt>
                <c:pt idx="133">
                  <c:v>64.5</c:v>
                </c:pt>
                <c:pt idx="134">
                  <c:v>69.7</c:v>
                </c:pt>
                <c:pt idx="135">
                  <c:v>74.900000000000006</c:v>
                </c:pt>
                <c:pt idx="136">
                  <c:v>75.7</c:v>
                </c:pt>
                <c:pt idx="137">
                  <c:v>68.3</c:v>
                </c:pt>
                <c:pt idx="138">
                  <c:v>59.9</c:v>
                </c:pt>
                <c:pt idx="139">
                  <c:v>71.2</c:v>
                </c:pt>
                <c:pt idx="140">
                  <c:v>75.3</c:v>
                </c:pt>
                <c:pt idx="141">
                  <c:v>75.8</c:v>
                </c:pt>
                <c:pt idx="142">
                  <c:v>66.3</c:v>
                </c:pt>
                <c:pt idx="143">
                  <c:v>62.3</c:v>
                </c:pt>
                <c:pt idx="144">
                  <c:v>71.3</c:v>
                </c:pt>
                <c:pt idx="145">
                  <c:v>77.099999999999994</c:v>
                </c:pt>
                <c:pt idx="146">
                  <c:v>81.2</c:v>
                </c:pt>
                <c:pt idx="147">
                  <c:v>79.3</c:v>
                </c:pt>
                <c:pt idx="148">
                  <c:v>77</c:v>
                </c:pt>
                <c:pt idx="149">
                  <c:v>69.400000000000006</c:v>
                </c:pt>
                <c:pt idx="150">
                  <c:v>74.099999999999994</c:v>
                </c:pt>
                <c:pt idx="151">
                  <c:v>76</c:v>
                </c:pt>
                <c:pt idx="152">
                  <c:v>65.7</c:v>
                </c:pt>
                <c:pt idx="153">
                  <c:v>61.8</c:v>
                </c:pt>
                <c:pt idx="154">
                  <c:v>67</c:v>
                </c:pt>
              </c:numCache>
            </c:numRef>
          </c:xVal>
          <c:yVal>
            <c:numRef>
              <c:f>'(2)Данные с очищенными переменн'!$J$2:$J$156</c:f>
              <c:numCache>
                <c:formatCode>General</c:formatCode>
                <c:ptCount val="155"/>
                <c:pt idx="0">
                  <c:v>10.1</c:v>
                </c:pt>
                <c:pt idx="1">
                  <c:v>14.2</c:v>
                </c:pt>
                <c:pt idx="2">
                  <c:v>14.4</c:v>
                </c:pt>
                <c:pt idx="3">
                  <c:v>11.4</c:v>
                </c:pt>
                <c:pt idx="4">
                  <c:v>17.3</c:v>
                </c:pt>
                <c:pt idx="5">
                  <c:v>12.7</c:v>
                </c:pt>
                <c:pt idx="6">
                  <c:v>20.399999999999999</c:v>
                </c:pt>
                <c:pt idx="7">
                  <c:v>15.9</c:v>
                </c:pt>
                <c:pt idx="8">
                  <c:v>12.7</c:v>
                </c:pt>
                <c:pt idx="9">
                  <c:v>14.5</c:v>
                </c:pt>
                <c:pt idx="10">
                  <c:v>10.199999999999999</c:v>
                </c:pt>
                <c:pt idx="11">
                  <c:v>15.3</c:v>
                </c:pt>
                <c:pt idx="12">
                  <c:v>15.6</c:v>
                </c:pt>
                <c:pt idx="13">
                  <c:v>16.600000000000001</c:v>
                </c:pt>
                <c:pt idx="14">
                  <c:v>12.5</c:v>
                </c:pt>
                <c:pt idx="15">
                  <c:v>13.8</c:v>
                </c:pt>
                <c:pt idx="16">
                  <c:v>14.2</c:v>
                </c:pt>
                <c:pt idx="17">
                  <c:v>12.6</c:v>
                </c:pt>
                <c:pt idx="18">
                  <c:v>15.2</c:v>
                </c:pt>
                <c:pt idx="19">
                  <c:v>15</c:v>
                </c:pt>
                <c:pt idx="20">
                  <c:v>7.7</c:v>
                </c:pt>
                <c:pt idx="21">
                  <c:v>10.6</c:v>
                </c:pt>
                <c:pt idx="22">
                  <c:v>13.5</c:v>
                </c:pt>
                <c:pt idx="23">
                  <c:v>10.9</c:v>
                </c:pt>
                <c:pt idx="24">
                  <c:v>10.4</c:v>
                </c:pt>
                <c:pt idx="25">
                  <c:v>16.3</c:v>
                </c:pt>
                <c:pt idx="26">
                  <c:v>7.1</c:v>
                </c:pt>
                <c:pt idx="27">
                  <c:v>7.3</c:v>
                </c:pt>
                <c:pt idx="28">
                  <c:v>16.3</c:v>
                </c:pt>
                <c:pt idx="29">
                  <c:v>13.5</c:v>
                </c:pt>
                <c:pt idx="30">
                  <c:v>13.6</c:v>
                </c:pt>
                <c:pt idx="31">
                  <c:v>11.1</c:v>
                </c:pt>
                <c:pt idx="32">
                  <c:v>11.1</c:v>
                </c:pt>
                <c:pt idx="33">
                  <c:v>14.2</c:v>
                </c:pt>
                <c:pt idx="34">
                  <c:v>15.3</c:v>
                </c:pt>
                <c:pt idx="35">
                  <c:v>14.3</c:v>
                </c:pt>
                <c:pt idx="36">
                  <c:v>13.1</c:v>
                </c:pt>
                <c:pt idx="37">
                  <c:v>19.2</c:v>
                </c:pt>
                <c:pt idx="38">
                  <c:v>6.3</c:v>
                </c:pt>
                <c:pt idx="39">
                  <c:v>13.2</c:v>
                </c:pt>
                <c:pt idx="40">
                  <c:v>14</c:v>
                </c:pt>
                <c:pt idx="41">
                  <c:v>13.1</c:v>
                </c:pt>
                <c:pt idx="42">
                  <c:v>13.2</c:v>
                </c:pt>
                <c:pt idx="43">
                  <c:v>16.5</c:v>
                </c:pt>
                <c:pt idx="44">
                  <c:v>8.4</c:v>
                </c:pt>
                <c:pt idx="45">
                  <c:v>17</c:v>
                </c:pt>
                <c:pt idx="46">
                  <c:v>16.3</c:v>
                </c:pt>
                <c:pt idx="47">
                  <c:v>12.6</c:v>
                </c:pt>
                <c:pt idx="48">
                  <c:v>13.9</c:v>
                </c:pt>
                <c:pt idx="49">
                  <c:v>17.100000000000001</c:v>
                </c:pt>
                <c:pt idx="50">
                  <c:v>11.4</c:v>
                </c:pt>
                <c:pt idx="51">
                  <c:v>17.2</c:v>
                </c:pt>
                <c:pt idx="52">
                  <c:v>10.7</c:v>
                </c:pt>
                <c:pt idx="53">
                  <c:v>8.8000000000000007</c:v>
                </c:pt>
                <c:pt idx="54">
                  <c:v>9.1</c:v>
                </c:pt>
                <c:pt idx="55">
                  <c:v>11.2</c:v>
                </c:pt>
                <c:pt idx="56">
                  <c:v>15.6</c:v>
                </c:pt>
                <c:pt idx="57">
                  <c:v>19</c:v>
                </c:pt>
                <c:pt idx="58">
                  <c:v>11.6</c:v>
                </c:pt>
                <c:pt idx="59">
                  <c:v>12.9</c:v>
                </c:pt>
                <c:pt idx="60">
                  <c:v>14.8</c:v>
                </c:pt>
                <c:pt idx="61">
                  <c:v>10.1</c:v>
                </c:pt>
                <c:pt idx="62">
                  <c:v>18.600000000000001</c:v>
                </c:pt>
                <c:pt idx="63">
                  <c:v>16</c:v>
                </c:pt>
                <c:pt idx="64">
                  <c:v>16.3</c:v>
                </c:pt>
                <c:pt idx="65">
                  <c:v>12.8</c:v>
                </c:pt>
                <c:pt idx="66">
                  <c:v>15.3</c:v>
                </c:pt>
                <c:pt idx="67">
                  <c:v>13.1</c:v>
                </c:pt>
                <c:pt idx="68">
                  <c:v>15</c:v>
                </c:pt>
                <c:pt idx="69">
                  <c:v>11.1</c:v>
                </c:pt>
                <c:pt idx="70">
                  <c:v>11.9</c:v>
                </c:pt>
                <c:pt idx="71">
                  <c:v>13.3</c:v>
                </c:pt>
                <c:pt idx="72">
                  <c:v>13</c:v>
                </c:pt>
                <c:pt idx="73">
                  <c:v>10.8</c:v>
                </c:pt>
                <c:pt idx="74">
                  <c:v>16</c:v>
                </c:pt>
                <c:pt idx="75">
                  <c:v>13.3</c:v>
                </c:pt>
                <c:pt idx="76">
                  <c:v>10.7</c:v>
                </c:pt>
                <c:pt idx="77">
                  <c:v>9.9</c:v>
                </c:pt>
                <c:pt idx="78">
                  <c:v>13.4</c:v>
                </c:pt>
                <c:pt idx="79">
                  <c:v>16.5</c:v>
                </c:pt>
                <c:pt idx="80">
                  <c:v>13.9</c:v>
                </c:pt>
                <c:pt idx="81">
                  <c:v>10.3</c:v>
                </c:pt>
                <c:pt idx="82">
                  <c:v>10.8</c:v>
                </c:pt>
                <c:pt idx="83">
                  <c:v>13.1</c:v>
                </c:pt>
                <c:pt idx="84">
                  <c:v>12.7</c:v>
                </c:pt>
                <c:pt idx="85">
                  <c:v>8.4</c:v>
                </c:pt>
                <c:pt idx="86">
                  <c:v>14.6</c:v>
                </c:pt>
                <c:pt idx="87">
                  <c:v>8.5</c:v>
                </c:pt>
                <c:pt idx="88">
                  <c:v>15.2</c:v>
                </c:pt>
                <c:pt idx="89">
                  <c:v>13.3</c:v>
                </c:pt>
                <c:pt idx="90">
                  <c:v>11.7</c:v>
                </c:pt>
                <c:pt idx="91">
                  <c:v>14.8</c:v>
                </c:pt>
                <c:pt idx="92">
                  <c:v>15.1</c:v>
                </c:pt>
                <c:pt idx="93">
                  <c:v>12.1</c:v>
                </c:pt>
                <c:pt idx="94">
                  <c:v>9.1</c:v>
                </c:pt>
                <c:pt idx="95">
                  <c:v>9.1</c:v>
                </c:pt>
                <c:pt idx="96">
                  <c:v>12.2</c:v>
                </c:pt>
                <c:pt idx="97">
                  <c:v>18.100000000000001</c:v>
                </c:pt>
                <c:pt idx="98">
                  <c:v>19.2</c:v>
                </c:pt>
                <c:pt idx="99">
                  <c:v>11.7</c:v>
                </c:pt>
                <c:pt idx="100">
                  <c:v>5.4</c:v>
                </c:pt>
                <c:pt idx="101">
                  <c:v>10</c:v>
                </c:pt>
                <c:pt idx="102">
                  <c:v>17.7</c:v>
                </c:pt>
                <c:pt idx="103">
                  <c:v>13.7</c:v>
                </c:pt>
                <c:pt idx="104">
                  <c:v>8.1</c:v>
                </c:pt>
                <c:pt idx="105">
                  <c:v>13</c:v>
                </c:pt>
                <c:pt idx="106">
                  <c:v>10</c:v>
                </c:pt>
                <c:pt idx="107">
                  <c:v>12.3</c:v>
                </c:pt>
                <c:pt idx="108">
                  <c:v>13.4</c:v>
                </c:pt>
                <c:pt idx="109">
                  <c:v>11.7</c:v>
                </c:pt>
                <c:pt idx="110">
                  <c:v>16.399999999999999</c:v>
                </c:pt>
                <c:pt idx="111">
                  <c:v>16.600000000000001</c:v>
                </c:pt>
                <c:pt idx="112">
                  <c:v>13.4</c:v>
                </c:pt>
                <c:pt idx="113">
                  <c:v>14.7</c:v>
                </c:pt>
                <c:pt idx="114">
                  <c:v>15</c:v>
                </c:pt>
                <c:pt idx="115">
                  <c:v>10.8</c:v>
                </c:pt>
                <c:pt idx="116">
                  <c:v>16.100000000000001</c:v>
                </c:pt>
                <c:pt idx="117">
                  <c:v>9.5</c:v>
                </c:pt>
                <c:pt idx="118">
                  <c:v>14.4</c:v>
                </c:pt>
                <c:pt idx="119">
                  <c:v>9.5</c:v>
                </c:pt>
                <c:pt idx="120">
                  <c:v>15.4</c:v>
                </c:pt>
                <c:pt idx="121">
                  <c:v>15</c:v>
                </c:pt>
                <c:pt idx="122">
                  <c:v>17.3</c:v>
                </c:pt>
                <c:pt idx="123">
                  <c:v>13.1</c:v>
                </c:pt>
                <c:pt idx="124">
                  <c:v>13</c:v>
                </c:pt>
                <c:pt idx="125">
                  <c:v>4.9000000000000004</c:v>
                </c:pt>
                <c:pt idx="126">
                  <c:v>17.7</c:v>
                </c:pt>
                <c:pt idx="127">
                  <c:v>14</c:v>
                </c:pt>
                <c:pt idx="128">
                  <c:v>7.2</c:v>
                </c:pt>
                <c:pt idx="129">
                  <c:v>12.7</c:v>
                </c:pt>
                <c:pt idx="130">
                  <c:v>11.4</c:v>
                </c:pt>
                <c:pt idx="131">
                  <c:v>15.9</c:v>
                </c:pt>
                <c:pt idx="132">
                  <c:v>16</c:v>
                </c:pt>
                <c:pt idx="133">
                  <c:v>9</c:v>
                </c:pt>
                <c:pt idx="134">
                  <c:v>11.3</c:v>
                </c:pt>
                <c:pt idx="135">
                  <c:v>13.6</c:v>
                </c:pt>
                <c:pt idx="136">
                  <c:v>12.9</c:v>
                </c:pt>
                <c:pt idx="137">
                  <c:v>12.5</c:v>
                </c:pt>
                <c:pt idx="138">
                  <c:v>12</c:v>
                </c:pt>
                <c:pt idx="139">
                  <c:v>12.7</c:v>
                </c:pt>
                <c:pt idx="140">
                  <c:v>14.6</c:v>
                </c:pt>
                <c:pt idx="141">
                  <c:v>14.5</c:v>
                </c:pt>
                <c:pt idx="142">
                  <c:v>10.8</c:v>
                </c:pt>
                <c:pt idx="143">
                  <c:v>10</c:v>
                </c:pt>
                <c:pt idx="144">
                  <c:v>15.3</c:v>
                </c:pt>
                <c:pt idx="145">
                  <c:v>13.3</c:v>
                </c:pt>
                <c:pt idx="146">
                  <c:v>13.1</c:v>
                </c:pt>
                <c:pt idx="147">
                  <c:v>13.1</c:v>
                </c:pt>
                <c:pt idx="148">
                  <c:v>15.5</c:v>
                </c:pt>
                <c:pt idx="149">
                  <c:v>12.1</c:v>
                </c:pt>
                <c:pt idx="150">
                  <c:v>14.3</c:v>
                </c:pt>
                <c:pt idx="151">
                  <c:v>12.6</c:v>
                </c:pt>
                <c:pt idx="152">
                  <c:v>9</c:v>
                </c:pt>
                <c:pt idx="153">
                  <c:v>12.5</c:v>
                </c:pt>
                <c:pt idx="154">
                  <c:v>10.3</c:v>
                </c:pt>
              </c:numCache>
            </c:numRef>
          </c:yVal>
          <c:smooth val="0"/>
          <c:extLst>
            <c:ext xmlns:c16="http://schemas.microsoft.com/office/drawing/2014/chart" uri="{C3380CC4-5D6E-409C-BE32-E72D297353CC}">
              <c16:uniqueId val="{00000000-E741-47F1-AF00-6E2EAD3D7FBB}"/>
            </c:ext>
          </c:extLst>
        </c:ser>
        <c:dLbls>
          <c:showLegendKey val="0"/>
          <c:showVal val="0"/>
          <c:showCatName val="0"/>
          <c:showSerName val="0"/>
          <c:showPercent val="0"/>
          <c:showBubbleSize val="0"/>
        </c:dLbls>
        <c:axId val="572919816"/>
        <c:axId val="572922112"/>
      </c:scatterChart>
      <c:valAx>
        <c:axId val="572919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72922112"/>
        <c:crosses val="autoZero"/>
        <c:crossBetween val="midCat"/>
      </c:valAx>
      <c:valAx>
        <c:axId val="57292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72919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ru-RU"/>
              <a:t>Визуализация</a:t>
            </a:r>
            <a:r>
              <a:rPr lang="ru-RU" baseline="0"/>
              <a:t> работы модели предскзаания</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'(8) Проверка модели '!$D$3</c:f>
              <c:strCache>
                <c:ptCount val="1"/>
                <c:pt idx="0">
                  <c:v>Реальные значения Life expectation</c:v>
                </c:pt>
              </c:strCache>
            </c:strRef>
          </c:tx>
          <c:spPr>
            <a:ln w="28575" cap="rnd">
              <a:solidFill>
                <a:schemeClr val="accent1"/>
              </a:solidFill>
              <a:round/>
            </a:ln>
            <a:effectLst/>
          </c:spPr>
          <c:marker>
            <c:symbol val="none"/>
          </c:marker>
          <c:val>
            <c:numRef>
              <c:f>'(8) Проверка модели '!$D$4:$D$18</c:f>
              <c:numCache>
                <c:formatCode>General</c:formatCode>
                <c:ptCount val="15"/>
                <c:pt idx="0">
                  <c:v>65</c:v>
                </c:pt>
                <c:pt idx="1">
                  <c:v>75.599999999999994</c:v>
                </c:pt>
                <c:pt idx="2">
                  <c:v>76.3</c:v>
                </c:pt>
                <c:pt idx="3">
                  <c:v>72.7</c:v>
                </c:pt>
                <c:pt idx="4">
                  <c:v>76.900000000000006</c:v>
                </c:pt>
                <c:pt idx="5">
                  <c:v>75.5</c:v>
                </c:pt>
                <c:pt idx="6">
                  <c:v>72.3</c:v>
                </c:pt>
                <c:pt idx="7">
                  <c:v>81.099999999999994</c:v>
                </c:pt>
                <c:pt idx="8">
                  <c:v>69.8</c:v>
                </c:pt>
                <c:pt idx="9">
                  <c:v>77</c:v>
                </c:pt>
                <c:pt idx="10">
                  <c:v>77.400000000000006</c:v>
                </c:pt>
                <c:pt idx="11">
                  <c:v>65.7</c:v>
                </c:pt>
                <c:pt idx="12">
                  <c:v>75</c:v>
                </c:pt>
                <c:pt idx="13">
                  <c:v>74.5</c:v>
                </c:pt>
                <c:pt idx="14">
                  <c:v>59.9</c:v>
                </c:pt>
              </c:numCache>
            </c:numRef>
          </c:val>
          <c:smooth val="0"/>
          <c:extLst>
            <c:ext xmlns:c16="http://schemas.microsoft.com/office/drawing/2014/chart" uri="{C3380CC4-5D6E-409C-BE32-E72D297353CC}">
              <c16:uniqueId val="{00000000-4517-4C67-AD6D-D3A2C8FF691D}"/>
            </c:ext>
          </c:extLst>
        </c:ser>
        <c:ser>
          <c:idx val="1"/>
          <c:order val="1"/>
          <c:tx>
            <c:strRef>
              <c:f>'(8) Проверка модели '!$E$3</c:f>
              <c:strCache>
                <c:ptCount val="1"/>
                <c:pt idx="0">
                  <c:v>Предсказанные значения Life expectation</c:v>
                </c:pt>
              </c:strCache>
            </c:strRef>
          </c:tx>
          <c:spPr>
            <a:ln w="28575" cap="rnd">
              <a:solidFill>
                <a:schemeClr val="accent2"/>
              </a:solidFill>
              <a:round/>
            </a:ln>
            <a:effectLst/>
          </c:spPr>
          <c:marker>
            <c:symbol val="none"/>
          </c:marker>
          <c:val>
            <c:numRef>
              <c:f>'(8) Проверка модели '!$E$4:$E$18</c:f>
              <c:numCache>
                <c:formatCode>General</c:formatCode>
                <c:ptCount val="15"/>
                <c:pt idx="0">
                  <c:v>60.926020645635184</c:v>
                </c:pt>
                <c:pt idx="1">
                  <c:v>77.353769662996484</c:v>
                </c:pt>
                <c:pt idx="2">
                  <c:v>77.631638680731285</c:v>
                </c:pt>
                <c:pt idx="3">
                  <c:v>74.994075500108423</c:v>
                </c:pt>
                <c:pt idx="4">
                  <c:v>78.752897689900252</c:v>
                </c:pt>
                <c:pt idx="5">
                  <c:v>76.936627984182437</c:v>
                </c:pt>
                <c:pt idx="6">
                  <c:v>74.297714502864665</c:v>
                </c:pt>
                <c:pt idx="7">
                  <c:v>81.232041091666346</c:v>
                </c:pt>
                <c:pt idx="8">
                  <c:v>66.90897487884655</c:v>
                </c:pt>
                <c:pt idx="9">
                  <c:v>70.034562787506459</c:v>
                </c:pt>
                <c:pt idx="10">
                  <c:v>75.521031923105937</c:v>
                </c:pt>
                <c:pt idx="11">
                  <c:v>68.943969568898396</c:v>
                </c:pt>
                <c:pt idx="12">
                  <c:v>74.269346764462725</c:v>
                </c:pt>
                <c:pt idx="13">
                  <c:v>75.74308385525697</c:v>
                </c:pt>
                <c:pt idx="14">
                  <c:v>64.762293299533184</c:v>
                </c:pt>
              </c:numCache>
            </c:numRef>
          </c:val>
          <c:smooth val="0"/>
          <c:extLst>
            <c:ext xmlns:c16="http://schemas.microsoft.com/office/drawing/2014/chart" uri="{C3380CC4-5D6E-409C-BE32-E72D297353CC}">
              <c16:uniqueId val="{00000001-4517-4C67-AD6D-D3A2C8FF691D}"/>
            </c:ext>
          </c:extLst>
        </c:ser>
        <c:dLbls>
          <c:showLegendKey val="0"/>
          <c:showVal val="0"/>
          <c:showCatName val="0"/>
          <c:showSerName val="0"/>
          <c:showPercent val="0"/>
          <c:showBubbleSize val="0"/>
        </c:dLbls>
        <c:smooth val="0"/>
        <c:axId val="644021368"/>
        <c:axId val="644018088"/>
      </c:lineChart>
      <c:catAx>
        <c:axId val="644021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44018088"/>
        <c:crosses val="autoZero"/>
        <c:auto val="1"/>
        <c:lblAlgn val="ctr"/>
        <c:lblOffset val="100"/>
        <c:noMultiLvlLbl val="0"/>
      </c:catAx>
      <c:valAx>
        <c:axId val="644018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44021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en-US" sz="1600" b="1" i="0" u="none" strike="noStrike" baseline="0">
                <a:solidFill>
                  <a:schemeClr val="tx1"/>
                </a:solidFill>
                <a:latin typeface="Calibri" panose="020F0502020204030204"/>
                <a:cs typeface="Calibri" panose="020F0502020204030204" pitchFamily="34" charset="0"/>
              </a:rPr>
              <a:t>Under-five deaths</a:t>
            </a:r>
            <a:endParaRPr lang="ru-RU" sz="1600" b="1" i="0" u="none" strike="noStrike" baseline="0">
              <a:solidFill>
                <a:schemeClr val="tx1"/>
              </a:solidFill>
              <a:latin typeface="Calibri" panose="020F0502020204030204"/>
              <a:cs typeface="Calibri" panose="020F0502020204030204" pitchFamily="34" charset="0"/>
            </a:endParaRPr>
          </a:p>
        </cx:rich>
      </cx:tx>
    </cx:title>
    <cx:plotArea>
      <cx:plotAreaRegion>
        <cx:series layoutId="boxWhisker" uniqueId="{85D8B844-B669-C647-A361-E7AC32BA6DB8}">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chemeClr val="tx1"/>
                </a:solidFill>
                <a:latin typeface="Calibri" panose="020F0502020204030204"/>
                <a:cs typeface="Calibri" panose="020F0502020204030204" pitchFamily="34" charset="0"/>
              </a:rPr>
              <a:t>Income</a:t>
            </a:r>
            <a:r>
              <a:rPr lang="en-US" sz="1400" b="0" i="0" u="none" strike="noStrike" baseline="0" dirty="0">
                <a:solidFill>
                  <a:sysClr val="windowText" lastClr="000000">
                    <a:lumMod val="65000"/>
                    <a:lumOff val="35000"/>
                  </a:sysClr>
                </a:solidFill>
                <a:latin typeface="Calibri" panose="020F0502020204030204"/>
              </a:rPr>
              <a:t> </a:t>
            </a:r>
            <a:r>
              <a:rPr lang="en-US" sz="1600" b="1" i="0" u="none" strike="noStrike" baseline="0" dirty="0">
                <a:solidFill>
                  <a:schemeClr val="tx1"/>
                </a:solidFill>
                <a:latin typeface="Calibri" panose="020F0502020204030204"/>
              </a:rPr>
              <a:t>composition of resources</a:t>
            </a:r>
            <a:endParaRPr lang="ru-RU" sz="1400" b="1" i="0" u="none" strike="noStrike" baseline="0" dirty="0">
              <a:solidFill>
                <a:schemeClr val="tx1"/>
              </a:solidFill>
              <a:latin typeface="Calibri" panose="020F0502020204030204"/>
            </a:endParaRPr>
          </a:p>
        </cx:rich>
      </cx:tx>
    </cx:title>
    <cx:plotArea>
      <cx:plotAreaRegion>
        <cx:series layoutId="boxWhisker" uniqueId="{DCD513C5-6D9E-3C41-9B17-3F7EE072FFCB}">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en-US" sz="1600" b="1" i="0" u="none" strike="noStrike" baseline="0">
                <a:solidFill>
                  <a:schemeClr val="tx1"/>
                </a:solidFill>
                <a:latin typeface="Calibri" panose="020F0502020204030204"/>
              </a:rPr>
              <a:t>Medicine</a:t>
            </a:r>
            <a:endParaRPr lang="ru-RU" sz="1600" b="1" i="0" u="none" strike="noStrike" baseline="0">
              <a:solidFill>
                <a:schemeClr val="tx1"/>
              </a:solidFill>
              <a:latin typeface="Calibri" panose="020F0502020204030204"/>
            </a:endParaRPr>
          </a:p>
        </cx:rich>
      </cx:tx>
    </cx:title>
    <cx:plotArea>
      <cx:plotAreaRegion>
        <cx:series layoutId="boxWhisker" uniqueId="{3EB62D1A-DC0C-2140-9F3E-97BFBC42E6C9}">
          <cx:dataPt idx="157"/>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Adult Mortality</a:t>
            </a:r>
            <a:endParaRPr lang="ru-RU" sz="1600" b="1" i="0" u="none" strike="noStrike" baseline="0">
              <a:solidFill>
                <a:schemeClr val="tx1"/>
              </a:solidFill>
              <a:latin typeface="Calibri" panose="020F0502020204030204"/>
            </a:endParaRPr>
          </a:p>
        </cx:rich>
      </cx:tx>
    </cx:title>
    <cx:plotArea>
      <cx:plotAreaRegion>
        <cx:series layoutId="boxWhisker" uniqueId="{A70A156D-D3E8-7148-A81D-35ABEDD27C24}">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Infant deaths</a:t>
            </a:r>
            <a:endParaRPr lang="ru-RU" sz="1600" b="1" i="0" u="none" strike="noStrike" baseline="0">
              <a:solidFill>
                <a:schemeClr val="tx1"/>
              </a:solidFill>
              <a:latin typeface="Calibri" panose="020F0502020204030204"/>
            </a:endParaRPr>
          </a:p>
        </cx:rich>
      </cx:tx>
    </cx:title>
    <cx:plotArea>
      <cx:plotAreaRegion>
        <cx:series layoutId="boxWhisker" uniqueId="{7C869690-3BC0-F74D-BC24-2EAA667C55FD}">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Diphtheria </a:t>
            </a:r>
            <a:endParaRPr lang="ru-RU" sz="1600" b="1" i="0" u="none" strike="noStrike" baseline="0">
              <a:solidFill>
                <a:schemeClr val="tx1"/>
              </a:solidFill>
              <a:latin typeface="Calibri" panose="020F0502020204030204"/>
            </a:endParaRPr>
          </a:p>
        </cx:rich>
      </cx:tx>
    </cx:title>
    <cx:plotArea>
      <cx:plotAreaRegion>
        <cx:series layoutId="boxWhisker" uniqueId="{38A3678B-6166-BB48-B4B6-4464F7D0DC9D}">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Trust (Government Corruption)</a:t>
            </a:r>
            <a:endParaRPr lang="ru-RU" sz="1600" b="1" i="0" u="none" strike="noStrike" baseline="0">
              <a:solidFill>
                <a:schemeClr val="tx1"/>
              </a:solidFill>
              <a:latin typeface="Calibri" panose="020F0502020204030204"/>
            </a:endParaRPr>
          </a:p>
        </cx:rich>
      </cx:tx>
    </cx:title>
    <cx:plotArea>
      <cx:plotAreaRegion>
        <cx:series layoutId="boxWhisker" uniqueId="{C313FFA7-C1D5-4545-9879-C5D74D1F52F7}">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Life expectancy </a:t>
            </a:r>
            <a:endParaRPr lang="ru-RU" sz="1600" b="1" i="0" u="none" strike="noStrike" baseline="0">
              <a:solidFill>
                <a:schemeClr val="tx1"/>
              </a:solidFill>
              <a:latin typeface="Calibri" panose="020F0502020204030204"/>
            </a:endParaRPr>
          </a:p>
        </cx:rich>
      </cx:tx>
    </cx:title>
    <cx:plotArea>
      <cx:plotAreaRegion>
        <cx:series layoutId="boxWhisker" uniqueId="{2CA5A387-B80D-6D44-B16E-80E4D7E3263E}">
          <cx:tx>
            <cx:txData>
              <cx:f>_xlchart.v1.12</cx:f>
              <cx:v>Life expectancy </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tx>
        <cx:rich>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Schoooling</a:t>
            </a:r>
            <a:endParaRPr lang="ru-RU" sz="1800" b="1" i="0" u="none" strike="noStrike" baseline="0">
              <a:solidFill>
                <a:sysClr val="windowText" lastClr="000000">
                  <a:lumMod val="75000"/>
                  <a:lumOff val="25000"/>
                </a:sysClr>
              </a:solidFill>
              <a:latin typeface="Calibri" panose="020F0502020204030204"/>
            </a:endParaRPr>
          </a:p>
        </cx:rich>
      </cx:tx>
    </cx:title>
    <cx:plotArea>
      <cx:plotAreaRegion>
        <cx:series layoutId="boxWhisker" uniqueId="{F0467AEF-DAB1-7F42-9C45-18FFBBCFA94D}">
          <cx:tx>
            <cx:txData>
              <cx:f>_xlchart.v1.10</cx:f>
              <cx:v>Schooling</cx:v>
            </cx:txData>
          </cx:tx>
          <cx:dataId val="0"/>
          <cx:layoutPr>
            <cx:visibility meanLine="0" meanMarker="1" nonoutliers="0" outliers="0"/>
            <cx:statistics quartileMethod="exclusive"/>
          </cx:layoutPr>
        </cx:series>
      </cx:plotAreaRegion>
      <cx:axis id="0">
        <cx:catScaling gapWidth="1.5"/>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_xlchart.v1.14</cx:f>
      </cx:numDim>
    </cx:data>
  </cx:chartData>
  <cx:chart>
    <cx:title pos="t" align="ctr" overlay="0">
      <cx:tx>
        <cx:rich>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Happiness score</a:t>
            </a:r>
            <a:endParaRPr lang="ru-RU" sz="1800" b="1" i="0" u="none" strike="noStrike" baseline="0">
              <a:solidFill>
                <a:sysClr val="windowText" lastClr="000000">
                  <a:lumMod val="75000"/>
                  <a:lumOff val="25000"/>
                </a:sysClr>
              </a:solidFill>
              <a:latin typeface="Calibri" panose="020F0502020204030204"/>
            </a:endParaRPr>
          </a:p>
        </cx:rich>
      </cx:tx>
    </cx:title>
    <cx:plotArea>
      <cx:plotAreaRegion>
        <cx:series layoutId="boxWhisker" uniqueId="{CC0F8DC9-298C-3240-9CB7-ED0156A519A8}">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rich>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Family</a:t>
            </a:r>
            <a:endParaRPr lang="ru-RU" sz="1800" b="1" i="0" u="none" strike="noStrike" baseline="0">
              <a:solidFill>
                <a:sysClr val="windowText" lastClr="000000">
                  <a:lumMod val="75000"/>
                  <a:lumOff val="25000"/>
                </a:sysClr>
              </a:solidFill>
              <a:latin typeface="Calibri" panose="020F0502020204030204"/>
            </a:endParaRPr>
          </a:p>
        </cx:rich>
      </cx:tx>
    </cx:title>
    <cx:plotArea>
      <cx:plotAreaRegion>
        <cx:series layoutId="boxWhisker" uniqueId="{E03EA974-1AE2-F44C-B059-77BD112615E6}">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rich>
          <a:bodyPr spcFirstLastPara="1" vertOverflow="ellipsis" horzOverflow="overflow" wrap="square" lIns="0" tIns="0" rIns="0" bIns="0" anchor="ctr" anchorCtr="1"/>
          <a:lstStyle/>
          <a:p>
            <a:pPr algn="ctr" rtl="0">
              <a:defRPr sz="1600">
                <a:solidFill>
                  <a:schemeClr val="tx1"/>
                </a:solidFill>
              </a:defRPr>
            </a:pPr>
            <a:r>
              <a:rPr lang="fr-FR" sz="1600" b="1" i="0" u="none" strike="noStrike" baseline="0">
                <a:solidFill>
                  <a:schemeClr val="tx1"/>
                </a:solidFill>
                <a:latin typeface="Calibri" panose="020F0502020204030204"/>
              </a:rPr>
              <a:t>Hepatitis B</a:t>
            </a:r>
            <a:endParaRPr lang="ru-RU" sz="1600" b="1" i="0" u="none" strike="noStrike" baseline="0">
              <a:solidFill>
                <a:schemeClr val="tx1"/>
              </a:solidFill>
              <a:latin typeface="Calibri" panose="020F0502020204030204"/>
            </a:endParaRPr>
          </a:p>
        </cx:rich>
      </cx:tx>
    </cx:title>
    <cx:plotArea>
      <cx:plotAreaRegion>
        <cx:series layoutId="boxWhisker" uniqueId="{CBC7E948-CD42-5C48-ADBB-AE9F26D44784}">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13.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chartData>
  <cx:chart>
    <cx:title pos="t" align="ctr" overlay="0">
      <cx:tx>
        <cx:rich>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Распределение </a:t>
            </a:r>
            <a:r>
              <a:rPr lang="en-US" sz="1400" b="0" i="0" u="none" strike="noStrike" baseline="0">
                <a:solidFill>
                  <a:sysClr val="windowText" lastClr="000000">
                    <a:lumMod val="65000"/>
                    <a:lumOff val="35000"/>
                  </a:sysClr>
                </a:solidFill>
                <a:latin typeface="Calibri" panose="020F0502020204030204"/>
              </a:rPr>
              <a:t>Adult Mortaity</a:t>
            </a:r>
          </a:p>
        </cx:rich>
      </cx:tx>
    </cx:title>
    <cx:plotArea>
      <cx:plotAreaRegion>
        <cx:series layoutId="clusteredColumn" uniqueId="{77783EBA-D5CD-4F10-BAFC-0643F379989C}">
          <cx:tx>
            <cx:txData>
              <cx:f>_xlchart.v1.23</cx:f>
              <cx:v>Adult Mortality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14.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chartData>
  <cx:chart>
    <cx:title pos="t" align="ctr" overlay="0">
      <cx:tx>
        <cx:rich>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latin typeface="Calibri" panose="020F0502020204030204"/>
              </a:rPr>
              <a:t>Распределение</a:t>
            </a:r>
            <a:r>
              <a:rPr lang="en-US" sz="1400" b="0" i="0" u="none" strike="noStrike" baseline="0">
                <a:solidFill>
                  <a:sysClr val="windowText" lastClr="000000">
                    <a:lumMod val="65000"/>
                    <a:lumOff val="35000"/>
                  </a:sysClr>
                </a:solidFill>
                <a:latin typeface="Calibri" panose="020F0502020204030204"/>
              </a:rPr>
              <a:t> Income composition</a:t>
            </a:r>
            <a:endParaRPr lang="ru-RU"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6C32C772-1670-4D11-AED3-EF297E58C623}">
          <cx:tx>
            <cx:txData>
              <cx:f>_xlchart.v1.19</cx:f>
              <cx:v>Income composition of resources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15.xml><?xml version="1.0" encoding="utf-8"?>
<cx:chartSpace xmlns:a="http://schemas.openxmlformats.org/drawingml/2006/main" xmlns:r="http://schemas.openxmlformats.org/officeDocument/2006/relationships" xmlns:cx="http://schemas.microsoft.com/office/drawing/2014/chartex">
  <cx:chartData>
    <cx:data id="0">
      <cx:numDim type="val">
        <cx:f>_xlchart.v1.22</cx:f>
      </cx:numDim>
    </cx:data>
  </cx:chartData>
  <cx:chart>
    <cx:title pos="t" align="ctr" overlay="0">
      <cx:tx>
        <cx:rich>
          <a:bodyPr spcFirstLastPara="1" vertOverflow="ellipsis" horzOverflow="overflow" wrap="square" lIns="0" tIns="0" rIns="0" bIns="0" anchor="ctr" anchorCtr="1"/>
          <a:lstStyle/>
          <a:p>
            <a:pPr algn="ctr" rtl="0">
              <a:defRPr/>
            </a:pPr>
            <a:r>
              <a:rPr lang="ru-RU"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Распределение </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Schooling</a:t>
            </a:r>
          </a:p>
        </cx:rich>
      </cx:tx>
    </cx:title>
    <cx:plotArea>
      <cx:plotAreaRegion>
        <cx:series layoutId="clusteredColumn" uniqueId="{2FF9BCDD-6499-461B-BBAD-DC883E2B5497}">
          <cx:tx>
            <cx:txData>
              <cx:f>_xlchart.v1.21</cx:f>
              <cx:v>Schooling</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12" Type="http://schemas.microsoft.com/office/2014/relationships/chartEx" Target="../charts/chartEx12.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11" Type="http://schemas.microsoft.com/office/2014/relationships/chartEx" Target="../charts/chartEx11.xml"/><Relationship Id="rId5" Type="http://schemas.microsoft.com/office/2014/relationships/chartEx" Target="../charts/chartEx5.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microsoft.com/office/2014/relationships/chartEx" Target="../charts/chartEx15.xml"/><Relationship Id="rId2" Type="http://schemas.microsoft.com/office/2014/relationships/chartEx" Target="../charts/chartEx14.xml"/><Relationship Id="rId1" Type="http://schemas.microsoft.com/office/2014/relationships/chartEx" Target="../charts/chartEx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35</xdr:col>
      <xdr:colOff>0</xdr:colOff>
      <xdr:row>4</xdr:row>
      <xdr:rowOff>152400</xdr:rowOff>
    </xdr:from>
    <xdr:to>
      <xdr:col>41</xdr:col>
      <xdr:colOff>546100</xdr:colOff>
      <xdr:row>19</xdr:row>
      <xdr:rowOff>38100</xdr:rowOff>
    </xdr:to>
    <mc:AlternateContent xmlns:mc="http://schemas.openxmlformats.org/markup-compatibility/2006">
      <mc:Choice xmlns:cx1="http://schemas.microsoft.com/office/drawing/2015/9/8/chartex" Requires="cx1">
        <xdr:graphicFrame macro="">
          <xdr:nvGraphicFramePr>
            <xdr:cNvPr id="2" name="Диаграмма 1">
              <a:extLst>
                <a:ext uri="{FF2B5EF4-FFF2-40B4-BE49-F238E27FC236}">
                  <a16:creationId xmlns:a16="http://schemas.microsoft.com/office/drawing/2014/main" id="{3D410094-09D4-4E45-81C3-5817DEF227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67800" y="1295400"/>
              <a:ext cx="4597400" cy="2743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35</xdr:col>
      <xdr:colOff>25400</xdr:colOff>
      <xdr:row>21</xdr:row>
      <xdr:rowOff>16934</xdr:rowOff>
    </xdr:from>
    <xdr:to>
      <xdr:col>41</xdr:col>
      <xdr:colOff>516466</xdr:colOff>
      <xdr:row>35</xdr:row>
      <xdr:rowOff>152400</xdr:rowOff>
    </xdr:to>
    <mc:AlternateContent xmlns:mc="http://schemas.openxmlformats.org/markup-compatibility/2006">
      <mc:Choice xmlns:cx1="http://schemas.microsoft.com/office/drawing/2015/9/8/chartex" Requires="cx1">
        <xdr:graphicFrame macro="">
          <xdr:nvGraphicFramePr>
            <xdr:cNvPr id="3" name="Диаграмма 2">
              <a:extLst>
                <a:ext uri="{FF2B5EF4-FFF2-40B4-BE49-F238E27FC236}">
                  <a16:creationId xmlns:a16="http://schemas.microsoft.com/office/drawing/2014/main" id="{E31AE4F6-974B-2A44-A8F6-8DEEEAA314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193200" y="4398434"/>
              <a:ext cx="4542366" cy="2802466"/>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35</xdr:col>
      <xdr:colOff>93133</xdr:colOff>
      <xdr:row>37</xdr:row>
      <xdr:rowOff>101600</xdr:rowOff>
    </xdr:from>
    <xdr:to>
      <xdr:col>41</xdr:col>
      <xdr:colOff>584200</xdr:colOff>
      <xdr:row>52</xdr:row>
      <xdr:rowOff>50800</xdr:rowOff>
    </xdr:to>
    <mc:AlternateContent xmlns:mc="http://schemas.openxmlformats.org/markup-compatibility/2006">
      <mc:Choice xmlns:cx1="http://schemas.microsoft.com/office/drawing/2015/9/8/chartex" Requires="cx1">
        <xdr:graphicFrame macro="">
          <xdr:nvGraphicFramePr>
            <xdr:cNvPr id="4" name="Диаграмма 3">
              <a:extLst>
                <a:ext uri="{FF2B5EF4-FFF2-40B4-BE49-F238E27FC236}">
                  <a16:creationId xmlns:a16="http://schemas.microsoft.com/office/drawing/2014/main" id="{155A3E59-24E6-924A-9944-569D308E1F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260933" y="7531100"/>
              <a:ext cx="4542367" cy="2806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35</xdr:col>
      <xdr:colOff>84666</xdr:colOff>
      <xdr:row>53</xdr:row>
      <xdr:rowOff>152400</xdr:rowOff>
    </xdr:from>
    <xdr:to>
      <xdr:col>41</xdr:col>
      <xdr:colOff>575733</xdr:colOff>
      <xdr:row>68</xdr:row>
      <xdr:rowOff>101600</xdr:rowOff>
    </xdr:to>
    <mc:AlternateContent xmlns:mc="http://schemas.openxmlformats.org/markup-compatibility/2006">
      <mc:Choice xmlns:cx1="http://schemas.microsoft.com/office/drawing/2015/9/8/chartex" Requires="cx1">
        <xdr:graphicFrame macro="">
          <xdr:nvGraphicFramePr>
            <xdr:cNvPr id="5" name="Диаграмма 4">
              <a:extLst>
                <a:ext uri="{FF2B5EF4-FFF2-40B4-BE49-F238E27FC236}">
                  <a16:creationId xmlns:a16="http://schemas.microsoft.com/office/drawing/2014/main" id="{C72FACD3-C65E-8647-848E-5A42C528B4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252466" y="10629900"/>
              <a:ext cx="4542367" cy="2806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35</xdr:col>
      <xdr:colOff>84666</xdr:colOff>
      <xdr:row>69</xdr:row>
      <xdr:rowOff>118534</xdr:rowOff>
    </xdr:from>
    <xdr:to>
      <xdr:col>41</xdr:col>
      <xdr:colOff>575732</xdr:colOff>
      <xdr:row>84</xdr:row>
      <xdr:rowOff>67734</xdr:rowOff>
    </xdr:to>
    <mc:AlternateContent xmlns:mc="http://schemas.openxmlformats.org/markup-compatibility/2006">
      <mc:Choice xmlns:cx1="http://schemas.microsoft.com/office/drawing/2015/9/8/chartex" Requires="cx1">
        <xdr:graphicFrame macro="">
          <xdr:nvGraphicFramePr>
            <xdr:cNvPr id="6" name="Диаграмма 5">
              <a:extLst>
                <a:ext uri="{FF2B5EF4-FFF2-40B4-BE49-F238E27FC236}">
                  <a16:creationId xmlns:a16="http://schemas.microsoft.com/office/drawing/2014/main" id="{56BB1C49-3494-1440-9620-506E3C664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7252466" y="13644034"/>
              <a:ext cx="4542366" cy="2806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35</xdr:col>
      <xdr:colOff>84667</xdr:colOff>
      <xdr:row>85</xdr:row>
      <xdr:rowOff>152399</xdr:rowOff>
    </xdr:from>
    <xdr:to>
      <xdr:col>41</xdr:col>
      <xdr:colOff>575733</xdr:colOff>
      <xdr:row>100</xdr:row>
      <xdr:rowOff>101599</xdr:rowOff>
    </xdr:to>
    <mc:AlternateContent xmlns:mc="http://schemas.openxmlformats.org/markup-compatibility/2006">
      <mc:Choice xmlns:cx1="http://schemas.microsoft.com/office/drawing/2015/9/8/chartex" Requires="cx1">
        <xdr:graphicFrame macro="">
          <xdr:nvGraphicFramePr>
            <xdr:cNvPr id="7" name="Диаграмма 6">
              <a:extLst>
                <a:ext uri="{FF2B5EF4-FFF2-40B4-BE49-F238E27FC236}">
                  <a16:creationId xmlns:a16="http://schemas.microsoft.com/office/drawing/2014/main" id="{001E3040-26E7-0C43-82BB-9BFE6BF9BD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7252467" y="16725899"/>
              <a:ext cx="4542366" cy="2806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485949</xdr:colOff>
      <xdr:row>70</xdr:row>
      <xdr:rowOff>17025</xdr:rowOff>
    </xdr:from>
    <xdr:to>
      <xdr:col>52</xdr:col>
      <xdr:colOff>558800</xdr:colOff>
      <xdr:row>85</xdr:row>
      <xdr:rowOff>38797</xdr:rowOff>
    </xdr:to>
    <mc:AlternateContent xmlns:mc="http://schemas.openxmlformats.org/markup-compatibility/2006">
      <mc:Choice xmlns:cx1="http://schemas.microsoft.com/office/drawing/2015/9/8/chartex" Requires="cx1">
        <xdr:graphicFrame macro="">
          <xdr:nvGraphicFramePr>
            <xdr:cNvPr id="16" name="Диаграмма 15">
              <a:extLst>
                <a:ext uri="{FF2B5EF4-FFF2-40B4-BE49-F238E27FC236}">
                  <a16:creationId xmlns:a16="http://schemas.microsoft.com/office/drawing/2014/main" id="{774B3181-40EA-BE49-A89F-115C3051E7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44300949" y="14241025"/>
              <a:ext cx="4873451" cy="3069772"/>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454526</xdr:colOff>
      <xdr:row>4</xdr:row>
      <xdr:rowOff>186489</xdr:rowOff>
    </xdr:from>
    <xdr:to>
      <xdr:col>52</xdr:col>
      <xdr:colOff>490176</xdr:colOff>
      <xdr:row>19</xdr:row>
      <xdr:rowOff>133683</xdr:rowOff>
    </xdr:to>
    <mc:AlternateContent xmlns:mc="http://schemas.openxmlformats.org/markup-compatibility/2006">
      <mc:Choice xmlns:cx1="http://schemas.microsoft.com/office/drawing/2015/9/8/chartex" Requires="cx1">
        <xdr:graphicFrame macro="">
          <xdr:nvGraphicFramePr>
            <xdr:cNvPr id="9" name="Диаграмма 8">
              <a:extLst>
                <a:ext uri="{FF2B5EF4-FFF2-40B4-BE49-F238E27FC236}">
                  <a16:creationId xmlns:a16="http://schemas.microsoft.com/office/drawing/2014/main" id="{3CDE56BB-9FFF-4045-8037-33AA834A71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3901894" y="988594"/>
              <a:ext cx="4736878" cy="2955089"/>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465666</xdr:colOff>
      <xdr:row>21</xdr:row>
      <xdr:rowOff>23476</xdr:rowOff>
    </xdr:from>
    <xdr:to>
      <xdr:col>52</xdr:col>
      <xdr:colOff>519546</xdr:colOff>
      <xdr:row>35</xdr:row>
      <xdr:rowOff>96213</xdr:rowOff>
    </xdr:to>
    <mc:AlternateContent xmlns:mc="http://schemas.openxmlformats.org/markup-compatibility/2006">
      <mc:Choice xmlns:cx1="http://schemas.microsoft.com/office/drawing/2015/9/8/chartex" Requires="cx1">
        <xdr:graphicFrame macro="">
          <xdr:nvGraphicFramePr>
            <xdr:cNvPr id="10" name="Диаграмма 9">
              <a:extLst>
                <a:ext uri="{FF2B5EF4-FFF2-40B4-BE49-F238E27FC236}">
                  <a16:creationId xmlns:a16="http://schemas.microsoft.com/office/drawing/2014/main" id="{D2B295E0-C252-9E48-8BDC-D2AAC0A63B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43953545" y="4064385"/>
              <a:ext cx="4787516" cy="2766676"/>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444500</xdr:colOff>
      <xdr:row>37</xdr:row>
      <xdr:rowOff>38100</xdr:rowOff>
    </xdr:from>
    <xdr:to>
      <xdr:col>52</xdr:col>
      <xdr:colOff>508000</xdr:colOff>
      <xdr:row>52</xdr:row>
      <xdr:rowOff>50800</xdr:rowOff>
    </xdr:to>
    <mc:AlternateContent xmlns:mc="http://schemas.openxmlformats.org/markup-compatibility/2006">
      <mc:Choice xmlns:cx1="http://schemas.microsoft.com/office/drawing/2015/9/8/chartex" Requires="cx1">
        <xdr:graphicFrame macro="">
          <xdr:nvGraphicFramePr>
            <xdr:cNvPr id="11" name="Диаграмма 10">
              <a:extLst>
                <a:ext uri="{FF2B5EF4-FFF2-40B4-BE49-F238E27FC236}">
                  <a16:creationId xmlns:a16="http://schemas.microsoft.com/office/drawing/2014/main" id="{39332AFB-FE95-134B-B41F-402D805F49F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4259500" y="7556500"/>
              <a:ext cx="4864100" cy="3060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444500</xdr:colOff>
      <xdr:row>53</xdr:row>
      <xdr:rowOff>38100</xdr:rowOff>
    </xdr:from>
    <xdr:to>
      <xdr:col>52</xdr:col>
      <xdr:colOff>482600</xdr:colOff>
      <xdr:row>68</xdr:row>
      <xdr:rowOff>50800</xdr:rowOff>
    </xdr:to>
    <mc:AlternateContent xmlns:mc="http://schemas.openxmlformats.org/markup-compatibility/2006">
      <mc:Choice xmlns:cx1="http://schemas.microsoft.com/office/drawing/2015/9/8/chartex" Requires="cx1">
        <xdr:graphicFrame macro="">
          <xdr:nvGraphicFramePr>
            <xdr:cNvPr id="12" name="Диаграмма 11">
              <a:extLst>
                <a:ext uri="{FF2B5EF4-FFF2-40B4-BE49-F238E27FC236}">
                  <a16:creationId xmlns:a16="http://schemas.microsoft.com/office/drawing/2014/main" id="{C70D7045-F548-B644-8BB5-0727C2B85A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44259500" y="10807700"/>
              <a:ext cx="4838700" cy="30607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45</xdr:col>
      <xdr:colOff>524934</xdr:colOff>
      <xdr:row>86</xdr:row>
      <xdr:rowOff>135466</xdr:rowOff>
    </xdr:from>
    <xdr:to>
      <xdr:col>52</xdr:col>
      <xdr:colOff>592666</xdr:colOff>
      <xdr:row>100</xdr:row>
      <xdr:rowOff>152400</xdr:rowOff>
    </xdr:to>
    <mc:AlternateContent xmlns:mc="http://schemas.openxmlformats.org/markup-compatibility/2006">
      <mc:Choice xmlns:cx1="http://schemas.microsoft.com/office/drawing/2015/9/8/chartex" Requires="cx1">
        <xdr:graphicFrame macro="">
          <xdr:nvGraphicFramePr>
            <xdr:cNvPr id="14" name="Диаграмма 13">
              <a:extLst>
                <a:ext uri="{FF2B5EF4-FFF2-40B4-BE49-F238E27FC236}">
                  <a16:creationId xmlns:a16="http://schemas.microsoft.com/office/drawing/2014/main" id="{F57DE63F-42F3-3A48-9463-456A426330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44111334" y="17610666"/>
              <a:ext cx="4741332" cy="2861734"/>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365760</xdr:colOff>
      <xdr:row>1</xdr:row>
      <xdr:rowOff>0</xdr:rowOff>
    </xdr:from>
    <xdr:to>
      <xdr:col>20</xdr:col>
      <xdr:colOff>60960</xdr:colOff>
      <xdr:row>16</xdr:row>
      <xdr:rowOff>45720</xdr:rowOff>
    </xdr:to>
    <xdr:graphicFrame macro="">
      <xdr:nvGraphicFramePr>
        <xdr:cNvPr id="2" name="Диаграмма 1">
          <a:extLst>
            <a:ext uri="{FF2B5EF4-FFF2-40B4-BE49-F238E27FC236}">
              <a16:creationId xmlns:a16="http://schemas.microsoft.com/office/drawing/2014/main" id="{BC3A3398-EE47-4F39-9781-C973C730E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xdr:row>
      <xdr:rowOff>22860</xdr:rowOff>
    </xdr:from>
    <xdr:to>
      <xdr:col>12</xdr:col>
      <xdr:colOff>312420</xdr:colOff>
      <xdr:row>16</xdr:row>
      <xdr:rowOff>22860</xdr:rowOff>
    </xdr:to>
    <xdr:graphicFrame macro="">
      <xdr:nvGraphicFramePr>
        <xdr:cNvPr id="3" name="Диаграмма 2">
          <a:extLst>
            <a:ext uri="{FF2B5EF4-FFF2-40B4-BE49-F238E27FC236}">
              <a16:creationId xmlns:a16="http://schemas.microsoft.com/office/drawing/2014/main" id="{287B9F10-59A8-4756-96FC-402C708E3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16</xdr:row>
      <xdr:rowOff>83820</xdr:rowOff>
    </xdr:from>
    <xdr:to>
      <xdr:col>12</xdr:col>
      <xdr:colOff>304800</xdr:colOff>
      <xdr:row>31</xdr:row>
      <xdr:rowOff>83820</xdr:rowOff>
    </xdr:to>
    <xdr:graphicFrame macro="">
      <xdr:nvGraphicFramePr>
        <xdr:cNvPr id="4" name="Диаграмма 3">
          <a:extLst>
            <a:ext uri="{FF2B5EF4-FFF2-40B4-BE49-F238E27FC236}">
              <a16:creationId xmlns:a16="http://schemas.microsoft.com/office/drawing/2014/main" id="{4FB1A680-249B-4B5C-9309-AB25D1237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365760</xdr:colOff>
      <xdr:row>16</xdr:row>
      <xdr:rowOff>91440</xdr:rowOff>
    </xdr:from>
    <xdr:to>
      <xdr:col>20</xdr:col>
      <xdr:colOff>60960</xdr:colOff>
      <xdr:row>31</xdr:row>
      <xdr:rowOff>91440</xdr:rowOff>
    </xdr:to>
    <xdr:graphicFrame macro="">
      <xdr:nvGraphicFramePr>
        <xdr:cNvPr id="5" name="Диаграмма 4">
          <a:extLst>
            <a:ext uri="{FF2B5EF4-FFF2-40B4-BE49-F238E27FC236}">
              <a16:creationId xmlns:a16="http://schemas.microsoft.com/office/drawing/2014/main" id="{2920B455-89BE-4A3E-A530-C0439B742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373380</xdr:colOff>
      <xdr:row>0</xdr:row>
      <xdr:rowOff>0</xdr:rowOff>
    </xdr:from>
    <xdr:to>
      <xdr:col>23</xdr:col>
      <xdr:colOff>68580</xdr:colOff>
      <xdr:row>14</xdr:row>
      <xdr:rowOff>152400</xdr:rowOff>
    </xdr:to>
    <mc:AlternateContent xmlns:mc="http://schemas.openxmlformats.org/markup-compatibility/2006">
      <mc:Choice xmlns:cx1="http://schemas.microsoft.com/office/drawing/2015/9/8/chartex" Requires="cx1">
        <xdr:graphicFrame macro="">
          <xdr:nvGraphicFramePr>
            <xdr:cNvPr id="3" name="Диаграмма 2">
              <a:extLst>
                <a:ext uri="{FF2B5EF4-FFF2-40B4-BE49-F238E27FC236}">
                  <a16:creationId xmlns:a16="http://schemas.microsoft.com/office/drawing/2014/main" id="{5B5265A0-4FC4-4A04-A573-1A48ADC6079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11180" y="0"/>
              <a:ext cx="5080000" cy="28702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15</xdr:col>
      <xdr:colOff>365760</xdr:colOff>
      <xdr:row>15</xdr:row>
      <xdr:rowOff>45720</xdr:rowOff>
    </xdr:from>
    <xdr:to>
      <xdr:col>23</xdr:col>
      <xdr:colOff>60960</xdr:colOff>
      <xdr:row>30</xdr:row>
      <xdr:rowOff>45720</xdr:rowOff>
    </xdr:to>
    <mc:AlternateContent xmlns:mc="http://schemas.openxmlformats.org/markup-compatibility/2006">
      <mc:Choice xmlns:cx1="http://schemas.microsoft.com/office/drawing/2015/9/8/chartex" Requires="cx1">
        <xdr:graphicFrame macro="">
          <xdr:nvGraphicFramePr>
            <xdr:cNvPr id="4" name="Диаграмма 3">
              <a:extLst>
                <a:ext uri="{FF2B5EF4-FFF2-40B4-BE49-F238E27FC236}">
                  <a16:creationId xmlns:a16="http://schemas.microsoft.com/office/drawing/2014/main" id="{F3D406A6-1883-48C1-B664-F7019A01B7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03560" y="2954020"/>
              <a:ext cx="5080000" cy="28321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twoCellAnchor>
    <xdr:from>
      <xdr:col>15</xdr:col>
      <xdr:colOff>388620</xdr:colOff>
      <xdr:row>30</xdr:row>
      <xdr:rowOff>99060</xdr:rowOff>
    </xdr:from>
    <xdr:to>
      <xdr:col>23</xdr:col>
      <xdr:colOff>83820</xdr:colOff>
      <xdr:row>45</xdr:row>
      <xdr:rowOff>99060</xdr:rowOff>
    </xdr:to>
    <mc:AlternateContent xmlns:mc="http://schemas.openxmlformats.org/markup-compatibility/2006">
      <mc:Choice xmlns:cx1="http://schemas.microsoft.com/office/drawing/2015/9/8/chartex" Requires="cx1">
        <xdr:graphicFrame macro="">
          <xdr:nvGraphicFramePr>
            <xdr:cNvPr id="5" name="Диаграмма 4">
              <a:extLst>
                <a:ext uri="{FF2B5EF4-FFF2-40B4-BE49-F238E27FC236}">
                  <a16:creationId xmlns:a16="http://schemas.microsoft.com/office/drawing/2014/main" id="{31945F73-AAE8-466A-805E-B76F2F15C8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726420" y="5839460"/>
              <a:ext cx="5080000" cy="2857500"/>
            </a:xfrm>
            <a:prstGeom prst="rect">
              <a:avLst/>
            </a:prstGeom>
            <a:solidFill>
              <a:prstClr val="white"/>
            </a:solidFill>
            <a:ln w="1">
              <a:solidFill>
                <a:prstClr val="green"/>
              </a:solidFill>
            </a:ln>
          </xdr:spPr>
          <xdr:txBody>
            <a:bodyPr vertOverflow="clip" horzOverflow="clip"/>
            <a:lstStyle/>
            <a:p>
              <a:r>
                <a:rPr lang="ru-RU" sz="1100"/>
                <a:t>Эта диаграмма недоступна в вашей версии Excel.
Изменение этой фигуры или сохранение книги в другом формате приведет к остаточному повреждению диаграммы.</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571500</xdr:colOff>
      <xdr:row>8</xdr:row>
      <xdr:rowOff>38100</xdr:rowOff>
    </xdr:from>
    <xdr:to>
      <xdr:col>14</xdr:col>
      <xdr:colOff>266700</xdr:colOff>
      <xdr:row>23</xdr:row>
      <xdr:rowOff>38100</xdr:rowOff>
    </xdr:to>
    <xdr:graphicFrame macro="">
      <xdr:nvGraphicFramePr>
        <xdr:cNvPr id="3" name="Диаграмма 2">
          <a:extLst>
            <a:ext uri="{FF2B5EF4-FFF2-40B4-BE49-F238E27FC236}">
              <a16:creationId xmlns:a16="http://schemas.microsoft.com/office/drawing/2014/main" id="{2063A368-1F13-4FB6-8BD5-C738E71E6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613C6-F9A7-4D4A-A358-D9A1ADFC21ED}">
  <dimension ref="A1:C24"/>
  <sheetViews>
    <sheetView zoomScale="75" workbookViewId="0">
      <selection activeCell="G16" sqref="G16"/>
    </sheetView>
  </sheetViews>
  <sheetFormatPr baseColWidth="10" defaultRowHeight="15"/>
  <cols>
    <col min="1" max="1" width="12.33203125" customWidth="1"/>
    <col min="2" max="2" width="32.5" customWidth="1"/>
    <col min="3" max="3" width="32.6640625" customWidth="1"/>
  </cols>
  <sheetData>
    <row r="1" spans="1:3">
      <c r="A1" s="81" t="s">
        <v>247</v>
      </c>
      <c r="B1" s="80"/>
      <c r="C1" s="80"/>
    </row>
    <row r="2" spans="1:3">
      <c r="A2" s="80"/>
      <c r="B2" s="80"/>
      <c r="C2" s="80"/>
    </row>
    <row r="3" spans="1:3" ht="38" customHeight="1">
      <c r="A3" s="85" t="s">
        <v>253</v>
      </c>
      <c r="B3" s="86" t="s">
        <v>254</v>
      </c>
      <c r="C3" s="86"/>
    </row>
    <row r="5" spans="1:3">
      <c r="A5" s="82" t="s">
        <v>248</v>
      </c>
      <c r="B5" s="83" t="s">
        <v>249</v>
      </c>
      <c r="C5" s="83" t="s">
        <v>250</v>
      </c>
    </row>
    <row r="7" spans="1:3">
      <c r="C7" s="54"/>
    </row>
    <row r="8" spans="1:3" ht="17" customHeight="1">
      <c r="B8" s="84" t="s">
        <v>251</v>
      </c>
      <c r="C8" s="84"/>
    </row>
    <row r="9" spans="1:3" ht="19" customHeight="1">
      <c r="B9" s="78" t="s">
        <v>0</v>
      </c>
      <c r="C9" s="79" t="s">
        <v>232</v>
      </c>
    </row>
    <row r="10" spans="1:3" ht="33" customHeight="1">
      <c r="B10" s="78" t="s">
        <v>139</v>
      </c>
      <c r="C10" s="79" t="s">
        <v>252</v>
      </c>
    </row>
    <row r="11" spans="1:3" ht="16" customHeight="1">
      <c r="B11" s="78" t="s">
        <v>140</v>
      </c>
      <c r="C11" s="79" t="s">
        <v>233</v>
      </c>
    </row>
    <row r="12" spans="1:3" ht="17" customHeight="1">
      <c r="B12" s="78" t="s">
        <v>141</v>
      </c>
      <c r="C12" s="79" t="s">
        <v>234</v>
      </c>
    </row>
    <row r="13" spans="1:3" ht="17" customHeight="1">
      <c r="B13" s="78" t="s">
        <v>235</v>
      </c>
      <c r="C13" s="79" t="s">
        <v>236</v>
      </c>
    </row>
    <row r="14" spans="1:3" ht="15" customHeight="1">
      <c r="B14" s="78" t="s">
        <v>143</v>
      </c>
      <c r="C14" s="79" t="s">
        <v>237</v>
      </c>
    </row>
    <row r="15" spans="1:3" ht="15" customHeight="1">
      <c r="B15" s="78" t="s">
        <v>145</v>
      </c>
      <c r="C15" s="79" t="s">
        <v>238</v>
      </c>
    </row>
    <row r="16" spans="1:3" ht="63" customHeight="1">
      <c r="B16" s="78" t="s">
        <v>146</v>
      </c>
      <c r="C16" s="79" t="s">
        <v>239</v>
      </c>
    </row>
    <row r="17" spans="2:3" ht="16" customHeight="1">
      <c r="B17" s="78" t="s">
        <v>147</v>
      </c>
      <c r="C17" s="79" t="s">
        <v>240</v>
      </c>
    </row>
    <row r="18" spans="2:3" ht="14" customHeight="1">
      <c r="B18" s="78" t="s">
        <v>1</v>
      </c>
      <c r="C18" s="79" t="s">
        <v>241</v>
      </c>
    </row>
    <row r="19" spans="2:3" ht="15" customHeight="1">
      <c r="B19" s="78" t="s">
        <v>2</v>
      </c>
      <c r="C19" s="79" t="s">
        <v>256</v>
      </c>
    </row>
    <row r="20" spans="2:3" ht="16" customHeight="1">
      <c r="B20" s="78" t="s">
        <v>195</v>
      </c>
      <c r="C20" s="79" t="s">
        <v>242</v>
      </c>
    </row>
    <row r="21" spans="2:3" ht="15" customHeight="1">
      <c r="B21" s="78" t="s">
        <v>3</v>
      </c>
      <c r="C21" s="79" t="s">
        <v>243</v>
      </c>
    </row>
    <row r="22" spans="2:3" ht="15" customHeight="1">
      <c r="B22" s="78" t="s">
        <v>4</v>
      </c>
      <c r="C22" s="79" t="s">
        <v>244</v>
      </c>
    </row>
    <row r="23" spans="2:3" ht="14" customHeight="1">
      <c r="B23" s="78" t="s">
        <v>245</v>
      </c>
      <c r="C23" s="79" t="s">
        <v>246</v>
      </c>
    </row>
    <row r="24" spans="2:3">
      <c r="C24" s="54"/>
    </row>
  </sheetData>
  <mergeCells count="3">
    <mergeCell ref="A1:C2"/>
    <mergeCell ref="B3:C3"/>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E263-2078-4AB1-B754-62AE5087A77E}">
  <dimension ref="B2:AL63"/>
  <sheetViews>
    <sheetView tabSelected="1" zoomScale="75" workbookViewId="0">
      <selection activeCell="S21" sqref="S21"/>
    </sheetView>
  </sheetViews>
  <sheetFormatPr baseColWidth="10" defaultColWidth="8.83203125" defaultRowHeight="15"/>
  <sheetData>
    <row r="2" spans="2:38" ht="14.5" customHeight="1">
      <c r="B2" s="87" t="s">
        <v>231</v>
      </c>
      <c r="C2" s="88"/>
      <c r="D2" s="88"/>
      <c r="E2" s="88"/>
      <c r="F2" s="88"/>
      <c r="G2" s="88"/>
      <c r="H2" s="88"/>
      <c r="I2" s="88"/>
      <c r="J2" s="88"/>
      <c r="K2" s="88"/>
      <c r="L2" s="88"/>
      <c r="M2" s="88"/>
      <c r="N2" s="88"/>
      <c r="O2" s="88"/>
      <c r="P2" s="88"/>
      <c r="Q2" s="88"/>
      <c r="R2" s="89"/>
      <c r="AK2" s="57"/>
      <c r="AL2" s="57"/>
    </row>
    <row r="3" spans="2:38">
      <c r="B3" s="90"/>
      <c r="C3" s="91"/>
      <c r="D3" s="91"/>
      <c r="E3" s="91"/>
      <c r="F3" s="91"/>
      <c r="G3" s="91"/>
      <c r="H3" s="91"/>
      <c r="I3" s="91"/>
      <c r="J3" s="91"/>
      <c r="K3" s="91"/>
      <c r="L3" s="91"/>
      <c r="M3" s="91"/>
      <c r="N3" s="91"/>
      <c r="O3" s="91"/>
      <c r="P3" s="91"/>
      <c r="Q3" s="91"/>
      <c r="R3" s="92"/>
      <c r="AK3" s="57"/>
      <c r="AL3" s="57"/>
    </row>
    <row r="4" spans="2:38">
      <c r="B4" s="93"/>
      <c r="C4" s="94"/>
      <c r="D4" s="94"/>
      <c r="E4" s="94"/>
      <c r="F4" s="94"/>
      <c r="G4" s="94"/>
      <c r="H4" s="94"/>
      <c r="I4" s="94"/>
      <c r="J4" s="94"/>
      <c r="K4" s="94"/>
      <c r="L4" s="94"/>
      <c r="M4" s="94"/>
      <c r="N4" s="94"/>
      <c r="O4" s="94"/>
      <c r="P4" s="94"/>
      <c r="Q4" s="94"/>
      <c r="R4" s="95"/>
      <c r="AK4" s="57"/>
      <c r="AL4" s="57"/>
    </row>
    <row r="5" spans="2:38">
      <c r="AK5" s="57"/>
      <c r="AL5" s="57"/>
    </row>
    <row r="6" spans="2:38">
      <c r="B6" s="96" t="s">
        <v>255</v>
      </c>
      <c r="C6" s="97"/>
      <c r="D6" s="97"/>
      <c r="E6" s="97"/>
      <c r="F6" s="97"/>
      <c r="G6" s="97"/>
      <c r="H6" s="97"/>
      <c r="I6" s="97"/>
      <c r="J6" s="97"/>
      <c r="K6" s="97"/>
      <c r="L6" s="97"/>
      <c r="M6" s="97"/>
      <c r="N6" s="97"/>
      <c r="O6" s="97"/>
      <c r="P6" s="97"/>
      <c r="Q6" s="97"/>
      <c r="R6" s="98"/>
      <c r="AK6" s="57"/>
      <c r="AL6" s="57"/>
    </row>
    <row r="7" spans="2:38">
      <c r="B7" s="99"/>
      <c r="C7" s="100"/>
      <c r="D7" s="100"/>
      <c r="E7" s="100"/>
      <c r="F7" s="100"/>
      <c r="G7" s="100"/>
      <c r="H7" s="100"/>
      <c r="I7" s="100"/>
      <c r="J7" s="100"/>
      <c r="K7" s="100"/>
      <c r="L7" s="100"/>
      <c r="M7" s="100"/>
      <c r="N7" s="100"/>
      <c r="O7" s="100"/>
      <c r="P7" s="100"/>
      <c r="Q7" s="100"/>
      <c r="R7" s="101"/>
      <c r="AK7" s="57"/>
      <c r="AL7" s="57"/>
    </row>
    <row r="8" spans="2:38">
      <c r="B8" s="99"/>
      <c r="C8" s="100"/>
      <c r="D8" s="100"/>
      <c r="E8" s="100"/>
      <c r="F8" s="100"/>
      <c r="G8" s="100"/>
      <c r="H8" s="100"/>
      <c r="I8" s="100"/>
      <c r="J8" s="100"/>
      <c r="K8" s="100"/>
      <c r="L8" s="100"/>
      <c r="M8" s="100"/>
      <c r="N8" s="100"/>
      <c r="O8" s="100"/>
      <c r="P8" s="100"/>
      <c r="Q8" s="100"/>
      <c r="R8" s="101"/>
      <c r="AK8" s="57"/>
      <c r="AL8" s="57"/>
    </row>
    <row r="9" spans="2:38">
      <c r="B9" s="102"/>
      <c r="C9" s="103"/>
      <c r="D9" s="103"/>
      <c r="E9" s="103"/>
      <c r="F9" s="103"/>
      <c r="G9" s="103"/>
      <c r="H9" s="103"/>
      <c r="I9" s="103"/>
      <c r="J9" s="103"/>
      <c r="K9" s="103"/>
      <c r="L9" s="103"/>
      <c r="M9" s="103"/>
      <c r="N9" s="103"/>
      <c r="O9" s="103"/>
      <c r="P9" s="103"/>
      <c r="Q9" s="103"/>
      <c r="R9" s="104"/>
      <c r="AK9" s="57"/>
      <c r="AL9" s="57"/>
    </row>
    <row r="10" spans="2:38">
      <c r="AK10" s="57"/>
      <c r="AL10" s="57"/>
    </row>
    <row r="11" spans="2:38">
      <c r="B11" s="96" t="s">
        <v>267</v>
      </c>
      <c r="C11" s="97"/>
      <c r="D11" s="97"/>
      <c r="E11" s="97"/>
      <c r="F11" s="97"/>
      <c r="G11" s="97"/>
      <c r="H11" s="97"/>
      <c r="I11" s="97"/>
      <c r="J11" s="97"/>
      <c r="K11" s="97"/>
      <c r="L11" s="97"/>
      <c r="M11" s="97"/>
      <c r="N11" s="97"/>
      <c r="O11" s="97"/>
      <c r="P11" s="97"/>
      <c r="Q11" s="97"/>
      <c r="R11" s="98"/>
      <c r="AK11" s="57"/>
      <c r="AL11" s="57"/>
    </row>
    <row r="12" spans="2:38" ht="15" customHeight="1">
      <c r="B12" s="102"/>
      <c r="C12" s="103"/>
      <c r="D12" s="103"/>
      <c r="E12" s="103"/>
      <c r="F12" s="103"/>
      <c r="G12" s="103"/>
      <c r="H12" s="103"/>
      <c r="I12" s="103"/>
      <c r="J12" s="103"/>
      <c r="K12" s="103"/>
      <c r="L12" s="103"/>
      <c r="M12" s="103"/>
      <c r="N12" s="103"/>
      <c r="O12" s="103"/>
      <c r="P12" s="103"/>
      <c r="Q12" s="103"/>
      <c r="R12" s="104"/>
      <c r="AK12" s="57"/>
      <c r="AL12" s="57"/>
    </row>
    <row r="13" spans="2:38">
      <c r="B13" s="57"/>
      <c r="C13" s="57"/>
      <c r="D13" s="57"/>
      <c r="E13" s="57"/>
      <c r="F13" s="57"/>
      <c r="G13" s="57"/>
      <c r="H13" s="57"/>
      <c r="I13" s="57"/>
      <c r="J13" s="57"/>
      <c r="K13" s="57"/>
      <c r="L13" s="57"/>
      <c r="M13" s="57"/>
      <c r="N13" s="57"/>
      <c r="O13" s="57"/>
      <c r="P13" s="57"/>
      <c r="Q13" s="57"/>
      <c r="R13" s="57"/>
      <c r="AK13" s="57"/>
      <c r="AL13" s="57"/>
    </row>
    <row r="14" spans="2:38">
      <c r="B14" s="96" t="s">
        <v>225</v>
      </c>
      <c r="C14" s="97"/>
      <c r="D14" s="97"/>
      <c r="E14" s="97"/>
      <c r="F14" s="97"/>
      <c r="G14" s="97"/>
      <c r="H14" s="97"/>
      <c r="I14" s="97"/>
      <c r="J14" s="97"/>
      <c r="K14" s="97"/>
      <c r="L14" s="97"/>
      <c r="M14" s="97"/>
      <c r="N14" s="97"/>
      <c r="O14" s="97"/>
      <c r="P14" s="97"/>
      <c r="Q14" s="97"/>
      <c r="R14" s="98"/>
    </row>
    <row r="15" spans="2:38">
      <c r="B15" s="99"/>
      <c r="C15" s="100"/>
      <c r="D15" s="100"/>
      <c r="E15" s="100"/>
      <c r="F15" s="100"/>
      <c r="G15" s="100"/>
      <c r="H15" s="100"/>
      <c r="I15" s="100"/>
      <c r="J15" s="100"/>
      <c r="K15" s="100"/>
      <c r="L15" s="100"/>
      <c r="M15" s="100"/>
      <c r="N15" s="100"/>
      <c r="O15" s="100"/>
      <c r="P15" s="100"/>
      <c r="Q15" s="100"/>
      <c r="R15" s="101"/>
    </row>
    <row r="16" spans="2:38">
      <c r="B16" s="99"/>
      <c r="C16" s="100"/>
      <c r="D16" s="100"/>
      <c r="E16" s="100"/>
      <c r="F16" s="100"/>
      <c r="G16" s="100"/>
      <c r="H16" s="100"/>
      <c r="I16" s="100"/>
      <c r="J16" s="100"/>
      <c r="K16" s="100"/>
      <c r="L16" s="100"/>
      <c r="M16" s="100"/>
      <c r="N16" s="100"/>
      <c r="O16" s="100"/>
      <c r="P16" s="100"/>
      <c r="Q16" s="100"/>
      <c r="R16" s="101"/>
    </row>
    <row r="17" spans="2:18">
      <c r="B17" s="99"/>
      <c r="C17" s="100"/>
      <c r="D17" s="100"/>
      <c r="E17" s="100"/>
      <c r="F17" s="100"/>
      <c r="G17" s="100"/>
      <c r="H17" s="100"/>
      <c r="I17" s="100"/>
      <c r="J17" s="100"/>
      <c r="K17" s="100"/>
      <c r="L17" s="100"/>
      <c r="M17" s="100"/>
      <c r="N17" s="100"/>
      <c r="O17" s="100"/>
      <c r="P17" s="100"/>
      <c r="Q17" s="100"/>
      <c r="R17" s="101"/>
    </row>
    <row r="18" spans="2:18">
      <c r="B18" s="102"/>
      <c r="C18" s="103"/>
      <c r="D18" s="103"/>
      <c r="E18" s="103"/>
      <c r="F18" s="103"/>
      <c r="G18" s="103"/>
      <c r="H18" s="103"/>
      <c r="I18" s="103"/>
      <c r="J18" s="103"/>
      <c r="K18" s="103"/>
      <c r="L18" s="103"/>
      <c r="M18" s="103"/>
      <c r="N18" s="103"/>
      <c r="O18" s="103"/>
      <c r="P18" s="103"/>
      <c r="Q18" s="103"/>
      <c r="R18" s="104"/>
    </row>
    <row r="20" spans="2:18">
      <c r="B20" s="96" t="s">
        <v>226</v>
      </c>
      <c r="C20" s="97"/>
      <c r="D20" s="97"/>
      <c r="E20" s="97"/>
      <c r="F20" s="97"/>
      <c r="G20" s="97"/>
      <c r="H20" s="97"/>
      <c r="I20" s="97"/>
      <c r="J20" s="97"/>
      <c r="K20" s="97"/>
      <c r="L20" s="97"/>
      <c r="M20" s="97"/>
      <c r="N20" s="97"/>
      <c r="O20" s="97"/>
      <c r="P20" s="97"/>
      <c r="Q20" s="97"/>
      <c r="R20" s="98"/>
    </row>
    <row r="21" spans="2:18">
      <c r="B21" s="99"/>
      <c r="C21" s="100"/>
      <c r="D21" s="100"/>
      <c r="E21" s="100"/>
      <c r="F21" s="100"/>
      <c r="G21" s="100"/>
      <c r="H21" s="100"/>
      <c r="I21" s="100"/>
      <c r="J21" s="100"/>
      <c r="K21" s="100"/>
      <c r="L21" s="100"/>
      <c r="M21" s="100"/>
      <c r="N21" s="100"/>
      <c r="O21" s="100"/>
      <c r="P21" s="100"/>
      <c r="Q21" s="100"/>
      <c r="R21" s="101"/>
    </row>
    <row r="22" spans="2:18">
      <c r="B22" s="99"/>
      <c r="C22" s="100"/>
      <c r="D22" s="100"/>
      <c r="E22" s="100"/>
      <c r="F22" s="100"/>
      <c r="G22" s="100"/>
      <c r="H22" s="100"/>
      <c r="I22" s="100"/>
      <c r="J22" s="100"/>
      <c r="K22" s="100"/>
      <c r="L22" s="100"/>
      <c r="M22" s="100"/>
      <c r="N22" s="100"/>
      <c r="O22" s="100"/>
      <c r="P22" s="100"/>
      <c r="Q22" s="100"/>
      <c r="R22" s="101"/>
    </row>
    <row r="23" spans="2:18">
      <c r="B23" s="99"/>
      <c r="C23" s="100"/>
      <c r="D23" s="100"/>
      <c r="E23" s="100"/>
      <c r="F23" s="100"/>
      <c r="G23" s="100"/>
      <c r="H23" s="100"/>
      <c r="I23" s="100"/>
      <c r="J23" s="100"/>
      <c r="K23" s="100"/>
      <c r="L23" s="100"/>
      <c r="M23" s="100"/>
      <c r="N23" s="100"/>
      <c r="O23" s="100"/>
      <c r="P23" s="100"/>
      <c r="Q23" s="100"/>
      <c r="R23" s="101"/>
    </row>
    <row r="24" spans="2:18">
      <c r="B24" s="102"/>
      <c r="C24" s="103"/>
      <c r="D24" s="103"/>
      <c r="E24" s="103"/>
      <c r="F24" s="103"/>
      <c r="G24" s="103"/>
      <c r="H24" s="103"/>
      <c r="I24" s="103"/>
      <c r="J24" s="103"/>
      <c r="K24" s="103"/>
      <c r="L24" s="103"/>
      <c r="M24" s="103"/>
      <c r="N24" s="103"/>
      <c r="O24" s="103"/>
      <c r="P24" s="103"/>
      <c r="Q24" s="103"/>
      <c r="R24" s="104"/>
    </row>
    <row r="26" spans="2:18" ht="14.5" customHeight="1">
      <c r="B26" s="96" t="s">
        <v>227</v>
      </c>
      <c r="C26" s="97"/>
      <c r="D26" s="97"/>
      <c r="E26" s="97"/>
      <c r="F26" s="97"/>
      <c r="G26" s="97"/>
      <c r="H26" s="97"/>
      <c r="I26" s="97"/>
      <c r="J26" s="97"/>
      <c r="K26" s="97"/>
      <c r="L26" s="97"/>
      <c r="M26" s="97"/>
      <c r="N26" s="97"/>
      <c r="O26" s="97"/>
      <c r="P26" s="97"/>
      <c r="Q26" s="97"/>
      <c r="R26" s="98"/>
    </row>
    <row r="27" spans="2:18">
      <c r="B27" s="99"/>
      <c r="C27" s="100"/>
      <c r="D27" s="100"/>
      <c r="E27" s="100"/>
      <c r="F27" s="100"/>
      <c r="G27" s="100"/>
      <c r="H27" s="100"/>
      <c r="I27" s="100"/>
      <c r="J27" s="100"/>
      <c r="K27" s="100"/>
      <c r="L27" s="100"/>
      <c r="M27" s="100"/>
      <c r="N27" s="100"/>
      <c r="O27" s="100"/>
      <c r="P27" s="100"/>
      <c r="Q27" s="100"/>
      <c r="R27" s="101"/>
    </row>
    <row r="28" spans="2:18">
      <c r="B28" s="99"/>
      <c r="C28" s="100"/>
      <c r="D28" s="100"/>
      <c r="E28" s="100"/>
      <c r="F28" s="100"/>
      <c r="G28" s="100"/>
      <c r="H28" s="100"/>
      <c r="I28" s="100"/>
      <c r="J28" s="100"/>
      <c r="K28" s="100"/>
      <c r="L28" s="100"/>
      <c r="M28" s="100"/>
      <c r="N28" s="100"/>
      <c r="O28" s="100"/>
      <c r="P28" s="100"/>
      <c r="Q28" s="100"/>
      <c r="R28" s="101"/>
    </row>
    <row r="29" spans="2:18">
      <c r="B29" s="99"/>
      <c r="C29" s="100"/>
      <c r="D29" s="100"/>
      <c r="E29" s="100"/>
      <c r="F29" s="100"/>
      <c r="G29" s="100"/>
      <c r="H29" s="100"/>
      <c r="I29" s="100"/>
      <c r="J29" s="100"/>
      <c r="K29" s="100"/>
      <c r="L29" s="100"/>
      <c r="M29" s="100"/>
      <c r="N29" s="100"/>
      <c r="O29" s="100"/>
      <c r="P29" s="100"/>
      <c r="Q29" s="100"/>
      <c r="R29" s="101"/>
    </row>
    <row r="30" spans="2:18">
      <c r="B30" s="99"/>
      <c r="C30" s="100"/>
      <c r="D30" s="100"/>
      <c r="E30" s="100"/>
      <c r="F30" s="100"/>
      <c r="G30" s="100"/>
      <c r="H30" s="100"/>
      <c r="I30" s="100"/>
      <c r="J30" s="100"/>
      <c r="K30" s="100"/>
      <c r="L30" s="100"/>
      <c r="M30" s="100"/>
      <c r="N30" s="100"/>
      <c r="O30" s="100"/>
      <c r="P30" s="100"/>
      <c r="Q30" s="100"/>
      <c r="R30" s="101"/>
    </row>
    <row r="31" spans="2:18">
      <c r="B31" s="99"/>
      <c r="C31" s="100"/>
      <c r="D31" s="100"/>
      <c r="E31" s="100"/>
      <c r="F31" s="100"/>
      <c r="G31" s="100"/>
      <c r="H31" s="100"/>
      <c r="I31" s="100"/>
      <c r="J31" s="100"/>
      <c r="K31" s="100"/>
      <c r="L31" s="100"/>
      <c r="M31" s="100"/>
      <c r="N31" s="100"/>
      <c r="O31" s="100"/>
      <c r="P31" s="100"/>
      <c r="Q31" s="100"/>
      <c r="R31" s="101"/>
    </row>
    <row r="32" spans="2:18">
      <c r="B32" s="102"/>
      <c r="C32" s="103"/>
      <c r="D32" s="103"/>
      <c r="E32" s="103"/>
      <c r="F32" s="103"/>
      <c r="G32" s="103"/>
      <c r="H32" s="103"/>
      <c r="I32" s="103"/>
      <c r="J32" s="103"/>
      <c r="K32" s="103"/>
      <c r="L32" s="103"/>
      <c r="M32" s="103"/>
      <c r="N32" s="103"/>
      <c r="O32" s="103"/>
      <c r="P32" s="103"/>
      <c r="Q32" s="103"/>
      <c r="R32" s="104"/>
    </row>
    <row r="34" spans="2:18">
      <c r="B34" s="96" t="s">
        <v>229</v>
      </c>
      <c r="C34" s="97"/>
      <c r="D34" s="97"/>
      <c r="E34" s="97"/>
      <c r="F34" s="97"/>
      <c r="G34" s="97"/>
      <c r="H34" s="97"/>
      <c r="I34" s="97"/>
      <c r="J34" s="97"/>
      <c r="K34" s="97"/>
      <c r="L34" s="97"/>
      <c r="M34" s="97"/>
      <c r="N34" s="97"/>
      <c r="O34" s="97"/>
      <c r="P34" s="97"/>
      <c r="Q34" s="97"/>
      <c r="R34" s="98"/>
    </row>
    <row r="35" spans="2:18">
      <c r="B35" s="99"/>
      <c r="C35" s="100"/>
      <c r="D35" s="100"/>
      <c r="E35" s="100"/>
      <c r="F35" s="100"/>
      <c r="G35" s="100"/>
      <c r="H35" s="100"/>
      <c r="I35" s="100"/>
      <c r="J35" s="100"/>
      <c r="K35" s="100"/>
      <c r="L35" s="100"/>
      <c r="M35" s="100"/>
      <c r="N35" s="100"/>
      <c r="O35" s="100"/>
      <c r="P35" s="100"/>
      <c r="Q35" s="100"/>
      <c r="R35" s="101"/>
    </row>
    <row r="36" spans="2:18">
      <c r="B36" s="99"/>
      <c r="C36" s="100"/>
      <c r="D36" s="100"/>
      <c r="E36" s="100"/>
      <c r="F36" s="100"/>
      <c r="G36" s="100"/>
      <c r="H36" s="100"/>
      <c r="I36" s="100"/>
      <c r="J36" s="100"/>
      <c r="K36" s="100"/>
      <c r="L36" s="100"/>
      <c r="M36" s="100"/>
      <c r="N36" s="100"/>
      <c r="O36" s="100"/>
      <c r="P36" s="100"/>
      <c r="Q36" s="100"/>
      <c r="R36" s="101"/>
    </row>
    <row r="37" spans="2:18">
      <c r="B37" s="99"/>
      <c r="C37" s="100"/>
      <c r="D37" s="100"/>
      <c r="E37" s="100"/>
      <c r="F37" s="100"/>
      <c r="G37" s="100"/>
      <c r="H37" s="100"/>
      <c r="I37" s="100"/>
      <c r="J37" s="100"/>
      <c r="K37" s="100"/>
      <c r="L37" s="100"/>
      <c r="M37" s="100"/>
      <c r="N37" s="100"/>
      <c r="O37" s="100"/>
      <c r="P37" s="100"/>
      <c r="Q37" s="100"/>
      <c r="R37" s="101"/>
    </row>
    <row r="38" spans="2:18">
      <c r="B38" s="102"/>
      <c r="C38" s="103"/>
      <c r="D38" s="103"/>
      <c r="E38" s="103"/>
      <c r="F38" s="103"/>
      <c r="G38" s="103"/>
      <c r="H38" s="103"/>
      <c r="I38" s="103"/>
      <c r="J38" s="103"/>
      <c r="K38" s="103"/>
      <c r="L38" s="103"/>
      <c r="M38" s="103"/>
      <c r="N38" s="103"/>
      <c r="O38" s="103"/>
      <c r="P38" s="103"/>
      <c r="Q38" s="103"/>
      <c r="R38" s="104"/>
    </row>
    <row r="40" spans="2:18">
      <c r="B40" s="96" t="s">
        <v>228</v>
      </c>
      <c r="C40" s="97"/>
      <c r="D40" s="97"/>
      <c r="E40" s="97"/>
      <c r="F40" s="97"/>
      <c r="G40" s="97"/>
      <c r="H40" s="97"/>
      <c r="I40" s="97"/>
      <c r="J40" s="97"/>
      <c r="K40" s="97"/>
      <c r="L40" s="97"/>
      <c r="M40" s="97"/>
      <c r="N40" s="97"/>
      <c r="O40" s="97"/>
      <c r="P40" s="97"/>
      <c r="Q40" s="97"/>
      <c r="R40" s="98"/>
    </row>
    <row r="41" spans="2:18">
      <c r="B41" s="99"/>
      <c r="C41" s="100"/>
      <c r="D41" s="100"/>
      <c r="E41" s="100"/>
      <c r="F41" s="100"/>
      <c r="G41" s="100"/>
      <c r="H41" s="100"/>
      <c r="I41" s="100"/>
      <c r="J41" s="100"/>
      <c r="K41" s="100"/>
      <c r="L41" s="100"/>
      <c r="M41" s="100"/>
      <c r="N41" s="100"/>
      <c r="O41" s="100"/>
      <c r="P41" s="100"/>
      <c r="Q41" s="100"/>
      <c r="R41" s="101"/>
    </row>
    <row r="42" spans="2:18">
      <c r="B42" s="99"/>
      <c r="C42" s="100"/>
      <c r="D42" s="100"/>
      <c r="E42" s="100"/>
      <c r="F42" s="100"/>
      <c r="G42" s="100"/>
      <c r="H42" s="100"/>
      <c r="I42" s="100"/>
      <c r="J42" s="100"/>
      <c r="K42" s="100"/>
      <c r="L42" s="100"/>
      <c r="M42" s="100"/>
      <c r="N42" s="100"/>
      <c r="O42" s="100"/>
      <c r="P42" s="100"/>
      <c r="Q42" s="100"/>
      <c r="R42" s="101"/>
    </row>
    <row r="43" spans="2:18">
      <c r="B43" s="99"/>
      <c r="C43" s="100"/>
      <c r="D43" s="100"/>
      <c r="E43" s="100"/>
      <c r="F43" s="100"/>
      <c r="G43" s="100"/>
      <c r="H43" s="100"/>
      <c r="I43" s="100"/>
      <c r="J43" s="100"/>
      <c r="K43" s="100"/>
      <c r="L43" s="100"/>
      <c r="M43" s="100"/>
      <c r="N43" s="100"/>
      <c r="O43" s="100"/>
      <c r="P43" s="100"/>
      <c r="Q43" s="100"/>
      <c r="R43" s="101"/>
    </row>
    <row r="44" spans="2:18">
      <c r="B44" s="102"/>
      <c r="C44" s="103"/>
      <c r="D44" s="103"/>
      <c r="E44" s="103"/>
      <c r="F44" s="103"/>
      <c r="G44" s="103"/>
      <c r="H44" s="103"/>
      <c r="I44" s="103"/>
      <c r="J44" s="103"/>
      <c r="K44" s="103"/>
      <c r="L44" s="103"/>
      <c r="M44" s="103"/>
      <c r="N44" s="103"/>
      <c r="O44" s="103"/>
      <c r="P44" s="103"/>
      <c r="Q44" s="103"/>
      <c r="R44" s="104"/>
    </row>
    <row r="46" spans="2:18">
      <c r="B46" s="96" t="s">
        <v>230</v>
      </c>
      <c r="C46" s="97"/>
      <c r="D46" s="97"/>
      <c r="E46" s="97"/>
      <c r="F46" s="97"/>
      <c r="G46" s="97"/>
      <c r="H46" s="97"/>
      <c r="I46" s="97"/>
      <c r="J46" s="97"/>
      <c r="K46" s="97"/>
      <c r="L46" s="97"/>
      <c r="M46" s="97"/>
      <c r="N46" s="97"/>
      <c r="O46" s="97"/>
      <c r="P46" s="97"/>
      <c r="Q46" s="97"/>
      <c r="R46" s="98"/>
    </row>
    <row r="47" spans="2:18">
      <c r="B47" s="99"/>
      <c r="C47" s="100"/>
      <c r="D47" s="100"/>
      <c r="E47" s="100"/>
      <c r="F47" s="100"/>
      <c r="G47" s="100"/>
      <c r="H47" s="100"/>
      <c r="I47" s="100"/>
      <c r="J47" s="100"/>
      <c r="K47" s="100"/>
      <c r="L47" s="100"/>
      <c r="M47" s="100"/>
      <c r="N47" s="100"/>
      <c r="O47" s="100"/>
      <c r="P47" s="100"/>
      <c r="Q47" s="100"/>
      <c r="R47" s="101"/>
    </row>
    <row r="48" spans="2:18">
      <c r="B48" s="99"/>
      <c r="C48" s="100"/>
      <c r="D48" s="100"/>
      <c r="E48" s="100"/>
      <c r="F48" s="100"/>
      <c r="G48" s="100"/>
      <c r="H48" s="100"/>
      <c r="I48" s="100"/>
      <c r="J48" s="100"/>
      <c r="K48" s="100"/>
      <c r="L48" s="100"/>
      <c r="M48" s="100"/>
      <c r="N48" s="100"/>
      <c r="O48" s="100"/>
      <c r="P48" s="100"/>
      <c r="Q48" s="100"/>
      <c r="R48" s="101"/>
    </row>
    <row r="49" spans="2:18">
      <c r="B49" s="99"/>
      <c r="C49" s="100"/>
      <c r="D49" s="100"/>
      <c r="E49" s="100"/>
      <c r="F49" s="100"/>
      <c r="G49" s="100"/>
      <c r="H49" s="100"/>
      <c r="I49" s="100"/>
      <c r="J49" s="100"/>
      <c r="K49" s="100"/>
      <c r="L49" s="100"/>
      <c r="M49" s="100"/>
      <c r="N49" s="100"/>
      <c r="O49" s="100"/>
      <c r="P49" s="100"/>
      <c r="Q49" s="100"/>
      <c r="R49" s="101"/>
    </row>
    <row r="50" spans="2:18">
      <c r="B50" s="102"/>
      <c r="C50" s="103"/>
      <c r="D50" s="103"/>
      <c r="E50" s="103"/>
      <c r="F50" s="103"/>
      <c r="G50" s="103"/>
      <c r="H50" s="103"/>
      <c r="I50" s="103"/>
      <c r="J50" s="103"/>
      <c r="K50" s="103"/>
      <c r="L50" s="103"/>
      <c r="M50" s="103"/>
      <c r="N50" s="103"/>
      <c r="O50" s="103"/>
      <c r="P50" s="103"/>
      <c r="Q50" s="103"/>
      <c r="R50" s="104"/>
    </row>
    <row r="52" spans="2:18">
      <c r="B52" s="87" t="s">
        <v>222</v>
      </c>
      <c r="C52" s="88"/>
      <c r="D52" s="88"/>
      <c r="E52" s="88"/>
      <c r="F52" s="88"/>
      <c r="G52" s="88"/>
      <c r="H52" s="88"/>
      <c r="I52" s="88"/>
      <c r="J52" s="88"/>
      <c r="K52" s="88"/>
      <c r="L52" s="88"/>
      <c r="M52" s="88"/>
      <c r="N52" s="88"/>
      <c r="O52" s="88"/>
      <c r="P52" s="88"/>
      <c r="Q52" s="88"/>
      <c r="R52" s="89"/>
    </row>
    <row r="53" spans="2:18">
      <c r="B53" s="90"/>
      <c r="C53" s="91"/>
      <c r="D53" s="91"/>
      <c r="E53" s="91"/>
      <c r="F53" s="91"/>
      <c r="G53" s="91"/>
      <c r="H53" s="91"/>
      <c r="I53" s="91"/>
      <c r="J53" s="91"/>
      <c r="K53" s="91"/>
      <c r="L53" s="91"/>
      <c r="M53" s="91"/>
      <c r="N53" s="91"/>
      <c r="O53" s="91"/>
      <c r="P53" s="91"/>
      <c r="Q53" s="91"/>
      <c r="R53" s="92"/>
    </row>
    <row r="54" spans="2:18">
      <c r="B54" s="90"/>
      <c r="C54" s="91"/>
      <c r="D54" s="91"/>
      <c r="E54" s="91"/>
      <c r="F54" s="91"/>
      <c r="G54" s="91"/>
      <c r="H54" s="91"/>
      <c r="I54" s="91"/>
      <c r="J54" s="91"/>
      <c r="K54" s="91"/>
      <c r="L54" s="91"/>
      <c r="M54" s="91"/>
      <c r="N54" s="91"/>
      <c r="O54" s="91"/>
      <c r="P54" s="91"/>
      <c r="Q54" s="91"/>
      <c r="R54" s="92"/>
    </row>
    <row r="55" spans="2:18">
      <c r="B55" s="90"/>
      <c r="C55" s="91"/>
      <c r="D55" s="91"/>
      <c r="E55" s="91"/>
      <c r="F55" s="91"/>
      <c r="G55" s="91"/>
      <c r="H55" s="91"/>
      <c r="I55" s="91"/>
      <c r="J55" s="91"/>
      <c r="K55" s="91"/>
      <c r="L55" s="91"/>
      <c r="M55" s="91"/>
      <c r="N55" s="91"/>
      <c r="O55" s="91"/>
      <c r="P55" s="91"/>
      <c r="Q55" s="91"/>
      <c r="R55" s="92"/>
    </row>
    <row r="56" spans="2:18">
      <c r="B56" s="90"/>
      <c r="C56" s="91"/>
      <c r="D56" s="91"/>
      <c r="E56" s="91"/>
      <c r="F56" s="91"/>
      <c r="G56" s="91"/>
      <c r="H56" s="91"/>
      <c r="I56" s="91"/>
      <c r="J56" s="91"/>
      <c r="K56" s="91"/>
      <c r="L56" s="91"/>
      <c r="M56" s="91"/>
      <c r="N56" s="91"/>
      <c r="O56" s="91"/>
      <c r="P56" s="91"/>
      <c r="Q56" s="91"/>
      <c r="R56" s="92"/>
    </row>
    <row r="57" spans="2:18">
      <c r="B57" s="93"/>
      <c r="C57" s="94"/>
      <c r="D57" s="94"/>
      <c r="E57" s="94"/>
      <c r="F57" s="94"/>
      <c r="G57" s="94"/>
      <c r="H57" s="94"/>
      <c r="I57" s="94"/>
      <c r="J57" s="94"/>
      <c r="K57" s="94"/>
      <c r="L57" s="94"/>
      <c r="M57" s="94"/>
      <c r="N57" s="94"/>
      <c r="O57" s="94"/>
      <c r="P57" s="94"/>
      <c r="Q57" s="94"/>
      <c r="R57" s="95"/>
    </row>
    <row r="58" spans="2:18">
      <c r="B58" s="57"/>
      <c r="C58" s="57"/>
      <c r="D58" s="57"/>
      <c r="E58" s="57"/>
      <c r="F58" s="57"/>
      <c r="G58" s="57"/>
      <c r="H58" s="57"/>
      <c r="I58" s="57"/>
      <c r="J58" s="57"/>
      <c r="K58" s="57"/>
      <c r="L58" s="57"/>
      <c r="M58" s="57"/>
      <c r="N58" s="57"/>
      <c r="O58" s="57"/>
      <c r="P58" s="57"/>
      <c r="Q58" s="57"/>
      <c r="R58" s="57"/>
    </row>
    <row r="59" spans="2:18">
      <c r="B59" s="96" t="s">
        <v>223</v>
      </c>
      <c r="C59" s="97"/>
      <c r="D59" s="97"/>
      <c r="E59" s="97"/>
      <c r="F59" s="97"/>
      <c r="G59" s="97"/>
      <c r="H59" s="97"/>
      <c r="I59" s="97"/>
      <c r="J59" s="97"/>
      <c r="K59" s="97"/>
      <c r="L59" s="97"/>
      <c r="M59" s="97"/>
      <c r="N59" s="97"/>
      <c r="O59" s="97"/>
      <c r="P59" s="97"/>
      <c r="Q59" s="97"/>
      <c r="R59" s="98"/>
    </row>
    <row r="60" spans="2:18">
      <c r="B60" s="99"/>
      <c r="C60" s="100"/>
      <c r="D60" s="100"/>
      <c r="E60" s="100"/>
      <c r="F60" s="100"/>
      <c r="G60" s="100"/>
      <c r="H60" s="100"/>
      <c r="I60" s="100"/>
      <c r="J60" s="100"/>
      <c r="K60" s="100"/>
      <c r="L60" s="100"/>
      <c r="M60" s="100"/>
      <c r="N60" s="100"/>
      <c r="O60" s="100"/>
      <c r="P60" s="100"/>
      <c r="Q60" s="100"/>
      <c r="R60" s="101"/>
    </row>
    <row r="61" spans="2:18">
      <c r="B61" s="99"/>
      <c r="C61" s="100"/>
      <c r="D61" s="100"/>
      <c r="E61" s="100"/>
      <c r="F61" s="100"/>
      <c r="G61" s="100"/>
      <c r="H61" s="100"/>
      <c r="I61" s="100"/>
      <c r="J61" s="100"/>
      <c r="K61" s="100"/>
      <c r="L61" s="100"/>
      <c r="M61" s="100"/>
      <c r="N61" s="100"/>
      <c r="O61" s="100"/>
      <c r="P61" s="100"/>
      <c r="Q61" s="100"/>
      <c r="R61" s="101"/>
    </row>
    <row r="62" spans="2:18">
      <c r="B62" s="99"/>
      <c r="C62" s="100"/>
      <c r="D62" s="100"/>
      <c r="E62" s="100"/>
      <c r="F62" s="100"/>
      <c r="G62" s="100"/>
      <c r="H62" s="100"/>
      <c r="I62" s="100"/>
      <c r="J62" s="100"/>
      <c r="K62" s="100"/>
      <c r="L62" s="100"/>
      <c r="M62" s="100"/>
      <c r="N62" s="100"/>
      <c r="O62" s="100"/>
      <c r="P62" s="100"/>
      <c r="Q62" s="100"/>
      <c r="R62" s="101"/>
    </row>
    <row r="63" spans="2:18">
      <c r="B63" s="102"/>
      <c r="C63" s="103"/>
      <c r="D63" s="103"/>
      <c r="E63" s="103"/>
      <c r="F63" s="103"/>
      <c r="G63" s="103"/>
      <c r="H63" s="103"/>
      <c r="I63" s="103"/>
      <c r="J63" s="103"/>
      <c r="K63" s="103"/>
      <c r="L63" s="103"/>
      <c r="M63" s="103"/>
      <c r="N63" s="103"/>
      <c r="O63" s="103"/>
      <c r="P63" s="103"/>
      <c r="Q63" s="103"/>
      <c r="R63" s="104"/>
    </row>
  </sheetData>
  <mergeCells count="11">
    <mergeCell ref="B52:R57"/>
    <mergeCell ref="B59:R63"/>
    <mergeCell ref="B14:R18"/>
    <mergeCell ref="B20:R24"/>
    <mergeCell ref="B6:R9"/>
    <mergeCell ref="B11:R12"/>
    <mergeCell ref="B34:R38"/>
    <mergeCell ref="B40:R44"/>
    <mergeCell ref="B46:R50"/>
    <mergeCell ref="B26:R32"/>
    <mergeCell ref="B2:R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E156"/>
  <sheetViews>
    <sheetView topLeftCell="AA1" zoomScale="50" workbookViewId="0">
      <selection activeCell="BB7" sqref="BB7:BC18"/>
    </sheetView>
  </sheetViews>
  <sheetFormatPr baseColWidth="10" defaultColWidth="8.83203125" defaultRowHeight="15"/>
  <cols>
    <col min="1" max="1" width="8.83203125" style="8"/>
    <col min="2" max="2" width="9" style="8" bestFit="1" customWidth="1"/>
    <col min="3" max="3" width="17.33203125" style="8" customWidth="1"/>
    <col min="4" max="4" width="21.1640625" style="9" customWidth="1"/>
    <col min="5" max="5" width="14.33203125" style="9" customWidth="1"/>
    <col min="6" max="6" width="15.5" style="9" customWidth="1"/>
    <col min="7" max="7" width="18.5" style="10" customWidth="1"/>
    <col min="8" max="10" width="16.83203125" style="8" customWidth="1"/>
    <col min="11" max="11" width="11" style="8" customWidth="1"/>
    <col min="12" max="12" width="14.5" style="8" customWidth="1"/>
    <col min="13" max="13" width="16.6640625" style="8" customWidth="1"/>
    <col min="14" max="14" width="9" style="8" bestFit="1" customWidth="1"/>
    <col min="15" max="15" width="14.5" style="8" customWidth="1"/>
    <col min="16" max="16" width="15" style="8" customWidth="1"/>
    <col min="17" max="17" width="17.5" style="9" customWidth="1"/>
    <col min="18" max="18" width="14.33203125" style="9" customWidth="1"/>
    <col min="19" max="19" width="15.1640625" style="10" customWidth="1"/>
    <col min="20" max="20" width="9" style="9" bestFit="1" customWidth="1"/>
    <col min="21" max="21" width="12.1640625" style="8" customWidth="1"/>
    <col min="22" max="22" width="9.83203125" style="8" customWidth="1"/>
    <col min="23" max="23" width="9" style="9" bestFit="1" customWidth="1"/>
    <col min="24" max="24" width="14.83203125" style="9" customWidth="1"/>
    <col min="25" max="25" width="15.6640625" style="10" customWidth="1"/>
    <col min="26" max="26" width="21.1640625" style="8" customWidth="1"/>
    <col min="27" max="27" width="14.33203125" style="8" customWidth="1"/>
    <col min="28" max="28" width="15.1640625" style="8" customWidth="1"/>
    <col min="29" max="29" width="9" style="8" customWidth="1"/>
    <col min="30" max="30" width="12.6640625" style="8" customWidth="1"/>
    <col min="31" max="31" width="14.6640625" style="8" customWidth="1"/>
    <col min="32" max="32" width="15" style="8" customWidth="1"/>
    <col min="39" max="48" width="8.83203125" style="8"/>
    <col min="49" max="49" width="9" style="8" bestFit="1" customWidth="1"/>
    <col min="50" max="16384" width="8.83203125" style="8"/>
  </cols>
  <sheetData>
    <row r="1" spans="1:57" ht="15" customHeight="1">
      <c r="A1" s="11" t="s">
        <v>0</v>
      </c>
      <c r="B1" s="11" t="s">
        <v>139</v>
      </c>
      <c r="C1" s="11" t="s">
        <v>139</v>
      </c>
      <c r="D1" s="11" t="s">
        <v>140</v>
      </c>
      <c r="E1" s="11" t="s">
        <v>141</v>
      </c>
      <c r="F1" s="11" t="s">
        <v>196</v>
      </c>
      <c r="G1" s="11" t="s">
        <v>198</v>
      </c>
      <c r="H1" s="11" t="s">
        <v>235</v>
      </c>
      <c r="I1" s="11" t="s">
        <v>196</v>
      </c>
      <c r="J1" s="11" t="s">
        <v>198</v>
      </c>
      <c r="K1" s="11" t="s">
        <v>143</v>
      </c>
      <c r="L1" s="11" t="s">
        <v>196</v>
      </c>
      <c r="M1" s="11" t="s">
        <v>198</v>
      </c>
      <c r="N1" s="11" t="s">
        <v>145</v>
      </c>
      <c r="O1" s="11" t="s">
        <v>196</v>
      </c>
      <c r="P1" s="11" t="s">
        <v>198</v>
      </c>
      <c r="Q1" s="11" t="s">
        <v>146</v>
      </c>
      <c r="R1" s="11" t="s">
        <v>196</v>
      </c>
      <c r="S1" s="11" t="s">
        <v>198</v>
      </c>
      <c r="T1" s="11" t="s">
        <v>147</v>
      </c>
      <c r="U1" s="11" t="s">
        <v>1</v>
      </c>
      <c r="V1" s="11" t="s">
        <v>2</v>
      </c>
      <c r="W1" s="11" t="s">
        <v>195</v>
      </c>
      <c r="X1" s="11" t="s">
        <v>196</v>
      </c>
      <c r="Y1" s="11" t="s">
        <v>199</v>
      </c>
      <c r="Z1" s="11" t="s">
        <v>3</v>
      </c>
      <c r="AA1" s="11" t="s">
        <v>196</v>
      </c>
      <c r="AB1" s="11" t="s">
        <v>198</v>
      </c>
      <c r="AC1" s="11" t="s">
        <v>4</v>
      </c>
      <c r="AD1" s="11" t="s">
        <v>245</v>
      </c>
      <c r="AE1" s="11" t="s">
        <v>196</v>
      </c>
      <c r="AF1" s="11" t="s">
        <v>198</v>
      </c>
      <c r="AG1" s="8"/>
      <c r="AH1" s="8"/>
      <c r="AI1" s="106" t="s">
        <v>257</v>
      </c>
      <c r="AJ1" s="107"/>
      <c r="AK1" s="107"/>
      <c r="AL1" s="107"/>
      <c r="AM1" s="107"/>
      <c r="AN1" s="107"/>
      <c r="AO1" s="107"/>
      <c r="AP1" s="107"/>
      <c r="AQ1" s="107"/>
      <c r="AR1" s="107"/>
      <c r="AS1" s="107"/>
      <c r="AT1" s="107"/>
      <c r="AU1" s="107"/>
      <c r="AV1" s="107"/>
      <c r="AW1" s="107"/>
      <c r="AX1" s="107"/>
      <c r="AY1" s="107"/>
      <c r="AZ1" s="107"/>
      <c r="BA1" s="107"/>
      <c r="BB1" s="107"/>
      <c r="BC1" s="107"/>
      <c r="BD1" s="107"/>
      <c r="BE1" s="108"/>
    </row>
    <row r="2" spans="1:57">
      <c r="A2" s="8" t="s">
        <v>135</v>
      </c>
      <c r="B2" s="8">
        <f t="shared" ref="B2:B33" si="0">IF(C2="Developing",0,1)</f>
        <v>0</v>
      </c>
      <c r="C2" s="8" t="s">
        <v>148</v>
      </c>
      <c r="D2" s="9">
        <v>65</v>
      </c>
      <c r="E2" s="9">
        <v>263</v>
      </c>
      <c r="F2" s="9">
        <v>0</v>
      </c>
      <c r="G2" s="12">
        <v>263</v>
      </c>
      <c r="H2" s="8">
        <v>62</v>
      </c>
      <c r="I2" s="10">
        <v>1</v>
      </c>
      <c r="J2" s="12">
        <v>3</v>
      </c>
      <c r="K2" s="8">
        <v>65</v>
      </c>
      <c r="L2" s="8">
        <v>0</v>
      </c>
      <c r="M2" s="12">
        <v>65</v>
      </c>
      <c r="N2" s="8">
        <v>65</v>
      </c>
      <c r="O2" s="8">
        <v>0</v>
      </c>
      <c r="P2" s="12">
        <v>65</v>
      </c>
      <c r="Q2" s="9">
        <v>0.47899999999999998</v>
      </c>
      <c r="R2" s="9">
        <v>0</v>
      </c>
      <c r="S2" s="12">
        <v>0.47899999999999998</v>
      </c>
      <c r="T2" s="9">
        <v>10.1</v>
      </c>
      <c r="U2" s="8">
        <v>3.5750000000000002</v>
      </c>
      <c r="V2" s="8">
        <v>1.02626</v>
      </c>
      <c r="W2" s="9">
        <v>0.30335000000000001</v>
      </c>
      <c r="X2" s="9">
        <v>0</v>
      </c>
      <c r="Y2" s="12">
        <v>0.30335000000000001</v>
      </c>
      <c r="Z2" s="8">
        <v>9.7189999999999999E-2</v>
      </c>
      <c r="AA2" s="8">
        <v>0</v>
      </c>
      <c r="AB2" s="12">
        <v>9.7189999999999999E-2</v>
      </c>
      <c r="AC2" s="8">
        <v>0.36509999999999998</v>
      </c>
      <c r="AD2" s="8">
        <v>83</v>
      </c>
      <c r="AE2" s="8">
        <v>1</v>
      </c>
      <c r="AF2" s="12">
        <v>3</v>
      </c>
      <c r="AI2" s="109"/>
      <c r="AJ2" s="110"/>
      <c r="AK2" s="110"/>
      <c r="AL2" s="110"/>
      <c r="AM2" s="110"/>
      <c r="AN2" s="110"/>
      <c r="AO2" s="110"/>
      <c r="AP2" s="110"/>
      <c r="AQ2" s="110"/>
      <c r="AR2" s="110"/>
      <c r="AS2" s="110"/>
      <c r="AT2" s="110"/>
      <c r="AU2" s="110"/>
      <c r="AV2" s="110"/>
      <c r="AW2" s="110"/>
      <c r="AX2" s="110"/>
      <c r="AY2" s="110"/>
      <c r="AZ2" s="110"/>
      <c r="BA2" s="110"/>
      <c r="BB2" s="110"/>
      <c r="BC2" s="110"/>
      <c r="BD2" s="110"/>
      <c r="BE2" s="111"/>
    </row>
    <row r="3" spans="1:57">
      <c r="A3" s="8" t="s">
        <v>84</v>
      </c>
      <c r="B3" s="8">
        <f t="shared" si="0"/>
        <v>0</v>
      </c>
      <c r="C3" s="8" t="s">
        <v>148</v>
      </c>
      <c r="D3" s="9">
        <v>77.8</v>
      </c>
      <c r="E3" s="9">
        <v>74</v>
      </c>
      <c r="F3" s="9">
        <v>0</v>
      </c>
      <c r="G3" s="12">
        <v>74</v>
      </c>
      <c r="H3" s="8">
        <v>0</v>
      </c>
      <c r="I3" s="9">
        <v>0</v>
      </c>
      <c r="J3" s="12">
        <v>0</v>
      </c>
      <c r="K3" s="8">
        <v>99</v>
      </c>
      <c r="L3" s="8">
        <v>0</v>
      </c>
      <c r="M3" s="12">
        <v>99</v>
      </c>
      <c r="N3" s="8">
        <v>99</v>
      </c>
      <c r="O3" s="8">
        <v>0</v>
      </c>
      <c r="P3" s="12">
        <v>99</v>
      </c>
      <c r="Q3" s="9">
        <v>0.76200000000000001</v>
      </c>
      <c r="R3" s="9">
        <v>0</v>
      </c>
      <c r="S3" s="12">
        <v>0.76200000000000001</v>
      </c>
      <c r="T3" s="9">
        <v>14.2</v>
      </c>
      <c r="U3" s="8">
        <v>4.9589999999999996</v>
      </c>
      <c r="V3" s="8">
        <v>0.80434000000000005</v>
      </c>
      <c r="W3" s="9">
        <v>0.81325000000000003</v>
      </c>
      <c r="X3" s="9">
        <v>0</v>
      </c>
      <c r="Y3" s="12">
        <v>0.81325000000000003</v>
      </c>
      <c r="Z3" s="8">
        <v>6.4130000000000006E-2</v>
      </c>
      <c r="AA3" s="8">
        <v>0</v>
      </c>
      <c r="AB3" s="12">
        <v>6.4130000000000006E-2</v>
      </c>
      <c r="AC3" s="8">
        <v>0.14272000000000001</v>
      </c>
      <c r="AD3" s="8">
        <v>0</v>
      </c>
      <c r="AE3" s="8">
        <v>0</v>
      </c>
      <c r="AF3" s="12">
        <v>0</v>
      </c>
      <c r="AH3" s="8"/>
      <c r="AI3" s="124"/>
      <c r="AJ3" s="125"/>
      <c r="AK3" s="125"/>
      <c r="AL3" s="125"/>
      <c r="AM3" s="125"/>
      <c r="AN3" s="125"/>
      <c r="AO3" s="125"/>
      <c r="AP3" s="125"/>
      <c r="AQ3" s="125"/>
      <c r="AR3" s="125"/>
      <c r="AS3" s="125"/>
      <c r="AT3" s="125"/>
      <c r="AU3" s="125"/>
      <c r="AV3" s="125"/>
      <c r="AW3" s="125"/>
      <c r="AX3" s="125"/>
      <c r="AY3" s="125"/>
      <c r="AZ3" s="125"/>
      <c r="BA3" s="125"/>
      <c r="BB3" s="125"/>
      <c r="BC3" s="125"/>
      <c r="BD3" s="125"/>
      <c r="BE3" s="126"/>
    </row>
    <row r="4" spans="1:57">
      <c r="A4" s="8" t="s">
        <v>62</v>
      </c>
      <c r="B4" s="8">
        <f t="shared" si="0"/>
        <v>0</v>
      </c>
      <c r="C4" s="8" t="s">
        <v>148</v>
      </c>
      <c r="D4" s="9">
        <v>75.599999999999994</v>
      </c>
      <c r="E4" s="9">
        <v>19</v>
      </c>
      <c r="F4" s="9">
        <v>0</v>
      </c>
      <c r="G4" s="12">
        <v>19</v>
      </c>
      <c r="H4" s="8">
        <v>21</v>
      </c>
      <c r="I4" s="9">
        <v>0</v>
      </c>
      <c r="J4" s="12">
        <v>21</v>
      </c>
      <c r="K4" s="8">
        <v>95</v>
      </c>
      <c r="L4" s="8">
        <v>0</v>
      </c>
      <c r="M4" s="12">
        <v>95</v>
      </c>
      <c r="N4" s="8">
        <v>95</v>
      </c>
      <c r="O4" s="8">
        <v>0</v>
      </c>
      <c r="P4" s="12">
        <v>95</v>
      </c>
      <c r="Q4" s="9">
        <v>0.74299999999999999</v>
      </c>
      <c r="R4" s="9">
        <v>0</v>
      </c>
      <c r="S4" s="12">
        <v>0.74299999999999999</v>
      </c>
      <c r="T4" s="9">
        <v>14.4</v>
      </c>
      <c r="U4" s="8">
        <v>5.6050000000000004</v>
      </c>
      <c r="V4" s="8">
        <v>1.07772</v>
      </c>
      <c r="W4" s="9">
        <v>0.61765999999999999</v>
      </c>
      <c r="X4" s="9">
        <v>0</v>
      </c>
      <c r="Y4" s="12">
        <v>0.61765999999999999</v>
      </c>
      <c r="Z4" s="8">
        <v>0.17383000000000001</v>
      </c>
      <c r="AA4" s="8">
        <v>0</v>
      </c>
      <c r="AB4" s="12">
        <v>0.17383000000000001</v>
      </c>
      <c r="AC4" s="8">
        <v>7.8219999999999998E-2</v>
      </c>
      <c r="AD4" s="8">
        <v>24</v>
      </c>
      <c r="AE4" s="8">
        <v>0</v>
      </c>
      <c r="AF4" s="12">
        <v>24</v>
      </c>
      <c r="AH4" s="8"/>
      <c r="AI4" s="112"/>
      <c r="AJ4" s="113"/>
      <c r="AK4" s="113"/>
      <c r="AL4" s="113"/>
      <c r="AM4" s="113"/>
      <c r="AN4" s="113"/>
      <c r="AO4" s="113"/>
      <c r="AP4" s="113"/>
      <c r="AQ4" s="113"/>
      <c r="AR4" s="113"/>
      <c r="AS4" s="113"/>
      <c r="AT4" s="113"/>
      <c r="AU4" s="113"/>
      <c r="AV4" s="113"/>
      <c r="AW4" s="113"/>
      <c r="AX4" s="113"/>
      <c r="AY4" s="113"/>
      <c r="AZ4" s="113"/>
      <c r="BA4" s="113"/>
      <c r="BB4" s="113"/>
      <c r="BC4" s="113"/>
      <c r="BD4" s="113"/>
      <c r="BE4" s="114"/>
    </row>
    <row r="5" spans="1:57">
      <c r="A5" s="8" t="s">
        <v>122</v>
      </c>
      <c r="B5" s="8">
        <f t="shared" si="0"/>
        <v>0</v>
      </c>
      <c r="C5" s="8" t="s">
        <v>148</v>
      </c>
      <c r="D5" s="9">
        <v>52.4</v>
      </c>
      <c r="E5" s="9">
        <v>335</v>
      </c>
      <c r="F5" s="9">
        <v>0</v>
      </c>
      <c r="G5" s="12">
        <v>335</v>
      </c>
      <c r="H5" s="8">
        <v>66</v>
      </c>
      <c r="I5" s="10">
        <v>1</v>
      </c>
      <c r="J5" s="12">
        <v>3</v>
      </c>
      <c r="K5" s="8">
        <v>64</v>
      </c>
      <c r="L5" s="8">
        <v>0</v>
      </c>
      <c r="M5" s="12">
        <v>64</v>
      </c>
      <c r="N5" s="8">
        <v>64</v>
      </c>
      <c r="O5" s="8">
        <v>0</v>
      </c>
      <c r="P5" s="12">
        <v>64</v>
      </c>
      <c r="Q5" s="9">
        <v>0.53100000000000003</v>
      </c>
      <c r="R5" s="9">
        <v>0</v>
      </c>
      <c r="S5" s="12">
        <v>0.53100000000000003</v>
      </c>
      <c r="T5" s="9">
        <v>11.4</v>
      </c>
      <c r="U5" s="8">
        <v>4.0330000000000004</v>
      </c>
      <c r="V5" s="8">
        <v>0.86040000000000005</v>
      </c>
      <c r="W5" s="9">
        <v>0.16683000000000001</v>
      </c>
      <c r="X5" s="9">
        <v>0</v>
      </c>
      <c r="Y5" s="12">
        <v>0.16683000000000001</v>
      </c>
      <c r="Z5" s="8">
        <v>7.1220000000000006E-2</v>
      </c>
      <c r="AA5" s="8">
        <v>0</v>
      </c>
      <c r="AB5" s="12">
        <v>7.1220000000000006E-2</v>
      </c>
      <c r="AC5" s="8">
        <v>0.12343999999999999</v>
      </c>
      <c r="AD5" s="8">
        <v>98</v>
      </c>
      <c r="AE5" s="8">
        <v>1</v>
      </c>
      <c r="AF5" s="12">
        <v>98</v>
      </c>
      <c r="AH5" s="8"/>
      <c r="AI5" s="112"/>
      <c r="AJ5" s="113"/>
      <c r="AK5" s="113"/>
      <c r="AL5" s="113"/>
      <c r="AM5" s="113"/>
      <c r="AN5" s="113"/>
      <c r="AO5" s="113"/>
      <c r="AP5" s="113"/>
      <c r="AQ5" s="113"/>
      <c r="AR5" s="113"/>
      <c r="AS5" s="113"/>
      <c r="AT5" s="113"/>
      <c r="AU5" s="113"/>
      <c r="AV5" s="113"/>
      <c r="AW5" s="113"/>
      <c r="AX5" s="113"/>
      <c r="AY5" s="113"/>
      <c r="AZ5" s="113"/>
      <c r="BA5" s="113"/>
      <c r="BB5" s="113"/>
      <c r="BC5" s="113"/>
      <c r="BD5" s="113"/>
      <c r="BE5" s="114"/>
    </row>
    <row r="6" spans="1:57">
      <c r="A6" s="8" t="s">
        <v>31</v>
      </c>
      <c r="B6" s="8">
        <f t="shared" si="0"/>
        <v>0</v>
      </c>
      <c r="C6" s="8" t="s">
        <v>148</v>
      </c>
      <c r="D6" s="9">
        <v>76.3</v>
      </c>
      <c r="E6" s="9">
        <v>116</v>
      </c>
      <c r="F6" s="9">
        <v>0</v>
      </c>
      <c r="G6" s="12">
        <v>116</v>
      </c>
      <c r="H6" s="8">
        <v>8</v>
      </c>
      <c r="I6" s="9">
        <v>0</v>
      </c>
      <c r="J6" s="12">
        <v>8</v>
      </c>
      <c r="K6" s="8">
        <v>94</v>
      </c>
      <c r="L6" s="8">
        <v>0</v>
      </c>
      <c r="M6" s="12">
        <v>94</v>
      </c>
      <c r="N6" s="8">
        <v>94</v>
      </c>
      <c r="O6" s="8">
        <v>0</v>
      </c>
      <c r="P6" s="12">
        <v>94</v>
      </c>
      <c r="Q6" s="9">
        <v>0.82599999999999996</v>
      </c>
      <c r="R6" s="9">
        <v>0</v>
      </c>
      <c r="S6" s="12">
        <v>0.82599999999999996</v>
      </c>
      <c r="T6" s="9">
        <v>17.3</v>
      </c>
      <c r="U6" s="8">
        <v>6.5739999999999998</v>
      </c>
      <c r="V6" s="8">
        <v>1.24823</v>
      </c>
      <c r="W6" s="9">
        <v>0.78722999999999999</v>
      </c>
      <c r="X6" s="9">
        <v>0</v>
      </c>
      <c r="Y6" s="12">
        <v>0.78722999999999999</v>
      </c>
      <c r="Z6" s="8">
        <v>8.4839999999999999E-2</v>
      </c>
      <c r="AA6" s="8">
        <v>0</v>
      </c>
      <c r="AB6" s="12">
        <v>8.4839999999999999E-2</v>
      </c>
      <c r="AC6" s="8">
        <v>0.11451</v>
      </c>
      <c r="AD6" s="8">
        <v>9</v>
      </c>
      <c r="AE6" s="8">
        <v>0</v>
      </c>
      <c r="AF6" s="12">
        <v>9</v>
      </c>
      <c r="AH6" s="8"/>
      <c r="AI6" s="112"/>
      <c r="AJ6" s="113"/>
      <c r="AK6" s="113"/>
      <c r="AL6" s="113"/>
      <c r="AM6" s="113"/>
      <c r="AN6" s="113"/>
      <c r="AO6" s="113"/>
      <c r="AP6" s="113"/>
      <c r="AQ6" s="113"/>
      <c r="AR6" s="113"/>
      <c r="AS6" s="113"/>
      <c r="AT6" s="113"/>
      <c r="AU6" s="113"/>
      <c r="AV6" s="113"/>
      <c r="AW6" s="113"/>
      <c r="AX6" s="113"/>
      <c r="AY6" s="113"/>
      <c r="AZ6" s="113"/>
      <c r="BA6" s="113"/>
      <c r="BB6" s="113"/>
      <c r="BC6" s="113"/>
      <c r="BD6" s="113"/>
      <c r="BE6" s="114"/>
    </row>
    <row r="7" spans="1:57">
      <c r="A7" s="8" t="s">
        <v>112</v>
      </c>
      <c r="B7" s="8">
        <f t="shared" si="0"/>
        <v>0</v>
      </c>
      <c r="C7" s="8" t="s">
        <v>148</v>
      </c>
      <c r="D7" s="9">
        <v>74.8</v>
      </c>
      <c r="E7" s="9">
        <v>118</v>
      </c>
      <c r="F7" s="9">
        <v>0</v>
      </c>
      <c r="G7" s="12">
        <v>118</v>
      </c>
      <c r="H7" s="8">
        <v>1</v>
      </c>
      <c r="I7" s="9">
        <v>0</v>
      </c>
      <c r="J7" s="12">
        <v>1</v>
      </c>
      <c r="K7" s="8">
        <v>94</v>
      </c>
      <c r="L7" s="8">
        <v>0</v>
      </c>
      <c r="M7" s="12">
        <v>94</v>
      </c>
      <c r="N7" s="8">
        <v>94</v>
      </c>
      <c r="O7" s="8">
        <v>0</v>
      </c>
      <c r="P7" s="12">
        <v>94</v>
      </c>
      <c r="Q7" s="9">
        <v>0.74099999999999999</v>
      </c>
      <c r="R7" s="9">
        <v>0</v>
      </c>
      <c r="S7" s="12">
        <v>0.74099999999999999</v>
      </c>
      <c r="T7" s="9">
        <v>12.7</v>
      </c>
      <c r="U7" s="8">
        <v>4.3499999999999996</v>
      </c>
      <c r="V7" s="8">
        <v>0.77710999999999997</v>
      </c>
      <c r="W7" s="9">
        <v>0.72989999999999999</v>
      </c>
      <c r="X7" s="9">
        <v>0</v>
      </c>
      <c r="Y7" s="12">
        <v>0.72989999999999999</v>
      </c>
      <c r="Z7" s="8">
        <v>3.9E-2</v>
      </c>
      <c r="AA7" s="8">
        <v>0</v>
      </c>
      <c r="AB7" s="12">
        <v>3.9E-2</v>
      </c>
      <c r="AC7" s="8">
        <v>7.8549999999999995E-2</v>
      </c>
      <c r="AD7" s="8">
        <v>1</v>
      </c>
      <c r="AE7" s="8">
        <v>0</v>
      </c>
      <c r="AF7" s="12">
        <v>1</v>
      </c>
      <c r="AH7" s="8"/>
      <c r="AI7" s="112"/>
      <c r="AJ7" s="113"/>
      <c r="AK7" s="113"/>
      <c r="AL7" s="113"/>
      <c r="AM7" s="113"/>
      <c r="AN7" s="113"/>
      <c r="AO7" s="113"/>
      <c r="AP7" s="113"/>
      <c r="AQ7" s="115" t="s">
        <v>197</v>
      </c>
      <c r="AR7" s="116">
        <f>MEDIAN((AD2:AD156))</f>
        <v>3</v>
      </c>
      <c r="AS7" s="113"/>
      <c r="AT7" s="113"/>
      <c r="AU7" s="113"/>
      <c r="AV7" s="113"/>
      <c r="AW7" s="113"/>
      <c r="AX7" s="113"/>
      <c r="AY7" s="113"/>
      <c r="AZ7" s="113"/>
      <c r="BA7" s="113"/>
      <c r="BB7" s="127" t="s">
        <v>266</v>
      </c>
      <c r="BC7" s="129"/>
      <c r="BD7" s="113"/>
      <c r="BE7" s="114"/>
    </row>
    <row r="8" spans="1:57">
      <c r="A8" s="8" t="s">
        <v>14</v>
      </c>
      <c r="B8" s="8">
        <f t="shared" si="0"/>
        <v>1</v>
      </c>
      <c r="C8" s="8" t="s">
        <v>149</v>
      </c>
      <c r="D8" s="9">
        <v>82.8</v>
      </c>
      <c r="E8" s="9">
        <v>59</v>
      </c>
      <c r="F8" s="9">
        <v>0</v>
      </c>
      <c r="G8" s="12">
        <v>59</v>
      </c>
      <c r="H8" s="8">
        <v>1</v>
      </c>
      <c r="I8" s="9">
        <v>0</v>
      </c>
      <c r="J8" s="12">
        <v>1</v>
      </c>
      <c r="K8" s="8">
        <v>93</v>
      </c>
      <c r="L8" s="8">
        <v>0</v>
      </c>
      <c r="M8" s="12">
        <v>93</v>
      </c>
      <c r="N8" s="8">
        <v>93</v>
      </c>
      <c r="O8" s="8">
        <v>0</v>
      </c>
      <c r="P8" s="12">
        <v>93</v>
      </c>
      <c r="Q8" s="9">
        <v>0.93700000000000006</v>
      </c>
      <c r="R8" s="9">
        <v>0</v>
      </c>
      <c r="S8" s="12">
        <v>0.93700000000000006</v>
      </c>
      <c r="T8" s="9">
        <v>20.399999999999999</v>
      </c>
      <c r="U8" s="8">
        <v>7.2839999999999998</v>
      </c>
      <c r="V8" s="8">
        <v>1.3092299999999999</v>
      </c>
      <c r="W8" s="9">
        <v>0.93156000000000005</v>
      </c>
      <c r="X8" s="9">
        <v>0</v>
      </c>
      <c r="Y8" s="12">
        <v>0.93156000000000005</v>
      </c>
      <c r="Z8" s="8">
        <v>0.35637000000000002</v>
      </c>
      <c r="AA8" s="8">
        <v>0</v>
      </c>
      <c r="AB8" s="12">
        <v>0.35637000000000002</v>
      </c>
      <c r="AC8" s="8">
        <v>0.43562000000000001</v>
      </c>
      <c r="AD8" s="8">
        <v>1</v>
      </c>
      <c r="AE8" s="8">
        <v>0</v>
      </c>
      <c r="AF8" s="12">
        <v>1</v>
      </c>
      <c r="AH8" s="8"/>
      <c r="AI8" s="112"/>
      <c r="AJ8" s="113"/>
      <c r="AK8" s="113"/>
      <c r="AL8" s="113"/>
      <c r="AM8" s="113"/>
      <c r="AN8" s="113"/>
      <c r="AO8" s="113"/>
      <c r="AP8" s="113"/>
      <c r="AQ8" s="113"/>
      <c r="AR8" s="113"/>
      <c r="AS8" s="113"/>
      <c r="AT8" s="113"/>
      <c r="AU8" s="113"/>
      <c r="AV8" s="113"/>
      <c r="AW8" s="113"/>
      <c r="AX8" s="113"/>
      <c r="AY8" s="113"/>
      <c r="AZ8" s="113"/>
      <c r="BA8" s="113"/>
      <c r="BB8" s="130"/>
      <c r="BC8" s="120"/>
      <c r="BD8" s="113"/>
      <c r="BE8" s="114"/>
    </row>
    <row r="9" spans="1:57">
      <c r="A9" s="8" t="s">
        <v>17</v>
      </c>
      <c r="B9" s="8">
        <f t="shared" si="0"/>
        <v>1</v>
      </c>
      <c r="C9" s="8" t="s">
        <v>149</v>
      </c>
      <c r="D9" s="9">
        <v>81.5</v>
      </c>
      <c r="E9" s="9">
        <v>65</v>
      </c>
      <c r="F9" s="9">
        <v>0</v>
      </c>
      <c r="G9" s="12">
        <v>65</v>
      </c>
      <c r="H9" s="8">
        <v>0</v>
      </c>
      <c r="I9" s="9">
        <v>0</v>
      </c>
      <c r="J9" s="12">
        <v>0</v>
      </c>
      <c r="K9" s="8">
        <v>93</v>
      </c>
      <c r="L9" s="8">
        <v>0</v>
      </c>
      <c r="M9" s="12">
        <v>93</v>
      </c>
      <c r="N9" s="8">
        <v>93</v>
      </c>
      <c r="O9" s="8">
        <v>0</v>
      </c>
      <c r="P9" s="12">
        <v>93</v>
      </c>
      <c r="Q9" s="9">
        <v>0.89200000000000002</v>
      </c>
      <c r="R9" s="9">
        <v>0</v>
      </c>
      <c r="S9" s="12">
        <v>0.89200000000000002</v>
      </c>
      <c r="T9" s="9">
        <v>15.9</v>
      </c>
      <c r="U9" s="8">
        <v>7.2</v>
      </c>
      <c r="V9" s="8">
        <v>1.29704</v>
      </c>
      <c r="W9" s="9">
        <v>0.89041999999999999</v>
      </c>
      <c r="X9" s="9">
        <v>0</v>
      </c>
      <c r="Y9" s="12">
        <v>0.89041999999999999</v>
      </c>
      <c r="Z9" s="8">
        <v>0.18676000000000001</v>
      </c>
      <c r="AA9" s="8">
        <v>0</v>
      </c>
      <c r="AB9" s="12">
        <v>0.18676000000000001</v>
      </c>
      <c r="AC9" s="8">
        <v>0.33088000000000001</v>
      </c>
      <c r="AD9" s="8">
        <v>0</v>
      </c>
      <c r="AE9" s="8">
        <v>0</v>
      </c>
      <c r="AF9" s="12">
        <v>0</v>
      </c>
      <c r="AH9" s="8"/>
      <c r="AI9" s="112"/>
      <c r="AJ9" s="113"/>
      <c r="AK9" s="113"/>
      <c r="AL9" s="113"/>
      <c r="AM9" s="113"/>
      <c r="AN9" s="113"/>
      <c r="AO9" s="113"/>
      <c r="AP9" s="113"/>
      <c r="AQ9" s="127" t="s">
        <v>258</v>
      </c>
      <c r="AR9" s="128"/>
      <c r="AS9" s="129"/>
      <c r="AT9" s="113"/>
      <c r="AU9" s="113"/>
      <c r="AV9" s="113"/>
      <c r="AW9" s="113"/>
      <c r="AX9" s="113"/>
      <c r="AY9" s="113"/>
      <c r="AZ9" s="113"/>
      <c r="BA9" s="113"/>
      <c r="BB9" s="130"/>
      <c r="BC9" s="120"/>
      <c r="BD9" s="113"/>
      <c r="BE9" s="114"/>
    </row>
    <row r="10" spans="1:57">
      <c r="A10" s="8" t="s">
        <v>71</v>
      </c>
      <c r="B10" s="8">
        <f t="shared" si="0"/>
        <v>0</v>
      </c>
      <c r="C10" s="8" t="s">
        <v>148</v>
      </c>
      <c r="D10" s="9">
        <v>72.7</v>
      </c>
      <c r="E10" s="9">
        <v>118</v>
      </c>
      <c r="F10" s="9">
        <v>0</v>
      </c>
      <c r="G10" s="12">
        <v>118</v>
      </c>
      <c r="H10" s="8">
        <v>5</v>
      </c>
      <c r="I10" s="9">
        <v>0</v>
      </c>
      <c r="J10" s="12">
        <v>5</v>
      </c>
      <c r="K10" s="8">
        <v>96</v>
      </c>
      <c r="L10" s="8">
        <v>0</v>
      </c>
      <c r="M10" s="12">
        <v>96</v>
      </c>
      <c r="N10" s="8">
        <v>96</v>
      </c>
      <c r="O10" s="8">
        <v>0</v>
      </c>
      <c r="P10" s="12">
        <v>96</v>
      </c>
      <c r="Q10" s="9">
        <v>0.75800000000000001</v>
      </c>
      <c r="R10" s="9">
        <v>0</v>
      </c>
      <c r="S10" s="12">
        <v>0.75800000000000001</v>
      </c>
      <c r="T10" s="9">
        <v>12.7</v>
      </c>
      <c r="U10" s="8">
        <v>5.2119999999999997</v>
      </c>
      <c r="V10" s="8">
        <v>0.93793000000000004</v>
      </c>
      <c r="W10" s="9">
        <v>0.64044999999999996</v>
      </c>
      <c r="X10" s="9">
        <v>0</v>
      </c>
      <c r="Y10" s="12">
        <v>0.64044999999999996</v>
      </c>
      <c r="Z10" s="8">
        <v>0.16064999999999999</v>
      </c>
      <c r="AA10" s="8">
        <v>0</v>
      </c>
      <c r="AB10" s="12">
        <v>0.16064999999999999</v>
      </c>
      <c r="AC10" s="8">
        <v>7.7990000000000004E-2</v>
      </c>
      <c r="AD10" s="8">
        <v>6</v>
      </c>
      <c r="AE10" s="8">
        <v>0</v>
      </c>
      <c r="AF10" s="12">
        <v>6</v>
      </c>
      <c r="AH10" s="8"/>
      <c r="AI10" s="112"/>
      <c r="AJ10" s="113"/>
      <c r="AK10" s="113"/>
      <c r="AL10" s="113"/>
      <c r="AM10" s="113"/>
      <c r="AN10" s="113"/>
      <c r="AO10" s="113"/>
      <c r="AP10" s="113"/>
      <c r="AQ10" s="130"/>
      <c r="AR10" s="117"/>
      <c r="AS10" s="120"/>
      <c r="AT10" s="113"/>
      <c r="AU10" s="113"/>
      <c r="AV10" s="113"/>
      <c r="AW10" s="113"/>
      <c r="AX10" s="113"/>
      <c r="AY10" s="113"/>
      <c r="AZ10" s="113"/>
      <c r="BA10" s="113"/>
      <c r="BB10" s="130"/>
      <c r="BC10" s="120"/>
      <c r="BD10" s="113"/>
      <c r="BE10" s="114"/>
    </row>
    <row r="11" spans="1:57">
      <c r="A11" s="8" t="s">
        <v>47</v>
      </c>
      <c r="B11" s="8">
        <f t="shared" si="0"/>
        <v>0</v>
      </c>
      <c r="C11" s="8" t="s">
        <v>148</v>
      </c>
      <c r="D11" s="9">
        <v>76.900000000000006</v>
      </c>
      <c r="E11" s="9">
        <v>69</v>
      </c>
      <c r="F11" s="9">
        <v>0</v>
      </c>
      <c r="G11" s="12">
        <v>69</v>
      </c>
      <c r="H11" s="8">
        <v>0</v>
      </c>
      <c r="I11" s="9">
        <v>0</v>
      </c>
      <c r="J11" s="12">
        <v>0</v>
      </c>
      <c r="K11" s="8">
        <v>98</v>
      </c>
      <c r="L11" s="8">
        <v>0</v>
      </c>
      <c r="M11" s="12">
        <v>98</v>
      </c>
      <c r="N11" s="8">
        <v>98</v>
      </c>
      <c r="O11" s="8">
        <v>0</v>
      </c>
      <c r="P11" s="12">
        <v>98</v>
      </c>
      <c r="Q11" s="9">
        <v>0.82299999999999995</v>
      </c>
      <c r="R11" s="9">
        <v>0</v>
      </c>
      <c r="S11" s="12">
        <v>0.82299999999999995</v>
      </c>
      <c r="T11" s="9">
        <v>14.5</v>
      </c>
      <c r="U11" s="8">
        <v>5.96</v>
      </c>
      <c r="V11" s="8">
        <v>1.21624</v>
      </c>
      <c r="W11" s="9">
        <v>0.74716000000000005</v>
      </c>
      <c r="X11" s="9">
        <v>0</v>
      </c>
      <c r="Y11" s="12">
        <v>0.74716000000000005</v>
      </c>
      <c r="Z11" s="8">
        <v>0.30599999999999999</v>
      </c>
      <c r="AA11" s="8">
        <v>0</v>
      </c>
      <c r="AB11" s="12">
        <v>0.30599999999999999</v>
      </c>
      <c r="AC11" s="8">
        <v>0.17362</v>
      </c>
      <c r="AD11" s="8">
        <v>0</v>
      </c>
      <c r="AE11" s="8">
        <v>0</v>
      </c>
      <c r="AF11" s="12">
        <v>0</v>
      </c>
      <c r="AH11" s="8"/>
      <c r="AI11" s="112"/>
      <c r="AJ11" s="113"/>
      <c r="AK11" s="113"/>
      <c r="AL11" s="113"/>
      <c r="AM11" s="113"/>
      <c r="AN11" s="113"/>
      <c r="AO11" s="113"/>
      <c r="AP11" s="113"/>
      <c r="AQ11" s="130"/>
      <c r="AR11" s="117"/>
      <c r="AS11" s="120"/>
      <c r="AT11" s="113"/>
      <c r="AU11" s="113"/>
      <c r="AV11" s="113"/>
      <c r="AW11" s="113"/>
      <c r="AX11" s="113"/>
      <c r="AY11" s="113"/>
      <c r="AZ11" s="113"/>
      <c r="BA11" s="113"/>
      <c r="BB11" s="130"/>
      <c r="BC11" s="120"/>
      <c r="BD11" s="113"/>
      <c r="BE11" s="114"/>
    </row>
    <row r="12" spans="1:57">
      <c r="A12" s="8" t="s">
        <v>96</v>
      </c>
      <c r="B12" s="8">
        <f t="shared" si="0"/>
        <v>0</v>
      </c>
      <c r="C12" s="8" t="s">
        <v>148</v>
      </c>
      <c r="D12" s="9">
        <v>71.8</v>
      </c>
      <c r="E12" s="9">
        <v>129</v>
      </c>
      <c r="F12" s="9">
        <v>0</v>
      </c>
      <c r="G12" s="12">
        <v>129</v>
      </c>
      <c r="H12" s="8">
        <v>92</v>
      </c>
      <c r="I12" s="10">
        <v>1</v>
      </c>
      <c r="J12" s="12">
        <v>3</v>
      </c>
      <c r="K12" s="8">
        <v>97</v>
      </c>
      <c r="L12" s="8">
        <v>0</v>
      </c>
      <c r="M12" s="12">
        <v>97</v>
      </c>
      <c r="N12" s="8">
        <v>97</v>
      </c>
      <c r="O12" s="8">
        <v>0</v>
      </c>
      <c r="P12" s="12">
        <v>97</v>
      </c>
      <c r="Q12" s="9">
        <v>0.57499999999999996</v>
      </c>
      <c r="R12" s="9">
        <v>0</v>
      </c>
      <c r="S12" s="12">
        <v>0.57499999999999996</v>
      </c>
      <c r="T12" s="9">
        <v>10.199999999999999</v>
      </c>
      <c r="U12" s="8">
        <v>4.694</v>
      </c>
      <c r="V12" s="8">
        <v>0.43106</v>
      </c>
      <c r="W12" s="9">
        <v>0.60163999999999995</v>
      </c>
      <c r="X12" s="9">
        <v>0</v>
      </c>
      <c r="Y12" s="12">
        <v>0.60163999999999995</v>
      </c>
      <c r="Z12" s="8">
        <v>0.12569</v>
      </c>
      <c r="AA12" s="8">
        <v>0</v>
      </c>
      <c r="AB12" s="12">
        <v>0.12569</v>
      </c>
      <c r="AC12" s="8">
        <v>0.21221999999999999</v>
      </c>
      <c r="AD12" s="8">
        <v>113</v>
      </c>
      <c r="AE12" s="8">
        <v>1</v>
      </c>
      <c r="AF12" s="12">
        <v>3</v>
      </c>
      <c r="AH12" s="8"/>
      <c r="AI12" s="112"/>
      <c r="AJ12" s="113"/>
      <c r="AK12" s="113"/>
      <c r="AL12" s="113"/>
      <c r="AM12" s="113"/>
      <c r="AN12" s="113"/>
      <c r="AO12" s="113"/>
      <c r="AP12" s="113"/>
      <c r="AQ12" s="130"/>
      <c r="AR12" s="117"/>
      <c r="AS12" s="120"/>
      <c r="AT12" s="113"/>
      <c r="AU12" s="113"/>
      <c r="AV12" s="113"/>
      <c r="AW12" s="113"/>
      <c r="AX12" s="113"/>
      <c r="AY12" s="113"/>
      <c r="AZ12" s="113"/>
      <c r="BA12" s="113"/>
      <c r="BB12" s="130"/>
      <c r="BC12" s="120"/>
      <c r="BD12" s="113"/>
      <c r="BE12" s="114"/>
    </row>
    <row r="13" spans="1:57">
      <c r="A13" s="8" t="s">
        <v>150</v>
      </c>
      <c r="B13" s="8">
        <f t="shared" si="0"/>
        <v>0</v>
      </c>
      <c r="C13" s="8" t="s">
        <v>148</v>
      </c>
      <c r="D13" s="9">
        <v>75.5</v>
      </c>
      <c r="E13" s="9">
        <v>98</v>
      </c>
      <c r="F13" s="9">
        <v>0</v>
      </c>
      <c r="G13" s="12">
        <v>98</v>
      </c>
      <c r="H13" s="8">
        <v>0</v>
      </c>
      <c r="I13" s="9">
        <v>0</v>
      </c>
      <c r="J13" s="12">
        <v>0</v>
      </c>
      <c r="K13" s="8">
        <v>97</v>
      </c>
      <c r="L13" s="8">
        <v>0</v>
      </c>
      <c r="M13" s="12">
        <v>97</v>
      </c>
      <c r="N13" s="8">
        <v>97</v>
      </c>
      <c r="O13" s="8">
        <v>0</v>
      </c>
      <c r="P13" s="12">
        <v>97</v>
      </c>
      <c r="Q13" s="9">
        <v>0.79400000000000004</v>
      </c>
      <c r="R13" s="9">
        <v>0</v>
      </c>
      <c r="S13" s="12">
        <v>0.79400000000000004</v>
      </c>
      <c r="T13" s="9">
        <v>15.3</v>
      </c>
      <c r="U13" s="8">
        <v>5.8129999999999997</v>
      </c>
      <c r="V13" s="8">
        <v>1.23289</v>
      </c>
      <c r="W13" s="9">
        <v>0.73607999999999996</v>
      </c>
      <c r="X13" s="9">
        <v>0</v>
      </c>
      <c r="Y13" s="12">
        <v>0.73607999999999996</v>
      </c>
      <c r="Z13" s="8">
        <v>0.19089999999999999</v>
      </c>
      <c r="AA13" s="8">
        <v>0</v>
      </c>
      <c r="AB13" s="12">
        <v>0.19089999999999999</v>
      </c>
      <c r="AC13" s="8">
        <v>0.11046</v>
      </c>
      <c r="AD13" s="8">
        <v>0</v>
      </c>
      <c r="AE13" s="8">
        <v>0</v>
      </c>
      <c r="AF13" s="12">
        <v>0</v>
      </c>
      <c r="AH13" s="8"/>
      <c r="AI13" s="112"/>
      <c r="AJ13" s="113"/>
      <c r="AK13" s="113"/>
      <c r="AL13" s="113"/>
      <c r="AM13" s="113"/>
      <c r="AN13" s="113"/>
      <c r="AO13" s="113"/>
      <c r="AP13" s="113"/>
      <c r="AQ13" s="130"/>
      <c r="AR13" s="117"/>
      <c r="AS13" s="120"/>
      <c r="AT13" s="113"/>
      <c r="AU13" s="113"/>
      <c r="AV13" s="113"/>
      <c r="AW13" s="113"/>
      <c r="AX13" s="113"/>
      <c r="AY13" s="113"/>
      <c r="AZ13" s="113"/>
      <c r="BA13" s="113"/>
      <c r="BB13" s="130"/>
      <c r="BC13" s="120"/>
      <c r="BD13" s="113"/>
      <c r="BE13" s="114"/>
    </row>
    <row r="14" spans="1:57">
      <c r="A14" s="8" t="s">
        <v>55</v>
      </c>
      <c r="B14" s="8">
        <f t="shared" si="0"/>
        <v>0</v>
      </c>
      <c r="C14" s="8" t="s">
        <v>148</v>
      </c>
      <c r="D14" s="9">
        <v>72.3</v>
      </c>
      <c r="E14" s="9">
        <v>196</v>
      </c>
      <c r="F14" s="9">
        <v>0</v>
      </c>
      <c r="G14" s="12">
        <v>196</v>
      </c>
      <c r="H14" s="8">
        <v>0</v>
      </c>
      <c r="I14" s="9">
        <v>0</v>
      </c>
      <c r="J14" s="12">
        <v>0</v>
      </c>
      <c r="K14" s="8">
        <v>99</v>
      </c>
      <c r="L14" s="8">
        <v>0</v>
      </c>
      <c r="M14" s="12">
        <v>99</v>
      </c>
      <c r="N14" s="8">
        <v>99</v>
      </c>
      <c r="O14" s="8">
        <v>0</v>
      </c>
      <c r="P14" s="12">
        <v>99</v>
      </c>
      <c r="Q14" s="9">
        <v>0.79800000000000004</v>
      </c>
      <c r="R14" s="9">
        <v>0</v>
      </c>
      <c r="S14" s="12">
        <v>0.79800000000000004</v>
      </c>
      <c r="T14" s="9">
        <v>15.6</v>
      </c>
      <c r="U14" s="8">
        <v>6.9370000000000003</v>
      </c>
      <c r="V14" s="8">
        <v>1.28566</v>
      </c>
      <c r="W14" s="9">
        <v>0.89666999999999997</v>
      </c>
      <c r="X14" s="9">
        <v>0</v>
      </c>
      <c r="Y14" s="12">
        <v>0.89666999999999997</v>
      </c>
      <c r="Z14" s="8">
        <v>0.22539999999999999</v>
      </c>
      <c r="AA14" s="8">
        <v>0</v>
      </c>
      <c r="AB14" s="12">
        <v>0.22539999999999999</v>
      </c>
      <c r="AC14" s="8">
        <v>0.2225</v>
      </c>
      <c r="AD14" s="8">
        <v>0</v>
      </c>
      <c r="AE14" s="8">
        <v>0</v>
      </c>
      <c r="AF14" s="12">
        <v>0</v>
      </c>
      <c r="AH14" s="8"/>
      <c r="AI14" s="112"/>
      <c r="AJ14" s="113"/>
      <c r="AK14" s="113"/>
      <c r="AL14" s="113"/>
      <c r="AM14" s="113"/>
      <c r="AN14" s="113"/>
      <c r="AO14" s="113"/>
      <c r="AP14" s="113"/>
      <c r="AQ14" s="130"/>
      <c r="AR14" s="117"/>
      <c r="AS14" s="120"/>
      <c r="AT14" s="113"/>
      <c r="AU14" s="113"/>
      <c r="AV14" s="113"/>
      <c r="AW14" s="113"/>
      <c r="AX14" s="113"/>
      <c r="AY14" s="113"/>
      <c r="AZ14" s="113"/>
      <c r="BA14" s="113"/>
      <c r="BB14" s="130"/>
      <c r="BC14" s="120"/>
      <c r="BD14" s="113"/>
      <c r="BE14" s="114"/>
    </row>
    <row r="15" spans="1:57">
      <c r="A15" s="8" t="s">
        <v>22</v>
      </c>
      <c r="B15" s="8">
        <f t="shared" si="0"/>
        <v>1</v>
      </c>
      <c r="C15" s="8" t="s">
        <v>149</v>
      </c>
      <c r="D15" s="9">
        <v>81.099999999999994</v>
      </c>
      <c r="E15" s="9">
        <v>74</v>
      </c>
      <c r="F15" s="9">
        <v>0</v>
      </c>
      <c r="G15" s="12">
        <v>74</v>
      </c>
      <c r="H15" s="8">
        <v>0</v>
      </c>
      <c r="I15" s="9">
        <v>0</v>
      </c>
      <c r="J15" s="12">
        <v>0</v>
      </c>
      <c r="K15" s="8">
        <v>98</v>
      </c>
      <c r="L15" s="8">
        <v>0</v>
      </c>
      <c r="M15" s="12">
        <v>98</v>
      </c>
      <c r="N15" s="8">
        <v>99</v>
      </c>
      <c r="O15" s="8">
        <v>0</v>
      </c>
      <c r="P15" s="12">
        <v>99</v>
      </c>
      <c r="Q15" s="9">
        <v>0.89500000000000002</v>
      </c>
      <c r="R15" s="9">
        <v>0</v>
      </c>
      <c r="S15" s="12">
        <v>0.89500000000000002</v>
      </c>
      <c r="T15" s="9">
        <v>16.600000000000001</v>
      </c>
      <c r="U15" s="8">
        <v>3.34</v>
      </c>
      <c r="V15" s="8">
        <v>0.35386000000000001</v>
      </c>
      <c r="W15" s="9">
        <v>0.31909999999999999</v>
      </c>
      <c r="X15" s="9">
        <v>0</v>
      </c>
      <c r="Y15" s="12">
        <v>0.31909999999999999</v>
      </c>
      <c r="Z15" s="8">
        <v>8.0100000000000005E-2</v>
      </c>
      <c r="AA15" s="8">
        <v>0</v>
      </c>
      <c r="AB15" s="12">
        <v>8.0100000000000005E-2</v>
      </c>
      <c r="AC15" s="8">
        <v>0.18260000000000001</v>
      </c>
      <c r="AD15" s="8">
        <v>1</v>
      </c>
      <c r="AE15" s="8">
        <v>0</v>
      </c>
      <c r="AF15" s="12">
        <v>1</v>
      </c>
      <c r="AH15" s="8"/>
      <c r="AI15" s="112"/>
      <c r="AJ15" s="113"/>
      <c r="AK15" s="113"/>
      <c r="AL15" s="113"/>
      <c r="AM15" s="113"/>
      <c r="AN15" s="113"/>
      <c r="AO15" s="113"/>
      <c r="AP15" s="113"/>
      <c r="AQ15" s="130"/>
      <c r="AR15" s="117"/>
      <c r="AS15" s="120"/>
      <c r="AT15" s="113"/>
      <c r="AU15" s="113"/>
      <c r="AV15" s="113"/>
      <c r="AW15" s="113"/>
      <c r="AX15" s="113"/>
      <c r="AY15" s="113"/>
      <c r="AZ15" s="113"/>
      <c r="BA15" s="113"/>
      <c r="BB15" s="130"/>
      <c r="BC15" s="120"/>
      <c r="BD15" s="113"/>
      <c r="BE15" s="114"/>
    </row>
    <row r="16" spans="1:57">
      <c r="A16" s="8" t="s">
        <v>70</v>
      </c>
      <c r="B16" s="8">
        <f t="shared" si="0"/>
        <v>0</v>
      </c>
      <c r="C16" s="8" t="s">
        <v>148</v>
      </c>
      <c r="D16" s="9">
        <v>69.8</v>
      </c>
      <c r="E16" s="9">
        <v>211</v>
      </c>
      <c r="F16" s="9">
        <v>0</v>
      </c>
      <c r="G16" s="12">
        <v>211</v>
      </c>
      <c r="H16" s="8">
        <v>0</v>
      </c>
      <c r="I16" s="9">
        <v>0</v>
      </c>
      <c r="J16" s="12">
        <v>0</v>
      </c>
      <c r="K16" s="8">
        <v>99</v>
      </c>
      <c r="L16" s="8">
        <v>0</v>
      </c>
      <c r="M16" s="12">
        <v>99</v>
      </c>
      <c r="N16" s="8">
        <v>99</v>
      </c>
      <c r="O16" s="8">
        <v>0</v>
      </c>
      <c r="P16" s="12">
        <v>99</v>
      </c>
      <c r="Q16" s="9">
        <v>0.60399999999999998</v>
      </c>
      <c r="R16" s="9">
        <v>0</v>
      </c>
      <c r="S16" s="12">
        <v>0.60399999999999998</v>
      </c>
      <c r="T16" s="9">
        <v>12.5</v>
      </c>
      <c r="U16" s="8">
        <v>5.2530000000000001</v>
      </c>
      <c r="V16" s="8">
        <v>1.10395</v>
      </c>
      <c r="W16" s="9">
        <v>0.57406999999999997</v>
      </c>
      <c r="X16" s="9">
        <v>0</v>
      </c>
      <c r="Y16" s="12">
        <v>0.57406999999999997</v>
      </c>
      <c r="Z16" s="8">
        <v>0.15445</v>
      </c>
      <c r="AA16" s="8">
        <v>0</v>
      </c>
      <c r="AB16" s="12">
        <v>0.15445</v>
      </c>
      <c r="AC16" s="8">
        <v>0.47998000000000002</v>
      </c>
      <c r="AD16" s="8">
        <v>0</v>
      </c>
      <c r="AE16" s="8">
        <v>0</v>
      </c>
      <c r="AF16" s="12">
        <v>0</v>
      </c>
      <c r="AH16" s="8"/>
      <c r="AI16" s="112"/>
      <c r="AJ16" s="113"/>
      <c r="AK16" s="113"/>
      <c r="AL16" s="113"/>
      <c r="AM16" s="113"/>
      <c r="AN16" s="113"/>
      <c r="AO16" s="113"/>
      <c r="AP16" s="113"/>
      <c r="AQ16" s="130"/>
      <c r="AR16" s="117"/>
      <c r="AS16" s="120"/>
      <c r="AT16" s="113"/>
      <c r="AU16" s="113"/>
      <c r="AV16" s="113"/>
      <c r="AW16" s="113"/>
      <c r="AX16" s="113"/>
      <c r="AY16" s="113"/>
      <c r="AZ16" s="113"/>
      <c r="BA16" s="113"/>
      <c r="BB16" s="130"/>
      <c r="BC16" s="120"/>
      <c r="BD16" s="113"/>
      <c r="BE16" s="114"/>
    </row>
    <row r="17" spans="1:57">
      <c r="A17" s="8" t="s">
        <v>151</v>
      </c>
      <c r="B17" s="8">
        <f t="shared" si="0"/>
        <v>0</v>
      </c>
      <c r="C17" s="8" t="s">
        <v>148</v>
      </c>
      <c r="D17" s="9">
        <v>77</v>
      </c>
      <c r="E17" s="9">
        <v>186</v>
      </c>
      <c r="F17" s="9">
        <v>0</v>
      </c>
      <c r="G17" s="12">
        <v>186</v>
      </c>
      <c r="H17" s="8">
        <v>8</v>
      </c>
      <c r="I17" s="9">
        <v>0</v>
      </c>
      <c r="J17" s="12">
        <v>8</v>
      </c>
      <c r="K17" s="8">
        <v>99</v>
      </c>
      <c r="L17" s="8">
        <v>0</v>
      </c>
      <c r="M17" s="12">
        <v>99</v>
      </c>
      <c r="N17" s="8">
        <v>99</v>
      </c>
      <c r="O17" s="8">
        <v>0</v>
      </c>
      <c r="P17" s="12">
        <v>99</v>
      </c>
      <c r="Q17" s="9">
        <v>0.67100000000000004</v>
      </c>
      <c r="R17" s="9">
        <v>0</v>
      </c>
      <c r="S17" s="12">
        <v>0.67100000000000004</v>
      </c>
      <c r="T17" s="9">
        <v>13.8</v>
      </c>
      <c r="U17" s="8">
        <v>5.89</v>
      </c>
      <c r="V17" s="8">
        <v>0.97841</v>
      </c>
      <c r="W17" s="9">
        <v>0.53920000000000001</v>
      </c>
      <c r="X17" s="9">
        <v>0</v>
      </c>
      <c r="Y17" s="12">
        <v>0.53920000000000001</v>
      </c>
      <c r="Z17" s="8">
        <v>8.7999999999999995E-2</v>
      </c>
      <c r="AA17" s="8">
        <v>0</v>
      </c>
      <c r="AB17" s="12">
        <v>8.7999999999999995E-2</v>
      </c>
      <c r="AC17" s="8">
        <v>0.20535999999999999</v>
      </c>
      <c r="AD17" s="8">
        <v>10</v>
      </c>
      <c r="AE17" s="8">
        <v>0</v>
      </c>
      <c r="AF17" s="12">
        <v>10</v>
      </c>
      <c r="AH17" s="8"/>
      <c r="AI17" s="112"/>
      <c r="AJ17" s="113"/>
      <c r="AK17" s="113"/>
      <c r="AL17" s="113"/>
      <c r="AM17" s="113"/>
      <c r="AN17" s="113"/>
      <c r="AO17" s="113"/>
      <c r="AP17" s="113"/>
      <c r="AQ17" s="130"/>
      <c r="AR17" s="117"/>
      <c r="AS17" s="120"/>
      <c r="AT17" s="113"/>
      <c r="AU17" s="113"/>
      <c r="AV17" s="113"/>
      <c r="AW17" s="113"/>
      <c r="AX17" s="113"/>
      <c r="AY17" s="113"/>
      <c r="AZ17" s="113"/>
      <c r="BA17" s="113"/>
      <c r="BB17" s="130"/>
      <c r="BC17" s="120"/>
      <c r="BD17" s="113"/>
      <c r="BE17" s="114"/>
    </row>
    <row r="18" spans="1:57">
      <c r="A18" s="8" t="s">
        <v>85</v>
      </c>
      <c r="B18" s="8">
        <f t="shared" si="0"/>
        <v>0</v>
      </c>
      <c r="C18" s="8" t="s">
        <v>148</v>
      </c>
      <c r="D18" s="9">
        <v>77.400000000000006</v>
      </c>
      <c r="E18" s="9">
        <v>88</v>
      </c>
      <c r="F18" s="9">
        <v>0</v>
      </c>
      <c r="G18" s="12">
        <v>88</v>
      </c>
      <c r="H18" s="8">
        <v>0</v>
      </c>
      <c r="I18" s="9">
        <v>0</v>
      </c>
      <c r="J18" s="12">
        <v>0</v>
      </c>
      <c r="K18" s="8">
        <v>82</v>
      </c>
      <c r="L18" s="8">
        <v>0</v>
      </c>
      <c r="M18" s="12">
        <v>82</v>
      </c>
      <c r="N18" s="8">
        <v>82</v>
      </c>
      <c r="O18" s="8">
        <v>0</v>
      </c>
      <c r="P18" s="12">
        <v>82</v>
      </c>
      <c r="Q18" s="9">
        <v>0.747</v>
      </c>
      <c r="R18" s="9">
        <v>0</v>
      </c>
      <c r="S18" s="12">
        <v>0.747</v>
      </c>
      <c r="T18" s="9">
        <v>14.2</v>
      </c>
      <c r="U18" s="8">
        <v>4.9489999999999998</v>
      </c>
      <c r="V18" s="8">
        <v>0.91915999999999998</v>
      </c>
      <c r="W18" s="9">
        <v>0.79081000000000001</v>
      </c>
      <c r="X18" s="9">
        <v>0</v>
      </c>
      <c r="Y18" s="12">
        <v>0.79081000000000001</v>
      </c>
      <c r="Z18" s="8">
        <v>2.2699999999999999E-3</v>
      </c>
      <c r="AA18" s="8">
        <v>0</v>
      </c>
      <c r="AB18" s="12">
        <v>2.2699999999999999E-3</v>
      </c>
      <c r="AC18" s="8">
        <v>0.24807999999999999</v>
      </c>
      <c r="AD18" s="8">
        <v>0</v>
      </c>
      <c r="AE18" s="8">
        <v>0</v>
      </c>
      <c r="AF18" s="12">
        <v>0</v>
      </c>
      <c r="AH18" s="8"/>
      <c r="AI18" s="112"/>
      <c r="AJ18" s="113"/>
      <c r="AK18" s="113"/>
      <c r="AL18" s="113"/>
      <c r="AM18" s="113"/>
      <c r="AN18" s="113"/>
      <c r="AO18" s="113"/>
      <c r="AP18" s="113"/>
      <c r="AQ18" s="131"/>
      <c r="AR18" s="132"/>
      <c r="AS18" s="133"/>
      <c r="AT18" s="113"/>
      <c r="AU18" s="113"/>
      <c r="AV18" s="113"/>
      <c r="AW18" s="113"/>
      <c r="AX18" s="113"/>
      <c r="AY18" s="113"/>
      <c r="AZ18" s="113"/>
      <c r="BA18" s="113"/>
      <c r="BB18" s="131"/>
      <c r="BC18" s="133"/>
      <c r="BD18" s="113"/>
      <c r="BE18" s="114"/>
    </row>
    <row r="19" spans="1:57">
      <c r="A19" s="8" t="s">
        <v>113</v>
      </c>
      <c r="B19" s="8">
        <f t="shared" si="0"/>
        <v>0</v>
      </c>
      <c r="C19" s="8" t="s">
        <v>148</v>
      </c>
      <c r="D19" s="9">
        <v>65.7</v>
      </c>
      <c r="E19" s="9">
        <v>256</v>
      </c>
      <c r="F19" s="9">
        <v>0</v>
      </c>
      <c r="G19" s="12">
        <v>256</v>
      </c>
      <c r="H19" s="8">
        <v>2</v>
      </c>
      <c r="I19" s="9">
        <v>0</v>
      </c>
      <c r="J19" s="12">
        <v>2</v>
      </c>
      <c r="K19" s="8">
        <v>95</v>
      </c>
      <c r="L19" s="8">
        <v>0</v>
      </c>
      <c r="M19" s="12">
        <v>95</v>
      </c>
      <c r="N19" s="8">
        <v>95</v>
      </c>
      <c r="O19" s="8">
        <v>0</v>
      </c>
      <c r="P19" s="12">
        <v>95</v>
      </c>
      <c r="Q19" s="9">
        <v>0.69799999999999995</v>
      </c>
      <c r="R19" s="9">
        <v>0</v>
      </c>
      <c r="S19" s="12">
        <v>0.69799999999999995</v>
      </c>
      <c r="T19" s="9">
        <v>12.6</v>
      </c>
      <c r="U19" s="8">
        <v>4.3319999999999999</v>
      </c>
      <c r="V19" s="8">
        <v>1.1046400000000001</v>
      </c>
      <c r="W19" s="9">
        <v>4.7759999999999997E-2</v>
      </c>
      <c r="X19" s="9">
        <v>0</v>
      </c>
      <c r="Y19" s="12">
        <v>4.7759999999999997E-2</v>
      </c>
      <c r="Z19" s="8">
        <v>0.12474</v>
      </c>
      <c r="AA19" s="8">
        <v>0</v>
      </c>
      <c r="AB19" s="12">
        <v>0.12474</v>
      </c>
      <c r="AC19" s="8">
        <v>0.10460999999999999</v>
      </c>
      <c r="AD19" s="8">
        <v>2</v>
      </c>
      <c r="AE19" s="8">
        <v>0</v>
      </c>
      <c r="AF19" s="12">
        <v>2</v>
      </c>
      <c r="AH19" s="8"/>
      <c r="AI19" s="112"/>
      <c r="AJ19" s="113"/>
      <c r="AK19" s="113"/>
      <c r="AL19" s="113"/>
      <c r="AM19" s="113"/>
      <c r="AN19" s="113"/>
      <c r="AO19" s="113"/>
      <c r="AP19" s="113"/>
      <c r="AQ19" s="113"/>
      <c r="AR19" s="113"/>
      <c r="AS19" s="113"/>
      <c r="AT19" s="113"/>
      <c r="AU19" s="113"/>
      <c r="AV19" s="113"/>
      <c r="AW19" s="113"/>
      <c r="AX19" s="113"/>
      <c r="AY19" s="113"/>
      <c r="AZ19" s="113"/>
      <c r="BA19" s="113"/>
      <c r="BB19" s="113"/>
      <c r="BC19" s="113"/>
      <c r="BD19" s="113"/>
      <c r="BE19" s="114"/>
    </row>
    <row r="20" spans="1:57">
      <c r="A20" s="8" t="s">
        <v>19</v>
      </c>
      <c r="B20" s="8">
        <f t="shared" si="0"/>
        <v>0</v>
      </c>
      <c r="C20" s="8" t="s">
        <v>148</v>
      </c>
      <c r="D20" s="9">
        <v>75</v>
      </c>
      <c r="E20" s="9">
        <v>142</v>
      </c>
      <c r="F20" s="9">
        <v>0</v>
      </c>
      <c r="G20" s="12">
        <v>142</v>
      </c>
      <c r="H20" s="8">
        <v>42</v>
      </c>
      <c r="I20" s="9">
        <v>0</v>
      </c>
      <c r="J20" s="12">
        <v>42</v>
      </c>
      <c r="K20" s="8">
        <v>96</v>
      </c>
      <c r="L20" s="8">
        <v>0</v>
      </c>
      <c r="M20" s="12">
        <v>96</v>
      </c>
      <c r="N20" s="8">
        <v>96</v>
      </c>
      <c r="O20" s="8">
        <v>0</v>
      </c>
      <c r="P20" s="12">
        <v>96</v>
      </c>
      <c r="Q20" s="9">
        <v>0.754</v>
      </c>
      <c r="R20" s="9">
        <v>0</v>
      </c>
      <c r="S20" s="12">
        <v>0.754</v>
      </c>
      <c r="T20" s="9">
        <v>15.2</v>
      </c>
      <c r="U20" s="8">
        <v>6.9829999999999997</v>
      </c>
      <c r="V20" s="8">
        <v>1.2328699999999999</v>
      </c>
      <c r="W20" s="9">
        <v>0.69701999999999997</v>
      </c>
      <c r="X20" s="9">
        <v>0</v>
      </c>
      <c r="Y20" s="12">
        <v>0.69701999999999997</v>
      </c>
      <c r="Z20" s="8">
        <v>0.17521</v>
      </c>
      <c r="AA20" s="8">
        <v>0</v>
      </c>
      <c r="AB20" s="12">
        <v>0.17521</v>
      </c>
      <c r="AC20" s="8">
        <v>0.14574000000000001</v>
      </c>
      <c r="AD20" s="8">
        <v>47</v>
      </c>
      <c r="AE20" s="8">
        <v>0</v>
      </c>
      <c r="AF20" s="12">
        <v>47</v>
      </c>
      <c r="AH20" s="8"/>
      <c r="AI20" s="112"/>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4"/>
    </row>
    <row r="21" spans="1:57">
      <c r="A21" s="8" t="s">
        <v>119</v>
      </c>
      <c r="B21" s="8">
        <f t="shared" si="0"/>
        <v>1</v>
      </c>
      <c r="C21" s="8" t="s">
        <v>149</v>
      </c>
      <c r="D21" s="9">
        <v>74.5</v>
      </c>
      <c r="E21" s="9">
        <v>137</v>
      </c>
      <c r="F21" s="9">
        <v>0</v>
      </c>
      <c r="G21" s="12">
        <v>137</v>
      </c>
      <c r="H21" s="8">
        <v>0</v>
      </c>
      <c r="I21" s="9">
        <v>0</v>
      </c>
      <c r="J21" s="12">
        <v>0</v>
      </c>
      <c r="K21" s="8">
        <v>92</v>
      </c>
      <c r="L21" s="8">
        <v>0</v>
      </c>
      <c r="M21" s="12">
        <v>92</v>
      </c>
      <c r="N21" s="8">
        <v>91</v>
      </c>
      <c r="O21" s="8">
        <v>0</v>
      </c>
      <c r="P21" s="12">
        <v>91</v>
      </c>
      <c r="Q21" s="9">
        <v>0.79200000000000004</v>
      </c>
      <c r="R21" s="9">
        <v>0</v>
      </c>
      <c r="S21" s="12">
        <v>0.79200000000000004</v>
      </c>
      <c r="T21" s="9">
        <v>15</v>
      </c>
      <c r="U21" s="8">
        <v>4.218</v>
      </c>
      <c r="V21" s="8">
        <v>1.1061399999999999</v>
      </c>
      <c r="W21" s="9">
        <v>0.76649</v>
      </c>
      <c r="X21" s="9">
        <v>0</v>
      </c>
      <c r="Y21" s="12">
        <v>0.76649</v>
      </c>
      <c r="Z21" s="8">
        <v>8.7200000000000003E-3</v>
      </c>
      <c r="AA21" s="8">
        <v>0</v>
      </c>
      <c r="AB21" s="12">
        <v>8.7200000000000003E-3</v>
      </c>
      <c r="AC21" s="8">
        <v>0.11921</v>
      </c>
      <c r="AD21" s="8">
        <v>1</v>
      </c>
      <c r="AE21" s="8">
        <v>0</v>
      </c>
      <c r="AF21" s="12">
        <v>1</v>
      </c>
      <c r="AH21" s="8"/>
      <c r="AI21" s="112"/>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4"/>
    </row>
    <row r="22" spans="1:57">
      <c r="A22" s="8" t="s">
        <v>134</v>
      </c>
      <c r="B22" s="8">
        <f t="shared" si="0"/>
        <v>0</v>
      </c>
      <c r="C22" s="8" t="s">
        <v>148</v>
      </c>
      <c r="D22" s="9">
        <v>59.9</v>
      </c>
      <c r="E22" s="9">
        <v>26</v>
      </c>
      <c r="F22" s="9">
        <v>0</v>
      </c>
      <c r="G22" s="12">
        <v>26</v>
      </c>
      <c r="H22" s="8">
        <v>38</v>
      </c>
      <c r="I22" s="9">
        <v>0</v>
      </c>
      <c r="J22" s="12">
        <v>38</v>
      </c>
      <c r="K22" s="8">
        <v>91</v>
      </c>
      <c r="L22" s="8">
        <v>0</v>
      </c>
      <c r="M22" s="12">
        <v>91</v>
      </c>
      <c r="N22" s="8">
        <v>91</v>
      </c>
      <c r="O22" s="8">
        <v>0</v>
      </c>
      <c r="P22" s="12">
        <v>91</v>
      </c>
      <c r="Q22" s="9">
        <v>0.39900000000000002</v>
      </c>
      <c r="R22" s="9">
        <v>0</v>
      </c>
      <c r="S22" s="12">
        <v>0.39900000000000002</v>
      </c>
      <c r="T22" s="9">
        <v>7.7</v>
      </c>
      <c r="U22" s="8">
        <v>3.5870000000000002</v>
      </c>
      <c r="V22" s="8">
        <v>0.85187999999999997</v>
      </c>
      <c r="W22" s="9">
        <v>0.27124999999999999</v>
      </c>
      <c r="X22" s="9">
        <v>0</v>
      </c>
      <c r="Y22" s="12">
        <v>0.27124999999999999</v>
      </c>
      <c r="Z22" s="8">
        <v>0.12831999999999999</v>
      </c>
      <c r="AA22" s="8">
        <v>0</v>
      </c>
      <c r="AB22" s="12">
        <v>0.12831999999999999</v>
      </c>
      <c r="AC22" s="8">
        <v>0.21747</v>
      </c>
      <c r="AD22" s="8">
        <v>61</v>
      </c>
      <c r="AE22" s="8">
        <v>0</v>
      </c>
      <c r="AF22" s="12">
        <v>61</v>
      </c>
      <c r="AH22" s="8"/>
      <c r="AI22" s="112"/>
      <c r="AJ22" s="113"/>
      <c r="AK22" s="113"/>
      <c r="AL22" s="113"/>
      <c r="AM22" s="113"/>
      <c r="AN22" s="113"/>
      <c r="AO22" s="113"/>
      <c r="AP22" s="113"/>
      <c r="AQ22" s="115" t="s">
        <v>197</v>
      </c>
      <c r="AR22" s="116">
        <f>MEDIAN(Q2:Q156)</f>
        <v>0.72399999999999998</v>
      </c>
      <c r="AS22" s="113"/>
      <c r="AT22" s="113"/>
      <c r="AU22" s="113"/>
      <c r="AV22" s="113"/>
      <c r="AW22" s="113"/>
      <c r="AX22" s="113"/>
      <c r="AY22" s="113"/>
      <c r="AZ22" s="113"/>
      <c r="BA22" s="113"/>
      <c r="BB22" s="113"/>
      <c r="BC22" s="113"/>
      <c r="BD22" s="113"/>
      <c r="BE22" s="114"/>
    </row>
    <row r="23" spans="1:57">
      <c r="A23" s="8" t="s">
        <v>137</v>
      </c>
      <c r="B23" s="8">
        <f t="shared" si="0"/>
        <v>0</v>
      </c>
      <c r="C23" s="8" t="s">
        <v>148</v>
      </c>
      <c r="D23" s="9">
        <v>59.6</v>
      </c>
      <c r="E23" s="9">
        <v>288</v>
      </c>
      <c r="F23" s="9">
        <v>0</v>
      </c>
      <c r="G23" s="12">
        <v>288</v>
      </c>
      <c r="H23" s="8">
        <v>21</v>
      </c>
      <c r="I23" s="9">
        <v>0</v>
      </c>
      <c r="J23" s="12">
        <v>21</v>
      </c>
      <c r="K23" s="8">
        <v>94</v>
      </c>
      <c r="L23" s="8">
        <v>0</v>
      </c>
      <c r="M23" s="12">
        <v>94</v>
      </c>
      <c r="N23" s="8">
        <v>94</v>
      </c>
      <c r="O23" s="8">
        <v>0</v>
      </c>
      <c r="P23" s="12">
        <v>94</v>
      </c>
      <c r="Q23" s="9">
        <v>0.40600000000000003</v>
      </c>
      <c r="R23" s="9">
        <v>0</v>
      </c>
      <c r="S23" s="12">
        <v>0.40600000000000003</v>
      </c>
      <c r="T23" s="9">
        <v>10.6</v>
      </c>
      <c r="U23" s="8">
        <v>2.9049999999999998</v>
      </c>
      <c r="V23" s="8">
        <v>0.41587000000000002</v>
      </c>
      <c r="W23" s="9">
        <v>0.22395999999999999</v>
      </c>
      <c r="X23" s="9">
        <v>0</v>
      </c>
      <c r="Y23" s="12">
        <v>0.22395999999999999</v>
      </c>
      <c r="Z23" s="8">
        <v>0.10062</v>
      </c>
      <c r="AA23" s="8">
        <v>0</v>
      </c>
      <c r="AB23" s="12">
        <v>0.10062</v>
      </c>
      <c r="AC23" s="8">
        <v>0.19727</v>
      </c>
      <c r="AD23" s="8">
        <v>31</v>
      </c>
      <c r="AE23" s="8">
        <v>0</v>
      </c>
      <c r="AF23" s="12">
        <v>31</v>
      </c>
      <c r="AH23" s="8"/>
      <c r="AI23" s="112"/>
      <c r="AJ23" s="113"/>
      <c r="AK23" s="113"/>
      <c r="AL23" s="113"/>
      <c r="AM23" s="113"/>
      <c r="AN23" s="113"/>
      <c r="AO23" s="113"/>
      <c r="AP23" s="113"/>
      <c r="AQ23" s="113"/>
      <c r="AR23" s="113"/>
      <c r="AS23" s="113"/>
      <c r="AT23" s="113"/>
      <c r="AU23" s="113"/>
      <c r="AV23" s="113"/>
      <c r="AW23" s="113"/>
      <c r="AX23" s="113"/>
      <c r="AY23" s="113"/>
      <c r="AZ23" s="113"/>
      <c r="BA23" s="113"/>
      <c r="BB23" s="117" t="s">
        <v>266</v>
      </c>
      <c r="BC23" s="117"/>
      <c r="BD23" s="113"/>
      <c r="BE23" s="114"/>
    </row>
    <row r="24" spans="1:57">
      <c r="A24" s="8" t="s">
        <v>152</v>
      </c>
      <c r="B24" s="8">
        <f t="shared" si="0"/>
        <v>0</v>
      </c>
      <c r="C24" s="8" t="s">
        <v>148</v>
      </c>
      <c r="D24" s="9">
        <v>73.3</v>
      </c>
      <c r="E24" s="9">
        <v>114</v>
      </c>
      <c r="F24" s="9">
        <v>0</v>
      </c>
      <c r="G24" s="12">
        <v>114</v>
      </c>
      <c r="H24" s="8">
        <v>0</v>
      </c>
      <c r="I24" s="9">
        <v>0</v>
      </c>
      <c r="J24" s="12">
        <v>0</v>
      </c>
      <c r="K24" s="8">
        <v>96</v>
      </c>
      <c r="L24" s="8">
        <v>0</v>
      </c>
      <c r="M24" s="12">
        <v>96</v>
      </c>
      <c r="N24" s="8">
        <v>93</v>
      </c>
      <c r="O24" s="8">
        <v>0</v>
      </c>
      <c r="P24" s="12">
        <v>93</v>
      </c>
      <c r="Q24" s="9">
        <v>0.64600000000000002</v>
      </c>
      <c r="R24" s="9">
        <v>0</v>
      </c>
      <c r="S24" s="12">
        <v>0.64600000000000002</v>
      </c>
      <c r="T24" s="9">
        <v>13.5</v>
      </c>
      <c r="U24" s="8">
        <v>3.819</v>
      </c>
      <c r="V24" s="8">
        <v>0.62736000000000003</v>
      </c>
      <c r="W24" s="9">
        <v>0.61114000000000002</v>
      </c>
      <c r="X24" s="9">
        <v>0</v>
      </c>
      <c r="Y24" s="12">
        <v>0.61114000000000002</v>
      </c>
      <c r="Z24" s="8">
        <v>7.2470000000000007E-2</v>
      </c>
      <c r="AA24" s="8">
        <v>0</v>
      </c>
      <c r="AB24" s="12">
        <v>7.2470000000000007E-2</v>
      </c>
      <c r="AC24" s="8">
        <v>0.40359</v>
      </c>
      <c r="AD24" s="8">
        <v>0</v>
      </c>
      <c r="AE24" s="8">
        <v>0</v>
      </c>
      <c r="AF24" s="12">
        <v>0</v>
      </c>
      <c r="AH24" s="8"/>
      <c r="AI24" s="112"/>
      <c r="AJ24" s="113"/>
      <c r="AK24" s="113"/>
      <c r="AL24" s="113"/>
      <c r="AM24" s="113"/>
      <c r="AN24" s="113"/>
      <c r="AO24" s="113"/>
      <c r="AP24" s="113"/>
      <c r="AQ24" s="127" t="s">
        <v>259</v>
      </c>
      <c r="AR24" s="128"/>
      <c r="AS24" s="129"/>
      <c r="AT24" s="113"/>
      <c r="AU24" s="113"/>
      <c r="AV24" s="113"/>
      <c r="AW24" s="113"/>
      <c r="AX24" s="113"/>
      <c r="AY24" s="113"/>
      <c r="AZ24" s="113"/>
      <c r="BA24" s="113"/>
      <c r="BB24" s="117"/>
      <c r="BC24" s="117"/>
      <c r="BD24" s="113"/>
      <c r="BE24" s="114"/>
    </row>
    <row r="25" spans="1:57">
      <c r="A25" s="8" t="s">
        <v>129</v>
      </c>
      <c r="B25" s="8">
        <f t="shared" si="0"/>
        <v>0</v>
      </c>
      <c r="C25" s="8" t="s">
        <v>148</v>
      </c>
      <c r="D25" s="9">
        <v>68.7</v>
      </c>
      <c r="E25" s="9">
        <v>174</v>
      </c>
      <c r="F25" s="9">
        <v>0</v>
      </c>
      <c r="G25" s="12">
        <v>174</v>
      </c>
      <c r="H25" s="8">
        <v>10</v>
      </c>
      <c r="I25" s="9">
        <v>0</v>
      </c>
      <c r="J25" s="12">
        <v>10</v>
      </c>
      <c r="K25" s="8">
        <v>89</v>
      </c>
      <c r="L25" s="8">
        <v>0</v>
      </c>
      <c r="M25" s="12">
        <v>89</v>
      </c>
      <c r="N25" s="8">
        <v>89</v>
      </c>
      <c r="O25" s="8">
        <v>0</v>
      </c>
      <c r="P25" s="12">
        <v>89</v>
      </c>
      <c r="Q25" s="9">
        <v>0.55800000000000005</v>
      </c>
      <c r="R25" s="9">
        <v>0</v>
      </c>
      <c r="S25" s="12">
        <v>0.55800000000000005</v>
      </c>
      <c r="T25" s="9">
        <v>10.9</v>
      </c>
      <c r="U25" s="8">
        <v>4.2519999999999998</v>
      </c>
      <c r="V25" s="8">
        <v>0.88766999999999996</v>
      </c>
      <c r="W25" s="9">
        <v>0.23402000000000001</v>
      </c>
      <c r="X25" s="9">
        <v>0</v>
      </c>
      <c r="Y25" s="12">
        <v>0.23402000000000001</v>
      </c>
      <c r="Z25" s="8">
        <v>5.7860000000000002E-2</v>
      </c>
      <c r="AA25" s="8">
        <v>0</v>
      </c>
      <c r="AB25" s="12">
        <v>5.7860000000000002E-2</v>
      </c>
      <c r="AC25" s="8">
        <v>0.20618</v>
      </c>
      <c r="AD25" s="8">
        <v>12</v>
      </c>
      <c r="AE25" s="8">
        <v>0</v>
      </c>
      <c r="AF25" s="12">
        <v>12</v>
      </c>
      <c r="AH25" s="8"/>
      <c r="AI25" s="112"/>
      <c r="AJ25" s="113"/>
      <c r="AK25" s="113"/>
      <c r="AL25" s="113"/>
      <c r="AM25" s="113"/>
      <c r="AN25" s="113"/>
      <c r="AO25" s="113"/>
      <c r="AP25" s="113"/>
      <c r="AQ25" s="130"/>
      <c r="AR25" s="117"/>
      <c r="AS25" s="120"/>
      <c r="AT25" s="113"/>
      <c r="AU25" s="113"/>
      <c r="AV25" s="113"/>
      <c r="AW25" s="113"/>
      <c r="AX25" s="113"/>
      <c r="AY25" s="113"/>
      <c r="AZ25" s="113"/>
      <c r="BA25" s="113"/>
      <c r="BB25" s="117"/>
      <c r="BC25" s="117"/>
      <c r="BD25" s="113"/>
      <c r="BE25" s="114"/>
    </row>
    <row r="26" spans="1:57">
      <c r="A26" s="8" t="s">
        <v>118</v>
      </c>
      <c r="B26" s="8">
        <f t="shared" si="0"/>
        <v>0</v>
      </c>
      <c r="C26" s="8" t="s">
        <v>148</v>
      </c>
      <c r="D26" s="9">
        <v>57.3</v>
      </c>
      <c r="E26" s="9">
        <v>357</v>
      </c>
      <c r="F26" s="9">
        <v>0</v>
      </c>
      <c r="G26" s="12">
        <v>357</v>
      </c>
      <c r="H26" s="8">
        <v>45</v>
      </c>
      <c r="I26" s="9">
        <v>0</v>
      </c>
      <c r="J26" s="12">
        <v>45</v>
      </c>
      <c r="K26" s="8">
        <v>84</v>
      </c>
      <c r="L26" s="8">
        <v>0</v>
      </c>
      <c r="M26" s="12">
        <v>84</v>
      </c>
      <c r="N26" s="8">
        <v>84</v>
      </c>
      <c r="O26" s="8">
        <v>0</v>
      </c>
      <c r="P26" s="12">
        <v>84</v>
      </c>
      <c r="Q26" s="9">
        <v>0.51400000000000001</v>
      </c>
      <c r="R26" s="9">
        <v>0</v>
      </c>
      <c r="S26" s="12">
        <v>0.51400000000000001</v>
      </c>
      <c r="T26" s="9">
        <v>10.4</v>
      </c>
      <c r="U26" s="8">
        <v>7.4269999999999996</v>
      </c>
      <c r="V26" s="8">
        <v>1.3226100000000001</v>
      </c>
      <c r="W26" s="9">
        <v>0.90563000000000005</v>
      </c>
      <c r="X26" s="9">
        <v>0</v>
      </c>
      <c r="Y26" s="12">
        <v>0.90563000000000005</v>
      </c>
      <c r="Z26" s="8">
        <v>0.32956999999999997</v>
      </c>
      <c r="AA26" s="8">
        <v>0</v>
      </c>
      <c r="AB26" s="12">
        <v>0.32956999999999997</v>
      </c>
      <c r="AC26" s="8">
        <v>0.45811000000000002</v>
      </c>
      <c r="AD26" s="8">
        <v>68</v>
      </c>
      <c r="AE26" s="8">
        <v>1</v>
      </c>
      <c r="AF26" s="12">
        <v>3</v>
      </c>
      <c r="AH26" s="8"/>
      <c r="AI26" s="112"/>
      <c r="AJ26" s="113"/>
      <c r="AK26" s="113"/>
      <c r="AL26" s="113"/>
      <c r="AM26" s="113"/>
      <c r="AN26" s="113"/>
      <c r="AO26" s="113"/>
      <c r="AP26" s="113"/>
      <c r="AQ26" s="130"/>
      <c r="AR26" s="117"/>
      <c r="AS26" s="120"/>
      <c r="AT26" s="113"/>
      <c r="AU26" s="113"/>
      <c r="AV26" s="113"/>
      <c r="AW26" s="113"/>
      <c r="AX26" s="113"/>
      <c r="AY26" s="113"/>
      <c r="AZ26" s="113"/>
      <c r="BA26" s="113"/>
      <c r="BB26" s="117"/>
      <c r="BC26" s="117"/>
      <c r="BD26" s="113"/>
      <c r="BE26" s="114"/>
    </row>
    <row r="27" spans="1:57">
      <c r="A27" s="8" t="s">
        <v>9</v>
      </c>
      <c r="B27" s="8">
        <f t="shared" si="0"/>
        <v>0</v>
      </c>
      <c r="C27" s="8" t="s">
        <v>148</v>
      </c>
      <c r="D27" s="9">
        <v>82.2</v>
      </c>
      <c r="E27" s="9">
        <v>64</v>
      </c>
      <c r="F27" s="9">
        <v>0</v>
      </c>
      <c r="G27" s="12">
        <v>64</v>
      </c>
      <c r="H27" s="8">
        <v>2</v>
      </c>
      <c r="I27" s="9">
        <v>0</v>
      </c>
      <c r="J27" s="12">
        <v>2</v>
      </c>
      <c r="K27" s="8">
        <v>55</v>
      </c>
      <c r="L27" s="8">
        <v>0</v>
      </c>
      <c r="M27" s="12">
        <v>55</v>
      </c>
      <c r="N27" s="8">
        <v>91</v>
      </c>
      <c r="O27" s="8">
        <v>0</v>
      </c>
      <c r="P27" s="12">
        <v>91</v>
      </c>
      <c r="Q27" s="9">
        <v>0.91900000000000004</v>
      </c>
      <c r="R27" s="9">
        <v>0</v>
      </c>
      <c r="S27" s="12">
        <v>0.91900000000000004</v>
      </c>
      <c r="T27" s="9">
        <v>16.3</v>
      </c>
      <c r="U27" s="8">
        <v>3.6779999999999999</v>
      </c>
      <c r="V27" s="8">
        <v>1.02626</v>
      </c>
      <c r="W27" s="9">
        <v>6.6989999999999994E-2</v>
      </c>
      <c r="X27" s="9">
        <v>0</v>
      </c>
      <c r="Y27" s="12">
        <v>6.6989999999999994E-2</v>
      </c>
      <c r="Z27" s="8">
        <v>8.2890000000000005E-2</v>
      </c>
      <c r="AA27" s="8">
        <v>0</v>
      </c>
      <c r="AB27" s="12">
        <v>8.2890000000000005E-2</v>
      </c>
      <c r="AC27" s="8">
        <v>0.23835000000000001</v>
      </c>
      <c r="AD27" s="8">
        <v>2</v>
      </c>
      <c r="AE27" s="8">
        <v>0</v>
      </c>
      <c r="AF27" s="12">
        <v>2</v>
      </c>
      <c r="AH27" s="8"/>
      <c r="AI27" s="112"/>
      <c r="AJ27" s="113"/>
      <c r="AK27" s="113"/>
      <c r="AL27" s="113"/>
      <c r="AM27" s="113"/>
      <c r="AN27" s="113"/>
      <c r="AO27" s="113"/>
      <c r="AP27" s="113"/>
      <c r="AQ27" s="130"/>
      <c r="AR27" s="117"/>
      <c r="AS27" s="120"/>
      <c r="AT27" s="113"/>
      <c r="AU27" s="113"/>
      <c r="AV27" s="113"/>
      <c r="AW27" s="113"/>
      <c r="AX27" s="113"/>
      <c r="AY27" s="113"/>
      <c r="AZ27" s="113"/>
      <c r="BA27" s="113"/>
      <c r="BB27" s="117"/>
      <c r="BC27" s="117"/>
      <c r="BD27" s="113"/>
      <c r="BE27" s="114"/>
    </row>
    <row r="28" spans="1:57">
      <c r="A28" s="8" t="s">
        <v>131</v>
      </c>
      <c r="B28" s="8">
        <f t="shared" si="0"/>
        <v>0</v>
      </c>
      <c r="C28" s="8" t="s">
        <v>148</v>
      </c>
      <c r="D28" s="9">
        <v>52.5</v>
      </c>
      <c r="E28" s="9">
        <v>397</v>
      </c>
      <c r="F28" s="9">
        <v>0</v>
      </c>
      <c r="G28" s="12">
        <v>397</v>
      </c>
      <c r="H28" s="8">
        <v>15</v>
      </c>
      <c r="I28" s="9">
        <v>0</v>
      </c>
      <c r="J28" s="12">
        <v>15</v>
      </c>
      <c r="K28" s="8">
        <v>47</v>
      </c>
      <c r="L28" s="8">
        <v>0</v>
      </c>
      <c r="M28" s="12">
        <v>47</v>
      </c>
      <c r="N28" s="8">
        <v>47</v>
      </c>
      <c r="O28" s="8">
        <v>1</v>
      </c>
      <c r="P28" s="12">
        <v>93</v>
      </c>
      <c r="Q28" s="9">
        <v>0.34699999999999998</v>
      </c>
      <c r="R28" s="9">
        <v>0</v>
      </c>
      <c r="S28" s="12">
        <v>0.34699999999999998</v>
      </c>
      <c r="T28" s="9">
        <v>7.1</v>
      </c>
      <c r="U28" s="8">
        <v>3.6669999999999998</v>
      </c>
      <c r="V28" s="8">
        <v>0.76061999999999996</v>
      </c>
      <c r="W28" s="9">
        <v>0.15010000000000001</v>
      </c>
      <c r="X28" s="9">
        <v>0</v>
      </c>
      <c r="Y28" s="12">
        <v>0.15010000000000001</v>
      </c>
      <c r="Z28" s="8">
        <v>5.2690000000000001E-2</v>
      </c>
      <c r="AA28" s="8">
        <v>0</v>
      </c>
      <c r="AB28" s="12">
        <v>5.2690000000000001E-2</v>
      </c>
      <c r="AC28" s="8">
        <v>0.18386</v>
      </c>
      <c r="AD28" s="8">
        <v>21</v>
      </c>
      <c r="AE28" s="8">
        <v>0</v>
      </c>
      <c r="AF28" s="12">
        <v>21</v>
      </c>
      <c r="AH28" s="8"/>
      <c r="AI28" s="112"/>
      <c r="AJ28" s="113"/>
      <c r="AK28" s="113"/>
      <c r="AL28" s="113"/>
      <c r="AM28" s="113"/>
      <c r="AN28" s="113"/>
      <c r="AO28" s="113"/>
      <c r="AP28" s="113"/>
      <c r="AQ28" s="130"/>
      <c r="AR28" s="117"/>
      <c r="AS28" s="120"/>
      <c r="AT28" s="113"/>
      <c r="AU28" s="113"/>
      <c r="AV28" s="113"/>
      <c r="AW28" s="113"/>
      <c r="AX28" s="113"/>
      <c r="AY28" s="113"/>
      <c r="AZ28" s="113"/>
      <c r="BA28" s="113"/>
      <c r="BB28" s="117"/>
      <c r="BC28" s="117"/>
      <c r="BD28" s="113"/>
      <c r="BE28" s="114"/>
    </row>
    <row r="29" spans="1:57">
      <c r="A29" s="8" t="s">
        <v>132</v>
      </c>
      <c r="B29" s="8">
        <f t="shared" si="0"/>
        <v>0</v>
      </c>
      <c r="C29" s="8" t="s">
        <v>148</v>
      </c>
      <c r="D29" s="9">
        <v>53.1</v>
      </c>
      <c r="E29" s="9">
        <v>356</v>
      </c>
      <c r="F29" s="9">
        <v>0</v>
      </c>
      <c r="G29" s="12">
        <v>356</v>
      </c>
      <c r="H29" s="8">
        <v>46</v>
      </c>
      <c r="I29" s="9">
        <v>0</v>
      </c>
      <c r="J29" s="12">
        <v>46</v>
      </c>
      <c r="K29" s="8">
        <v>46</v>
      </c>
      <c r="L29" s="8">
        <v>0</v>
      </c>
      <c r="M29" s="12">
        <v>46</v>
      </c>
      <c r="N29" s="8">
        <v>46</v>
      </c>
      <c r="O29" s="8">
        <v>1</v>
      </c>
      <c r="P29" s="12">
        <v>93</v>
      </c>
      <c r="Q29" s="9">
        <v>0.39400000000000002</v>
      </c>
      <c r="R29" s="9">
        <v>0</v>
      </c>
      <c r="S29" s="12">
        <v>0.39400000000000002</v>
      </c>
      <c r="T29" s="9">
        <v>7.3</v>
      </c>
      <c r="U29" s="8">
        <v>6.67</v>
      </c>
      <c r="V29" s="8">
        <v>1.1244700000000001</v>
      </c>
      <c r="W29" s="9">
        <v>0.85857000000000006</v>
      </c>
      <c r="X29" s="9">
        <v>0</v>
      </c>
      <c r="Y29" s="12">
        <v>0.85857000000000006</v>
      </c>
      <c r="Z29" s="8">
        <v>0.12869</v>
      </c>
      <c r="AA29" s="8">
        <v>0</v>
      </c>
      <c r="AB29" s="12">
        <v>0.12869</v>
      </c>
      <c r="AC29" s="8">
        <v>0.33362999999999998</v>
      </c>
      <c r="AD29" s="8">
        <v>77</v>
      </c>
      <c r="AE29" s="8">
        <v>1</v>
      </c>
      <c r="AF29" s="12">
        <v>3</v>
      </c>
      <c r="AH29" s="8"/>
      <c r="AI29" s="112"/>
      <c r="AJ29" s="113"/>
      <c r="AK29" s="113"/>
      <c r="AL29" s="113"/>
      <c r="AM29" s="113"/>
      <c r="AN29" s="113"/>
      <c r="AO29" s="113"/>
      <c r="AP29" s="113"/>
      <c r="AQ29" s="130"/>
      <c r="AR29" s="117"/>
      <c r="AS29" s="120"/>
      <c r="AT29" s="113"/>
      <c r="AU29" s="113"/>
      <c r="AV29" s="113"/>
      <c r="AW29" s="113"/>
      <c r="AX29" s="113"/>
      <c r="AY29" s="113"/>
      <c r="AZ29" s="113"/>
      <c r="BA29" s="113"/>
      <c r="BB29" s="117"/>
      <c r="BC29" s="117"/>
      <c r="BD29" s="113"/>
      <c r="BE29" s="114"/>
    </row>
    <row r="30" spans="1:57">
      <c r="A30" s="8" t="s">
        <v>28</v>
      </c>
      <c r="B30" s="8">
        <f t="shared" si="0"/>
        <v>0</v>
      </c>
      <c r="C30" s="8" t="s">
        <v>148</v>
      </c>
      <c r="D30" s="9">
        <v>85</v>
      </c>
      <c r="E30" s="9">
        <v>82</v>
      </c>
      <c r="F30" s="9">
        <v>0</v>
      </c>
      <c r="G30" s="12">
        <v>82</v>
      </c>
      <c r="H30" s="8">
        <v>2</v>
      </c>
      <c r="I30" s="9">
        <v>0</v>
      </c>
      <c r="J30" s="12">
        <v>2</v>
      </c>
      <c r="K30" s="8">
        <v>97</v>
      </c>
      <c r="L30" s="8">
        <v>0</v>
      </c>
      <c r="M30" s="12">
        <v>97</v>
      </c>
      <c r="N30" s="8">
        <v>96</v>
      </c>
      <c r="O30" s="8">
        <v>0</v>
      </c>
      <c r="P30" s="12">
        <v>96</v>
      </c>
      <c r="Q30" s="9">
        <v>0.84499999999999997</v>
      </c>
      <c r="R30" s="9">
        <v>0</v>
      </c>
      <c r="S30" s="12">
        <v>0.84499999999999997</v>
      </c>
      <c r="T30" s="9">
        <v>16.3</v>
      </c>
      <c r="U30" s="8">
        <v>5.14</v>
      </c>
      <c r="V30" s="8">
        <v>0.94674999999999998</v>
      </c>
      <c r="W30" s="9">
        <v>0.81657999999999997</v>
      </c>
      <c r="X30" s="9">
        <v>0</v>
      </c>
      <c r="Y30" s="12">
        <v>0.81657999999999997</v>
      </c>
      <c r="Z30" s="8">
        <v>2.7810000000000001E-2</v>
      </c>
      <c r="AA30" s="8">
        <v>0</v>
      </c>
      <c r="AB30" s="12">
        <v>2.7810000000000001E-2</v>
      </c>
      <c r="AC30" s="8">
        <v>8.1850000000000006E-2</v>
      </c>
      <c r="AD30" s="8">
        <v>2</v>
      </c>
      <c r="AE30" s="8">
        <v>0</v>
      </c>
      <c r="AF30" s="12">
        <v>2</v>
      </c>
      <c r="AH30" s="8"/>
      <c r="AI30" s="112"/>
      <c r="AJ30" s="113"/>
      <c r="AK30" s="113"/>
      <c r="AL30" s="113"/>
      <c r="AM30" s="113"/>
      <c r="AN30" s="113"/>
      <c r="AO30" s="113"/>
      <c r="AP30" s="113"/>
      <c r="AQ30" s="130"/>
      <c r="AR30" s="117"/>
      <c r="AS30" s="120"/>
      <c r="AT30" s="113"/>
      <c r="AU30" s="113"/>
      <c r="AV30" s="113"/>
      <c r="AW30" s="113"/>
      <c r="AX30" s="113"/>
      <c r="AY30" s="113"/>
      <c r="AZ30" s="113"/>
      <c r="BA30" s="113"/>
      <c r="BB30" s="117"/>
      <c r="BC30" s="117"/>
      <c r="BD30" s="113"/>
      <c r="BE30" s="114"/>
    </row>
    <row r="31" spans="1:57">
      <c r="A31" s="8" t="s">
        <v>75</v>
      </c>
      <c r="B31" s="8">
        <f t="shared" si="0"/>
        <v>0</v>
      </c>
      <c r="C31" s="8" t="s">
        <v>148</v>
      </c>
      <c r="D31" s="9">
        <v>76.099999999999994</v>
      </c>
      <c r="E31" s="9">
        <v>85</v>
      </c>
      <c r="F31" s="9">
        <v>0</v>
      </c>
      <c r="G31" s="12">
        <v>85</v>
      </c>
      <c r="H31" s="8">
        <v>157</v>
      </c>
      <c r="I31" s="10">
        <v>1</v>
      </c>
      <c r="J31" s="12">
        <v>3</v>
      </c>
      <c r="K31" s="8">
        <v>99</v>
      </c>
      <c r="L31" s="8">
        <v>0</v>
      </c>
      <c r="M31" s="12">
        <v>99</v>
      </c>
      <c r="N31" s="8">
        <v>99</v>
      </c>
      <c r="O31" s="8">
        <v>0</v>
      </c>
      <c r="P31" s="12">
        <v>99</v>
      </c>
      <c r="Q31" s="9">
        <v>0.73399999999999999</v>
      </c>
      <c r="R31" s="9">
        <v>0</v>
      </c>
      <c r="S31" s="12">
        <v>0.73399999999999999</v>
      </c>
      <c r="T31" s="9">
        <v>13.5</v>
      </c>
      <c r="U31" s="8">
        <v>6.4770000000000003</v>
      </c>
      <c r="V31" s="8">
        <v>1.2401800000000001</v>
      </c>
      <c r="W31" s="9">
        <v>0.69077</v>
      </c>
      <c r="X31" s="9">
        <v>0</v>
      </c>
      <c r="Y31" s="12">
        <v>0.69077</v>
      </c>
      <c r="Z31" s="8">
        <v>5.1200000000000002E-2</v>
      </c>
      <c r="AA31" s="8">
        <v>0</v>
      </c>
      <c r="AB31" s="12">
        <v>5.1200000000000002E-2</v>
      </c>
      <c r="AC31" s="8">
        <v>0.18401000000000001</v>
      </c>
      <c r="AD31" s="8">
        <v>183</v>
      </c>
      <c r="AE31" s="8">
        <v>1</v>
      </c>
      <c r="AF31" s="12">
        <v>3</v>
      </c>
      <c r="AH31" s="8"/>
      <c r="AI31" s="112"/>
      <c r="AJ31" s="113"/>
      <c r="AK31" s="113"/>
      <c r="AL31" s="113"/>
      <c r="AM31" s="113"/>
      <c r="AN31" s="113"/>
      <c r="AO31" s="113"/>
      <c r="AP31" s="113"/>
      <c r="AQ31" s="130"/>
      <c r="AR31" s="117"/>
      <c r="AS31" s="120"/>
      <c r="AT31" s="113"/>
      <c r="AU31" s="113"/>
      <c r="AV31" s="113"/>
      <c r="AW31" s="113"/>
      <c r="AX31" s="113"/>
      <c r="AY31" s="113"/>
      <c r="AZ31" s="113"/>
      <c r="BA31" s="113"/>
      <c r="BB31" s="117"/>
      <c r="BC31" s="117"/>
      <c r="BD31" s="113"/>
      <c r="BE31" s="114"/>
    </row>
    <row r="32" spans="1:57">
      <c r="A32" s="8" t="s">
        <v>33</v>
      </c>
      <c r="B32" s="8">
        <f t="shared" si="0"/>
        <v>0</v>
      </c>
      <c r="C32" s="8" t="s">
        <v>148</v>
      </c>
      <c r="D32" s="9">
        <v>74.8</v>
      </c>
      <c r="E32" s="9">
        <v>143</v>
      </c>
      <c r="F32" s="9">
        <v>0</v>
      </c>
      <c r="G32" s="12">
        <v>143</v>
      </c>
      <c r="H32" s="8">
        <v>10</v>
      </c>
      <c r="I32" s="9">
        <v>0</v>
      </c>
      <c r="J32" s="12">
        <v>10</v>
      </c>
      <c r="K32" s="8">
        <v>91</v>
      </c>
      <c r="L32" s="8">
        <v>0</v>
      </c>
      <c r="M32" s="12">
        <v>91</v>
      </c>
      <c r="N32" s="8">
        <v>91</v>
      </c>
      <c r="O32" s="8">
        <v>0</v>
      </c>
      <c r="P32" s="12">
        <v>91</v>
      </c>
      <c r="Q32" s="9">
        <v>0.72399999999999998</v>
      </c>
      <c r="R32" s="9">
        <v>0</v>
      </c>
      <c r="S32" s="12">
        <v>0.72399999999999998</v>
      </c>
      <c r="T32" s="9">
        <v>13.6</v>
      </c>
      <c r="U32" s="8">
        <v>3.956</v>
      </c>
      <c r="V32" s="8">
        <v>0.79273000000000005</v>
      </c>
      <c r="W32" s="9">
        <v>0.36314999999999997</v>
      </c>
      <c r="X32" s="9">
        <v>0</v>
      </c>
      <c r="Y32" s="12">
        <v>0.36314999999999997</v>
      </c>
      <c r="Z32" s="8">
        <v>0.19900000000000001</v>
      </c>
      <c r="AA32" s="8">
        <v>0</v>
      </c>
      <c r="AB32" s="12">
        <v>0.19900000000000001</v>
      </c>
      <c r="AC32" s="8">
        <v>0.17441000000000001</v>
      </c>
      <c r="AD32" s="8">
        <v>12</v>
      </c>
      <c r="AE32" s="8">
        <v>0</v>
      </c>
      <c r="AF32" s="12">
        <v>12</v>
      </c>
      <c r="AH32" s="8"/>
      <c r="AI32" s="112"/>
      <c r="AJ32" s="113"/>
      <c r="AK32" s="113"/>
      <c r="AL32" s="113"/>
      <c r="AM32" s="113"/>
      <c r="AN32" s="113"/>
      <c r="AO32" s="113"/>
      <c r="AP32" s="113"/>
      <c r="AQ32" s="130"/>
      <c r="AR32" s="117"/>
      <c r="AS32" s="120"/>
      <c r="AT32" s="113"/>
      <c r="AU32" s="113"/>
      <c r="AV32" s="113"/>
      <c r="AW32" s="113"/>
      <c r="AX32" s="113"/>
      <c r="AY32" s="113"/>
      <c r="AZ32" s="113"/>
      <c r="BA32" s="113"/>
      <c r="BB32" s="117"/>
      <c r="BC32" s="117"/>
      <c r="BD32" s="113"/>
      <c r="BE32" s="114"/>
    </row>
    <row r="33" spans="1:57">
      <c r="A33" s="8" t="s">
        <v>124</v>
      </c>
      <c r="B33" s="8">
        <f t="shared" si="0"/>
        <v>0</v>
      </c>
      <c r="C33" s="8" t="s">
        <v>148</v>
      </c>
      <c r="D33" s="9">
        <v>63.5</v>
      </c>
      <c r="E33" s="9">
        <v>227</v>
      </c>
      <c r="F33" s="9">
        <v>0</v>
      </c>
      <c r="G33" s="12">
        <v>227</v>
      </c>
      <c r="H33" s="8">
        <v>1</v>
      </c>
      <c r="I33" s="9">
        <v>0</v>
      </c>
      <c r="J33" s="12">
        <v>1</v>
      </c>
      <c r="K33" s="8">
        <v>91</v>
      </c>
      <c r="L33" s="8">
        <v>0</v>
      </c>
      <c r="M33" s="12">
        <v>91</v>
      </c>
      <c r="N33" s="8">
        <v>91</v>
      </c>
      <c r="O33" s="8">
        <v>0</v>
      </c>
      <c r="P33" s="12">
        <v>91</v>
      </c>
      <c r="Q33" s="9">
        <v>0.498</v>
      </c>
      <c r="R33" s="9">
        <v>0</v>
      </c>
      <c r="S33" s="12">
        <v>0.498</v>
      </c>
      <c r="T33" s="9">
        <v>11.1</v>
      </c>
      <c r="U33" s="8">
        <v>3.9889999999999999</v>
      </c>
      <c r="V33" s="8">
        <v>0.66290000000000004</v>
      </c>
      <c r="W33" s="9">
        <v>0.31051000000000001</v>
      </c>
      <c r="X33" s="9">
        <v>0</v>
      </c>
      <c r="Y33" s="12">
        <v>0.31051000000000001</v>
      </c>
      <c r="Z33" s="8">
        <v>0.11686000000000001</v>
      </c>
      <c r="AA33" s="8">
        <v>0</v>
      </c>
      <c r="AB33" s="12">
        <v>0.11686000000000001</v>
      </c>
      <c r="AC33" s="8">
        <v>0.12388</v>
      </c>
      <c r="AD33" s="8">
        <v>2</v>
      </c>
      <c r="AE33" s="8">
        <v>0</v>
      </c>
      <c r="AF33" s="12">
        <v>2</v>
      </c>
      <c r="AH33" s="8"/>
      <c r="AI33" s="112"/>
      <c r="AJ33" s="113"/>
      <c r="AK33" s="113"/>
      <c r="AL33" s="113"/>
      <c r="AM33" s="113"/>
      <c r="AN33" s="113"/>
      <c r="AO33" s="113"/>
      <c r="AP33" s="113"/>
      <c r="AQ33" s="131"/>
      <c r="AR33" s="132"/>
      <c r="AS33" s="133"/>
      <c r="AT33" s="113"/>
      <c r="AU33" s="113"/>
      <c r="AV33" s="113"/>
      <c r="AW33" s="113"/>
      <c r="AX33" s="113"/>
      <c r="AY33" s="113"/>
      <c r="AZ33" s="113"/>
      <c r="BA33" s="113"/>
      <c r="BB33" s="117"/>
      <c r="BC33" s="117"/>
      <c r="BD33" s="113"/>
      <c r="BE33" s="114"/>
    </row>
    <row r="34" spans="1:57">
      <c r="A34" s="8" t="s">
        <v>153</v>
      </c>
      <c r="B34" s="8">
        <f t="shared" ref="B34:B65" si="1">IF(C34="Developing",0,1)</f>
        <v>0</v>
      </c>
      <c r="C34" s="8" t="s">
        <v>148</v>
      </c>
      <c r="D34" s="9">
        <v>64.7</v>
      </c>
      <c r="E34" s="9">
        <v>267</v>
      </c>
      <c r="F34" s="9">
        <v>0</v>
      </c>
      <c r="G34" s="12">
        <v>267</v>
      </c>
      <c r="H34" s="8">
        <v>7</v>
      </c>
      <c r="I34" s="9">
        <v>0</v>
      </c>
      <c r="J34" s="12">
        <v>7</v>
      </c>
      <c r="K34" s="8">
        <v>8</v>
      </c>
      <c r="L34" s="8">
        <v>1</v>
      </c>
      <c r="M34" s="12">
        <v>91</v>
      </c>
      <c r="N34" s="8">
        <v>8</v>
      </c>
      <c r="O34" s="8">
        <v>1</v>
      </c>
      <c r="P34" s="12">
        <v>93</v>
      </c>
      <c r="Q34" s="9">
        <v>0.59</v>
      </c>
      <c r="R34" s="9">
        <v>0</v>
      </c>
      <c r="S34" s="12">
        <v>0.59</v>
      </c>
      <c r="T34" s="9">
        <v>11.1</v>
      </c>
      <c r="U34" s="8">
        <v>4.5170000000000003</v>
      </c>
      <c r="V34" s="8">
        <v>1.0012000000000001</v>
      </c>
      <c r="W34" s="9">
        <v>9.8059999999999994E-2</v>
      </c>
      <c r="X34" s="9">
        <v>0</v>
      </c>
      <c r="Y34" s="12">
        <v>9.8059999999999994E-2</v>
      </c>
      <c r="Z34" s="8">
        <v>7.6249999999999998E-2</v>
      </c>
      <c r="AA34" s="8">
        <v>0</v>
      </c>
      <c r="AB34" s="12">
        <v>7.6249999999999998E-2</v>
      </c>
      <c r="AC34" s="8">
        <v>0.24834000000000001</v>
      </c>
      <c r="AD34" s="8">
        <v>10</v>
      </c>
      <c r="AE34" s="8">
        <v>0</v>
      </c>
      <c r="AF34" s="12">
        <v>10</v>
      </c>
      <c r="AH34" s="8"/>
      <c r="AI34" s="112"/>
      <c r="AJ34" s="113"/>
      <c r="AK34" s="113"/>
      <c r="AL34" s="113"/>
      <c r="AM34" s="113"/>
      <c r="AN34" s="113"/>
      <c r="AO34" s="113"/>
      <c r="AP34" s="113"/>
      <c r="AQ34" s="113"/>
      <c r="AR34" s="113"/>
      <c r="AS34" s="113"/>
      <c r="AT34" s="113"/>
      <c r="AU34" s="113"/>
      <c r="AV34" s="113"/>
      <c r="AW34" s="113"/>
      <c r="AX34" s="113"/>
      <c r="AY34" s="113"/>
      <c r="AZ34" s="113"/>
      <c r="BA34" s="113"/>
      <c r="BB34" s="117"/>
      <c r="BC34" s="117"/>
      <c r="BD34" s="113"/>
      <c r="BE34" s="114"/>
    </row>
    <row r="35" spans="1:57">
      <c r="A35" s="8" t="s">
        <v>16</v>
      </c>
      <c r="B35" s="8">
        <f t="shared" si="1"/>
        <v>0</v>
      </c>
      <c r="C35" s="8" t="s">
        <v>148</v>
      </c>
      <c r="D35" s="9">
        <v>79.599999999999994</v>
      </c>
      <c r="E35" s="9">
        <v>95</v>
      </c>
      <c r="F35" s="9">
        <v>0</v>
      </c>
      <c r="G35" s="12">
        <v>95</v>
      </c>
      <c r="H35" s="8">
        <v>1</v>
      </c>
      <c r="I35" s="9">
        <v>0</v>
      </c>
      <c r="J35" s="12">
        <v>1</v>
      </c>
      <c r="K35" s="8">
        <v>92</v>
      </c>
      <c r="L35" s="8">
        <v>0</v>
      </c>
      <c r="M35" s="12">
        <v>92</v>
      </c>
      <c r="N35" s="8">
        <v>92</v>
      </c>
      <c r="O35" s="8">
        <v>0</v>
      </c>
      <c r="P35" s="12">
        <v>92</v>
      </c>
      <c r="Q35" s="9">
        <v>0.77500000000000002</v>
      </c>
      <c r="R35" s="9">
        <v>0</v>
      </c>
      <c r="S35" s="12">
        <v>0.77500000000000002</v>
      </c>
      <c r="T35" s="9">
        <v>14.2</v>
      </c>
      <c r="U35" s="8">
        <v>7.226</v>
      </c>
      <c r="V35" s="8">
        <v>1.2378800000000001</v>
      </c>
      <c r="W35" s="9">
        <v>0.86026999999999998</v>
      </c>
      <c r="X35" s="9">
        <v>0</v>
      </c>
      <c r="Y35" s="12">
        <v>0.86026999999999998</v>
      </c>
      <c r="Z35" s="8">
        <v>0.10582999999999999</v>
      </c>
      <c r="AA35" s="8">
        <v>0</v>
      </c>
      <c r="AB35" s="12">
        <v>0.10582999999999999</v>
      </c>
      <c r="AC35" s="8">
        <v>0.25496999999999997</v>
      </c>
      <c r="AD35" s="8">
        <v>1</v>
      </c>
      <c r="AE35" s="8">
        <v>0</v>
      </c>
      <c r="AF35" s="12">
        <v>1</v>
      </c>
      <c r="AH35" s="8"/>
      <c r="AI35" s="112"/>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4"/>
    </row>
    <row r="36" spans="1:57">
      <c r="A36" s="8" t="s">
        <v>58</v>
      </c>
      <c r="B36" s="8">
        <f t="shared" si="1"/>
        <v>1</v>
      </c>
      <c r="C36" s="8" t="s">
        <v>149</v>
      </c>
      <c r="D36" s="9">
        <v>78</v>
      </c>
      <c r="E36" s="9">
        <v>95</v>
      </c>
      <c r="F36" s="9">
        <v>0</v>
      </c>
      <c r="G36" s="12">
        <v>95</v>
      </c>
      <c r="H36" s="8">
        <v>0</v>
      </c>
      <c r="I36" s="9">
        <v>0</v>
      </c>
      <c r="J36" s="12">
        <v>0</v>
      </c>
      <c r="K36" s="8">
        <v>94</v>
      </c>
      <c r="L36" s="8">
        <v>0</v>
      </c>
      <c r="M36" s="12">
        <v>94</v>
      </c>
      <c r="N36" s="8">
        <v>94</v>
      </c>
      <c r="O36" s="8">
        <v>0</v>
      </c>
      <c r="P36" s="12">
        <v>94</v>
      </c>
      <c r="Q36" s="9">
        <v>0.82299999999999995</v>
      </c>
      <c r="R36" s="9">
        <v>0</v>
      </c>
      <c r="S36" s="12">
        <v>0.82299999999999995</v>
      </c>
      <c r="T36" s="9">
        <v>15.3</v>
      </c>
      <c r="U36" s="8">
        <v>5.7590000000000003</v>
      </c>
      <c r="V36" s="8">
        <v>0.79623999999999995</v>
      </c>
      <c r="W36" s="9">
        <v>0.78805000000000003</v>
      </c>
      <c r="X36" s="9">
        <v>0</v>
      </c>
      <c r="Y36" s="12">
        <v>0.78805000000000003</v>
      </c>
      <c r="Z36" s="8">
        <v>2.4299999999999999E-2</v>
      </c>
      <c r="AA36" s="8">
        <v>0</v>
      </c>
      <c r="AB36" s="12">
        <v>2.4299999999999999E-2</v>
      </c>
      <c r="AC36" s="8">
        <v>5.4440000000000002E-2</v>
      </c>
      <c r="AD36" s="8">
        <v>0</v>
      </c>
      <c r="AE36" s="8">
        <v>0</v>
      </c>
      <c r="AF36" s="12">
        <v>0</v>
      </c>
      <c r="AH36" s="8"/>
      <c r="AI36" s="112"/>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4"/>
    </row>
    <row r="37" spans="1:57">
      <c r="A37" s="8" t="s">
        <v>61</v>
      </c>
      <c r="B37" s="8">
        <f t="shared" si="1"/>
        <v>1</v>
      </c>
      <c r="C37" s="8" t="s">
        <v>149</v>
      </c>
      <c r="D37" s="9">
        <v>85</v>
      </c>
      <c r="E37" s="9">
        <v>52</v>
      </c>
      <c r="F37" s="9">
        <v>0</v>
      </c>
      <c r="G37" s="12">
        <v>52</v>
      </c>
      <c r="H37" s="8">
        <v>0</v>
      </c>
      <c r="I37" s="9">
        <v>0</v>
      </c>
      <c r="J37" s="12">
        <v>0</v>
      </c>
      <c r="K37" s="8">
        <v>97</v>
      </c>
      <c r="L37" s="8">
        <v>0</v>
      </c>
      <c r="M37" s="12">
        <v>97</v>
      </c>
      <c r="N37" s="8">
        <v>97</v>
      </c>
      <c r="O37" s="8">
        <v>0</v>
      </c>
      <c r="P37" s="12">
        <v>97</v>
      </c>
      <c r="Q37" s="9">
        <v>0.85399999999999998</v>
      </c>
      <c r="R37" s="9">
        <v>0</v>
      </c>
      <c r="S37" s="12">
        <v>0.85399999999999998</v>
      </c>
      <c r="T37" s="9">
        <v>14.3</v>
      </c>
      <c r="U37" s="8">
        <v>5.6890000000000001</v>
      </c>
      <c r="V37" s="8">
        <v>0.89317999999999997</v>
      </c>
      <c r="W37" s="9">
        <v>0.92356000000000005</v>
      </c>
      <c r="X37" s="9">
        <v>0</v>
      </c>
      <c r="Y37" s="12">
        <v>0.92356000000000005</v>
      </c>
      <c r="Z37" s="8">
        <v>6.1460000000000001E-2</v>
      </c>
      <c r="AA37" s="8">
        <v>0</v>
      </c>
      <c r="AB37" s="12">
        <v>6.1460000000000001E-2</v>
      </c>
      <c r="AC37" s="8">
        <v>0.30637999999999999</v>
      </c>
      <c r="AD37" s="8">
        <v>0</v>
      </c>
      <c r="AE37" s="8">
        <v>0</v>
      </c>
      <c r="AF37" s="12">
        <v>0</v>
      </c>
      <c r="AH37" s="8"/>
      <c r="AI37" s="112"/>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4"/>
    </row>
    <row r="38" spans="1:57">
      <c r="A38" s="8" t="s">
        <v>154</v>
      </c>
      <c r="B38" s="8">
        <f t="shared" si="1"/>
        <v>1</v>
      </c>
      <c r="C38" s="8" t="s">
        <v>149</v>
      </c>
      <c r="D38" s="9">
        <v>78.8</v>
      </c>
      <c r="E38" s="9">
        <v>86</v>
      </c>
      <c r="F38" s="9">
        <v>0</v>
      </c>
      <c r="G38" s="12">
        <v>86</v>
      </c>
      <c r="H38" s="8">
        <v>0</v>
      </c>
      <c r="I38" s="9">
        <v>0</v>
      </c>
      <c r="J38" s="12">
        <v>0</v>
      </c>
      <c r="K38" s="8">
        <v>97</v>
      </c>
      <c r="L38" s="8">
        <v>0</v>
      </c>
      <c r="M38" s="12">
        <v>97</v>
      </c>
      <c r="N38" s="8">
        <v>97</v>
      </c>
      <c r="O38" s="8">
        <v>0</v>
      </c>
      <c r="P38" s="12">
        <v>97</v>
      </c>
      <c r="Q38" s="9">
        <v>0</v>
      </c>
      <c r="R38" s="9">
        <v>1</v>
      </c>
      <c r="S38" s="12">
        <v>0.72399999999999998</v>
      </c>
      <c r="T38" s="9">
        <v>13.1</v>
      </c>
      <c r="U38" s="8">
        <v>6.5049999999999999</v>
      </c>
      <c r="V38" s="8">
        <v>1.2064299999999999</v>
      </c>
      <c r="W38" s="9">
        <v>0.84482999999999997</v>
      </c>
      <c r="X38" s="9">
        <v>0</v>
      </c>
      <c r="Y38" s="12">
        <v>0.84482999999999997</v>
      </c>
      <c r="Z38" s="8">
        <v>2.6519999999999998E-2</v>
      </c>
      <c r="AA38" s="8">
        <v>0</v>
      </c>
      <c r="AB38" s="12">
        <v>2.6519999999999998E-2</v>
      </c>
      <c r="AC38" s="8">
        <v>0.10686</v>
      </c>
      <c r="AD38" s="8">
        <v>0</v>
      </c>
      <c r="AE38" s="8">
        <v>0</v>
      </c>
      <c r="AF38" s="12">
        <v>0</v>
      </c>
      <c r="AH38" s="8"/>
      <c r="AI38" s="112"/>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4"/>
    </row>
    <row r="39" spans="1:57">
      <c r="A39" s="8" t="s">
        <v>7</v>
      </c>
      <c r="B39" s="8">
        <f t="shared" si="1"/>
        <v>1</v>
      </c>
      <c r="C39" s="8" t="s">
        <v>149</v>
      </c>
      <c r="D39" s="9">
        <v>86</v>
      </c>
      <c r="E39" s="9">
        <v>71</v>
      </c>
      <c r="F39" s="9">
        <v>0</v>
      </c>
      <c r="G39" s="12">
        <v>71</v>
      </c>
      <c r="H39" s="8">
        <v>0</v>
      </c>
      <c r="I39" s="9">
        <v>0</v>
      </c>
      <c r="J39" s="12">
        <v>0</v>
      </c>
      <c r="K39" s="8">
        <v>0</v>
      </c>
      <c r="L39" s="8">
        <v>1</v>
      </c>
      <c r="M39" s="12">
        <v>91</v>
      </c>
      <c r="N39" s="8">
        <v>93</v>
      </c>
      <c r="O39" s="8">
        <v>0</v>
      </c>
      <c r="P39" s="12">
        <v>93</v>
      </c>
      <c r="Q39" s="9">
        <v>0.92300000000000004</v>
      </c>
      <c r="R39" s="9">
        <v>0</v>
      </c>
      <c r="S39" s="12">
        <v>0.92300000000000004</v>
      </c>
      <c r="T39" s="9">
        <v>19.2</v>
      </c>
      <c r="U39" s="8">
        <v>7.5270000000000001</v>
      </c>
      <c r="V39" s="8">
        <v>1.3605799999999999</v>
      </c>
      <c r="W39" s="9">
        <v>0.87463999999999997</v>
      </c>
      <c r="X39" s="9">
        <v>0</v>
      </c>
      <c r="Y39" s="12">
        <v>0.87463999999999997</v>
      </c>
      <c r="Z39" s="8">
        <v>0.48357</v>
      </c>
      <c r="AA39" s="8">
        <v>1</v>
      </c>
      <c r="AB39" s="12">
        <v>0.10582999999999999</v>
      </c>
      <c r="AC39" s="8">
        <v>0.34139000000000003</v>
      </c>
      <c r="AD39" s="8">
        <v>0</v>
      </c>
      <c r="AE39" s="8">
        <v>0</v>
      </c>
      <c r="AF39" s="12">
        <v>0</v>
      </c>
      <c r="AH39" s="8"/>
      <c r="AI39" s="112"/>
      <c r="AJ39" s="113"/>
      <c r="AK39" s="113"/>
      <c r="AL39" s="113"/>
      <c r="AM39" s="113"/>
      <c r="AN39" s="113"/>
      <c r="AO39" s="113"/>
      <c r="AP39" s="113"/>
      <c r="AQ39" s="115" t="s">
        <v>197</v>
      </c>
      <c r="AR39" s="116">
        <f>MEDIAN(W2:W156)</f>
        <v>0.69638999999999995</v>
      </c>
      <c r="AS39" s="113"/>
      <c r="AT39" s="113"/>
      <c r="AU39" s="113"/>
      <c r="AV39" s="113"/>
      <c r="AW39" s="113"/>
      <c r="AX39" s="113"/>
      <c r="AY39" s="113"/>
      <c r="AZ39" s="113"/>
      <c r="BA39" s="113"/>
      <c r="BB39" s="127" t="s">
        <v>266</v>
      </c>
      <c r="BC39" s="129"/>
      <c r="BD39" s="113"/>
      <c r="BE39" s="114"/>
    </row>
    <row r="40" spans="1:57">
      <c r="A40" s="8" t="s">
        <v>111</v>
      </c>
      <c r="B40" s="8">
        <f t="shared" si="1"/>
        <v>0</v>
      </c>
      <c r="C40" s="8" t="s">
        <v>148</v>
      </c>
      <c r="D40" s="9">
        <v>63.5</v>
      </c>
      <c r="E40" s="9">
        <v>241</v>
      </c>
      <c r="F40" s="9">
        <v>0</v>
      </c>
      <c r="G40" s="12">
        <v>241</v>
      </c>
      <c r="H40" s="8">
        <v>1</v>
      </c>
      <c r="I40" s="9">
        <v>0</v>
      </c>
      <c r="J40" s="12">
        <v>1</v>
      </c>
      <c r="K40" s="8">
        <v>84</v>
      </c>
      <c r="L40" s="8">
        <v>0</v>
      </c>
      <c r="M40" s="12">
        <v>84</v>
      </c>
      <c r="N40" s="8">
        <v>84</v>
      </c>
      <c r="O40" s="8">
        <v>0</v>
      </c>
      <c r="P40" s="12">
        <v>84</v>
      </c>
      <c r="Q40" s="9">
        <v>0.47</v>
      </c>
      <c r="R40" s="9">
        <v>0</v>
      </c>
      <c r="S40" s="12">
        <v>0.47</v>
      </c>
      <c r="T40" s="9">
        <v>6.3</v>
      </c>
      <c r="U40" s="8">
        <v>4.3689999999999998</v>
      </c>
      <c r="V40" s="8">
        <v>0.59206999999999999</v>
      </c>
      <c r="W40" s="9">
        <v>0.36291000000000001</v>
      </c>
      <c r="X40" s="9">
        <v>0</v>
      </c>
      <c r="Y40" s="12">
        <v>0.36291000000000001</v>
      </c>
      <c r="Z40" s="8">
        <v>0.28105000000000002</v>
      </c>
      <c r="AA40" s="8">
        <v>0</v>
      </c>
      <c r="AB40" s="12">
        <v>0.28105000000000002</v>
      </c>
      <c r="AC40" s="8">
        <v>0.18093000000000001</v>
      </c>
      <c r="AD40" s="8">
        <v>1</v>
      </c>
      <c r="AE40" s="8">
        <v>0</v>
      </c>
      <c r="AF40" s="12">
        <v>1</v>
      </c>
      <c r="AH40" s="8"/>
      <c r="AI40" s="112"/>
      <c r="AJ40" s="113"/>
      <c r="AK40" s="113"/>
      <c r="AL40" s="113"/>
      <c r="AM40" s="113"/>
      <c r="AN40" s="113"/>
      <c r="AO40" s="113"/>
      <c r="AP40" s="113"/>
      <c r="AQ40" s="113"/>
      <c r="AR40" s="113"/>
      <c r="AS40" s="113"/>
      <c r="AT40" s="113"/>
      <c r="AU40" s="113"/>
      <c r="AV40" s="113"/>
      <c r="AW40" s="113"/>
      <c r="AX40" s="113"/>
      <c r="AY40" s="113"/>
      <c r="AZ40" s="113"/>
      <c r="BA40" s="113"/>
      <c r="BB40" s="130"/>
      <c r="BC40" s="120"/>
      <c r="BD40" s="113"/>
      <c r="BE40" s="114"/>
    </row>
    <row r="41" spans="1:57">
      <c r="A41" s="8" t="s">
        <v>87</v>
      </c>
      <c r="B41" s="8">
        <f t="shared" si="1"/>
        <v>0</v>
      </c>
      <c r="C41" s="8" t="s">
        <v>148</v>
      </c>
      <c r="D41" s="9">
        <v>73.900000000000006</v>
      </c>
      <c r="E41" s="9">
        <v>152</v>
      </c>
      <c r="F41" s="9">
        <v>0</v>
      </c>
      <c r="G41" s="12">
        <v>152</v>
      </c>
      <c r="H41" s="8">
        <v>6</v>
      </c>
      <c r="I41" s="9">
        <v>0</v>
      </c>
      <c r="J41" s="12">
        <v>6</v>
      </c>
      <c r="K41" s="8">
        <v>81</v>
      </c>
      <c r="L41" s="8">
        <v>0</v>
      </c>
      <c r="M41" s="12">
        <v>81</v>
      </c>
      <c r="N41" s="8">
        <v>85</v>
      </c>
      <c r="O41" s="8">
        <v>0</v>
      </c>
      <c r="P41" s="12">
        <v>85</v>
      </c>
      <c r="Q41" s="9">
        <v>0.71799999999999997</v>
      </c>
      <c r="R41" s="9">
        <v>0</v>
      </c>
      <c r="S41" s="12">
        <v>0.71799999999999997</v>
      </c>
      <c r="T41" s="9">
        <v>13.2</v>
      </c>
      <c r="U41" s="8">
        <v>4.8849999999999998</v>
      </c>
      <c r="V41" s="8">
        <v>1.1720200000000001</v>
      </c>
      <c r="W41" s="9">
        <v>0.66825000000000001</v>
      </c>
      <c r="X41" s="9">
        <v>0</v>
      </c>
      <c r="Y41" s="12">
        <v>0.66825000000000001</v>
      </c>
      <c r="Z41" s="8">
        <v>0.14233999999999999</v>
      </c>
      <c r="AA41" s="8">
        <v>0</v>
      </c>
      <c r="AB41" s="12">
        <v>0.14233999999999999</v>
      </c>
      <c r="AC41" s="8">
        <v>0.21684</v>
      </c>
      <c r="AD41" s="8">
        <v>7</v>
      </c>
      <c r="AE41" s="8">
        <v>0</v>
      </c>
      <c r="AF41" s="12">
        <v>7</v>
      </c>
      <c r="AH41" s="8"/>
      <c r="AI41" s="112"/>
      <c r="AJ41" s="113"/>
      <c r="AK41" s="113"/>
      <c r="AL41" s="113"/>
      <c r="AM41" s="113"/>
      <c r="AN41" s="113"/>
      <c r="AO41" s="113"/>
      <c r="AP41" s="113"/>
      <c r="AQ41" s="127" t="s">
        <v>261</v>
      </c>
      <c r="AR41" s="128"/>
      <c r="AS41" s="129"/>
      <c r="AT41" s="113"/>
      <c r="AU41" s="113"/>
      <c r="AV41" s="113"/>
      <c r="AW41" s="113"/>
      <c r="AX41" s="113"/>
      <c r="AY41" s="113"/>
      <c r="AZ41" s="113"/>
      <c r="BA41" s="113"/>
      <c r="BB41" s="130"/>
      <c r="BC41" s="120"/>
      <c r="BD41" s="113"/>
      <c r="BE41" s="114"/>
    </row>
    <row r="42" spans="1:57">
      <c r="A42" s="8" t="s">
        <v>46</v>
      </c>
      <c r="B42" s="8">
        <f t="shared" si="1"/>
        <v>0</v>
      </c>
      <c r="C42" s="8" t="s">
        <v>148</v>
      </c>
      <c r="D42" s="9">
        <v>76.2</v>
      </c>
      <c r="E42" s="9">
        <v>118</v>
      </c>
      <c r="F42" s="9">
        <v>0</v>
      </c>
      <c r="G42" s="12">
        <v>118</v>
      </c>
      <c r="H42" s="8">
        <v>6</v>
      </c>
      <c r="I42" s="9">
        <v>0</v>
      </c>
      <c r="J42" s="12">
        <v>6</v>
      </c>
      <c r="K42" s="8">
        <v>78</v>
      </c>
      <c r="L42" s="8">
        <v>0</v>
      </c>
      <c r="M42" s="12">
        <v>78</v>
      </c>
      <c r="N42" s="8">
        <v>78</v>
      </c>
      <c r="O42" s="8">
        <v>0</v>
      </c>
      <c r="P42" s="12">
        <v>78</v>
      </c>
      <c r="Q42" s="9">
        <v>0.73899999999999999</v>
      </c>
      <c r="R42" s="9">
        <v>0</v>
      </c>
      <c r="S42" s="12">
        <v>0.73899999999999999</v>
      </c>
      <c r="T42" s="9">
        <v>14</v>
      </c>
      <c r="U42" s="8">
        <v>5.9749999999999996</v>
      </c>
      <c r="V42" s="8">
        <v>0.99902999999999997</v>
      </c>
      <c r="W42" s="9">
        <v>0.79074999999999995</v>
      </c>
      <c r="X42" s="9">
        <v>0</v>
      </c>
      <c r="Y42" s="12">
        <v>0.79074999999999995</v>
      </c>
      <c r="Z42" s="8">
        <v>0.18090000000000001</v>
      </c>
      <c r="AA42" s="8">
        <v>0</v>
      </c>
      <c r="AB42" s="12">
        <v>0.18090000000000001</v>
      </c>
      <c r="AC42" s="8">
        <v>0.11541</v>
      </c>
      <c r="AD42" s="8">
        <v>7</v>
      </c>
      <c r="AE42" s="8">
        <v>0</v>
      </c>
      <c r="AF42" s="12">
        <v>7</v>
      </c>
      <c r="AH42" s="8"/>
      <c r="AI42" s="112"/>
      <c r="AJ42" s="113"/>
      <c r="AK42" s="113"/>
      <c r="AL42" s="113"/>
      <c r="AM42" s="113"/>
      <c r="AN42" s="113"/>
      <c r="AO42" s="113"/>
      <c r="AP42" s="113"/>
      <c r="AQ42" s="130"/>
      <c r="AR42" s="117"/>
      <c r="AS42" s="120"/>
      <c r="AT42" s="113"/>
      <c r="AU42" s="113"/>
      <c r="AV42" s="113"/>
      <c r="AW42" s="113"/>
      <c r="AX42" s="113"/>
      <c r="AY42" s="113"/>
      <c r="AZ42" s="113"/>
      <c r="BA42" s="113"/>
      <c r="BB42" s="130"/>
      <c r="BC42" s="120"/>
      <c r="BD42" s="113"/>
      <c r="BE42" s="114"/>
    </row>
    <row r="43" spans="1:57">
      <c r="A43" s="8" t="s">
        <v>120</v>
      </c>
      <c r="B43" s="8">
        <f t="shared" si="1"/>
        <v>0</v>
      </c>
      <c r="C43" s="8" t="s">
        <v>148</v>
      </c>
      <c r="D43" s="9">
        <v>79</v>
      </c>
      <c r="E43" s="9">
        <v>159</v>
      </c>
      <c r="F43" s="9">
        <v>0</v>
      </c>
      <c r="G43" s="12">
        <v>159</v>
      </c>
      <c r="H43" s="8">
        <v>51</v>
      </c>
      <c r="I43" s="9">
        <v>0</v>
      </c>
      <c r="J43" s="12">
        <v>51</v>
      </c>
      <c r="K43" s="8">
        <v>93</v>
      </c>
      <c r="L43" s="8">
        <v>0</v>
      </c>
      <c r="M43" s="12">
        <v>93</v>
      </c>
      <c r="N43" s="8">
        <v>93</v>
      </c>
      <c r="O43" s="8">
        <v>0</v>
      </c>
      <c r="P43" s="12">
        <v>93</v>
      </c>
      <c r="Q43" s="9">
        <v>0.68799999999999994</v>
      </c>
      <c r="R43" s="9">
        <v>0</v>
      </c>
      <c r="S43" s="12">
        <v>0.68799999999999994</v>
      </c>
      <c r="T43" s="9">
        <v>13.1</v>
      </c>
      <c r="U43" s="8">
        <v>4.194</v>
      </c>
      <c r="V43" s="8">
        <v>0.747</v>
      </c>
      <c r="W43" s="9">
        <v>0.61712</v>
      </c>
      <c r="X43" s="9">
        <v>0</v>
      </c>
      <c r="Y43" s="12">
        <v>0.61712</v>
      </c>
      <c r="Z43" s="8">
        <v>6.3240000000000005E-2</v>
      </c>
      <c r="AA43" s="8">
        <v>0</v>
      </c>
      <c r="AB43" s="12">
        <v>6.3240000000000005E-2</v>
      </c>
      <c r="AC43" s="8">
        <v>0.11291</v>
      </c>
      <c r="AD43" s="8">
        <v>60</v>
      </c>
      <c r="AE43" s="8">
        <v>0</v>
      </c>
      <c r="AF43" s="12">
        <v>60</v>
      </c>
      <c r="AH43" s="8"/>
      <c r="AI43" s="112"/>
      <c r="AJ43" s="113"/>
      <c r="AK43" s="113"/>
      <c r="AL43" s="113"/>
      <c r="AM43" s="113"/>
      <c r="AN43" s="113"/>
      <c r="AO43" s="113"/>
      <c r="AP43" s="113"/>
      <c r="AQ43" s="130"/>
      <c r="AR43" s="117"/>
      <c r="AS43" s="120"/>
      <c r="AT43" s="113"/>
      <c r="AU43" s="113"/>
      <c r="AV43" s="113"/>
      <c r="AW43" s="113"/>
      <c r="AX43" s="113"/>
      <c r="AY43" s="113"/>
      <c r="AZ43" s="113"/>
      <c r="BA43" s="113"/>
      <c r="BB43" s="130"/>
      <c r="BC43" s="120"/>
      <c r="BD43" s="113"/>
      <c r="BE43" s="114"/>
    </row>
    <row r="44" spans="1:57">
      <c r="A44" s="8" t="s">
        <v>41</v>
      </c>
      <c r="B44" s="8">
        <f t="shared" si="1"/>
        <v>0</v>
      </c>
      <c r="C44" s="8" t="s">
        <v>148</v>
      </c>
      <c r="D44" s="9">
        <v>73.5</v>
      </c>
      <c r="E44" s="9">
        <v>178</v>
      </c>
      <c r="F44" s="9">
        <v>0</v>
      </c>
      <c r="G44" s="12">
        <v>178</v>
      </c>
      <c r="H44" s="8">
        <v>2</v>
      </c>
      <c r="I44" s="9">
        <v>0</v>
      </c>
      <c r="J44" s="12">
        <v>2</v>
      </c>
      <c r="K44" s="8">
        <v>91</v>
      </c>
      <c r="L44" s="8">
        <v>0</v>
      </c>
      <c r="M44" s="12">
        <v>91</v>
      </c>
      <c r="N44" s="8">
        <v>91</v>
      </c>
      <c r="O44" s="8">
        <v>0</v>
      </c>
      <c r="P44" s="12">
        <v>91</v>
      </c>
      <c r="Q44" s="9">
        <v>0.67800000000000005</v>
      </c>
      <c r="R44" s="9">
        <v>0</v>
      </c>
      <c r="S44" s="12">
        <v>0.67800000000000005</v>
      </c>
      <c r="T44" s="9">
        <v>13.2</v>
      </c>
      <c r="U44" s="8">
        <v>6.13</v>
      </c>
      <c r="V44" s="8">
        <v>1.0250699999999999</v>
      </c>
      <c r="W44" s="9">
        <v>0.67737000000000003</v>
      </c>
      <c r="X44" s="9">
        <v>0</v>
      </c>
      <c r="Y44" s="12">
        <v>0.67737000000000003</v>
      </c>
      <c r="Z44" s="8">
        <v>0.11776</v>
      </c>
      <c r="AA44" s="8">
        <v>0</v>
      </c>
      <c r="AB44" s="12">
        <v>0.11776</v>
      </c>
      <c r="AC44" s="8">
        <v>0.10692</v>
      </c>
      <c r="AD44" s="8">
        <v>2</v>
      </c>
      <c r="AE44" s="8">
        <v>0</v>
      </c>
      <c r="AF44" s="12">
        <v>2</v>
      </c>
      <c r="AH44" s="8"/>
      <c r="AI44" s="112"/>
      <c r="AJ44" s="113"/>
      <c r="AK44" s="113"/>
      <c r="AL44" s="113"/>
      <c r="AM44" s="113"/>
      <c r="AN44" s="113"/>
      <c r="AO44" s="113"/>
      <c r="AP44" s="113"/>
      <c r="AQ44" s="130"/>
      <c r="AR44" s="117"/>
      <c r="AS44" s="120"/>
      <c r="AT44" s="113"/>
      <c r="AU44" s="113"/>
      <c r="AV44" s="113"/>
      <c r="AW44" s="113"/>
      <c r="AX44" s="113"/>
      <c r="AY44" s="113"/>
      <c r="AZ44" s="113"/>
      <c r="BA44" s="113"/>
      <c r="BB44" s="130"/>
      <c r="BC44" s="120"/>
      <c r="BD44" s="113"/>
      <c r="BE44" s="114"/>
    </row>
    <row r="45" spans="1:57">
      <c r="A45" s="8" t="s">
        <v>65</v>
      </c>
      <c r="B45" s="8">
        <f t="shared" si="1"/>
        <v>0</v>
      </c>
      <c r="C45" s="8" t="s">
        <v>148</v>
      </c>
      <c r="D45" s="9">
        <v>77.599999999999994</v>
      </c>
      <c r="E45" s="9">
        <v>119</v>
      </c>
      <c r="F45" s="9">
        <v>0</v>
      </c>
      <c r="G45" s="12">
        <v>119</v>
      </c>
      <c r="H45" s="8">
        <v>0</v>
      </c>
      <c r="I45" s="9">
        <v>0</v>
      </c>
      <c r="J45" s="12">
        <v>0</v>
      </c>
      <c r="K45" s="8">
        <v>91</v>
      </c>
      <c r="L45" s="8">
        <v>0</v>
      </c>
      <c r="M45" s="12">
        <v>91</v>
      </c>
      <c r="N45" s="8">
        <v>93</v>
      </c>
      <c r="O45" s="8">
        <v>0</v>
      </c>
      <c r="P45" s="12">
        <v>93</v>
      </c>
      <c r="Q45" s="9">
        <v>0.86299999999999999</v>
      </c>
      <c r="R45" s="9">
        <v>0</v>
      </c>
      <c r="S45" s="12">
        <v>0.86299999999999999</v>
      </c>
      <c r="T45" s="9">
        <v>16.5</v>
      </c>
      <c r="U45" s="8">
        <v>5.4290000000000003</v>
      </c>
      <c r="V45" s="8">
        <v>1.2279100000000001</v>
      </c>
      <c r="W45" s="9">
        <v>0.77361000000000002</v>
      </c>
      <c r="X45" s="9">
        <v>0</v>
      </c>
      <c r="Y45" s="12">
        <v>0.77361000000000002</v>
      </c>
      <c r="Z45" s="8">
        <v>0.15184</v>
      </c>
      <c r="AA45" s="8">
        <v>0</v>
      </c>
      <c r="AB45" s="12">
        <v>0.15184</v>
      </c>
      <c r="AC45" s="8">
        <v>8.6800000000000002E-2</v>
      </c>
      <c r="AD45" s="8">
        <v>0</v>
      </c>
      <c r="AE45" s="8">
        <v>0</v>
      </c>
      <c r="AF45" s="12">
        <v>0</v>
      </c>
      <c r="AH45" s="8"/>
      <c r="AI45" s="112"/>
      <c r="AJ45" s="113"/>
      <c r="AK45" s="113"/>
      <c r="AL45" s="113"/>
      <c r="AM45" s="113"/>
      <c r="AN45" s="113"/>
      <c r="AO45" s="113"/>
      <c r="AP45" s="113"/>
      <c r="AQ45" s="130"/>
      <c r="AR45" s="117"/>
      <c r="AS45" s="120"/>
      <c r="AT45" s="113"/>
      <c r="AU45" s="113"/>
      <c r="AV45" s="113"/>
      <c r="AW45" s="113"/>
      <c r="AX45" s="113"/>
      <c r="AY45" s="113"/>
      <c r="AZ45" s="113"/>
      <c r="BA45" s="113"/>
      <c r="BB45" s="130"/>
      <c r="BC45" s="120"/>
      <c r="BD45" s="113"/>
      <c r="BE45" s="114"/>
    </row>
    <row r="46" spans="1:57">
      <c r="A46" s="8" t="s">
        <v>107</v>
      </c>
      <c r="B46" s="8">
        <f t="shared" si="1"/>
        <v>0</v>
      </c>
      <c r="C46" s="8" t="s">
        <v>148</v>
      </c>
      <c r="D46" s="9">
        <v>64.8</v>
      </c>
      <c r="E46" s="9">
        <v>225</v>
      </c>
      <c r="F46" s="9">
        <v>0</v>
      </c>
      <c r="G46" s="12">
        <v>225</v>
      </c>
      <c r="H46" s="8">
        <v>136</v>
      </c>
      <c r="I46" s="10">
        <v>1</v>
      </c>
      <c r="J46" s="12">
        <v>3</v>
      </c>
      <c r="K46" s="8">
        <v>77</v>
      </c>
      <c r="L46" s="8">
        <v>0</v>
      </c>
      <c r="M46" s="12">
        <v>77</v>
      </c>
      <c r="N46" s="8">
        <v>77</v>
      </c>
      <c r="O46" s="8">
        <v>0</v>
      </c>
      <c r="P46" s="12">
        <v>77</v>
      </c>
      <c r="Q46" s="9">
        <v>0.441</v>
      </c>
      <c r="R46" s="9">
        <v>0</v>
      </c>
      <c r="S46" s="12">
        <v>0.441</v>
      </c>
      <c r="T46" s="9">
        <v>8.4</v>
      </c>
      <c r="U46" s="8">
        <v>4.5119999999999996</v>
      </c>
      <c r="V46" s="8">
        <v>0.60406000000000004</v>
      </c>
      <c r="W46" s="9">
        <v>0.44055</v>
      </c>
      <c r="X46" s="9">
        <v>0</v>
      </c>
      <c r="Y46" s="12">
        <v>0.44055</v>
      </c>
      <c r="Z46" s="8">
        <v>0.15048</v>
      </c>
      <c r="AA46" s="8">
        <v>0</v>
      </c>
      <c r="AB46" s="12">
        <v>0.15048</v>
      </c>
      <c r="AC46" s="8">
        <v>0.24324999999999999</v>
      </c>
      <c r="AD46" s="8">
        <v>194</v>
      </c>
      <c r="AE46" s="8">
        <v>1</v>
      </c>
      <c r="AF46" s="12">
        <v>3</v>
      </c>
      <c r="AH46" s="8"/>
      <c r="AI46" s="112"/>
      <c r="AJ46" s="113"/>
      <c r="AK46" s="113"/>
      <c r="AL46" s="113"/>
      <c r="AM46" s="113"/>
      <c r="AN46" s="113"/>
      <c r="AO46" s="113"/>
      <c r="AP46" s="113"/>
      <c r="AQ46" s="130"/>
      <c r="AR46" s="117"/>
      <c r="AS46" s="120"/>
      <c r="AT46" s="113"/>
      <c r="AU46" s="113"/>
      <c r="AV46" s="113"/>
      <c r="AW46" s="113"/>
      <c r="AX46" s="113"/>
      <c r="AY46" s="113"/>
      <c r="AZ46" s="113"/>
      <c r="BA46" s="113"/>
      <c r="BB46" s="130"/>
      <c r="BC46" s="120"/>
      <c r="BD46" s="113"/>
      <c r="BE46" s="114"/>
    </row>
    <row r="47" spans="1:57">
      <c r="A47" s="8" t="s">
        <v>10</v>
      </c>
      <c r="B47" s="8">
        <f t="shared" si="1"/>
        <v>0</v>
      </c>
      <c r="C47" s="8" t="s">
        <v>148</v>
      </c>
      <c r="D47" s="9">
        <v>81.099999999999994</v>
      </c>
      <c r="E47" s="9">
        <v>76</v>
      </c>
      <c r="F47" s="9">
        <v>0</v>
      </c>
      <c r="G47" s="12">
        <v>76</v>
      </c>
      <c r="H47" s="8">
        <v>0</v>
      </c>
      <c r="I47" s="9">
        <v>0</v>
      </c>
      <c r="J47" s="12">
        <v>0</v>
      </c>
      <c r="K47" s="8">
        <v>0</v>
      </c>
      <c r="L47" s="8">
        <v>1</v>
      </c>
      <c r="M47" s="12">
        <v>91</v>
      </c>
      <c r="N47" s="8">
        <v>97</v>
      </c>
      <c r="O47" s="8">
        <v>0</v>
      </c>
      <c r="P47" s="12">
        <v>97</v>
      </c>
      <c r="Q47" s="9">
        <v>0.89300000000000002</v>
      </c>
      <c r="R47" s="9">
        <v>0</v>
      </c>
      <c r="S47" s="12">
        <v>0.89300000000000002</v>
      </c>
      <c r="T47" s="9">
        <v>17</v>
      </c>
      <c r="U47" s="8">
        <v>7.4059999999999997</v>
      </c>
      <c r="V47" s="8">
        <v>1.31826</v>
      </c>
      <c r="W47" s="9">
        <v>0.88910999999999996</v>
      </c>
      <c r="X47" s="9">
        <v>0</v>
      </c>
      <c r="Y47" s="12">
        <v>0.88910999999999996</v>
      </c>
      <c r="Z47" s="8">
        <v>0.41371999999999998</v>
      </c>
      <c r="AA47" s="8">
        <v>1</v>
      </c>
      <c r="AB47" s="12">
        <v>0.10582999999999999</v>
      </c>
      <c r="AC47" s="8">
        <v>0.23351</v>
      </c>
      <c r="AD47" s="8">
        <v>0</v>
      </c>
      <c r="AE47" s="8">
        <v>0</v>
      </c>
      <c r="AF47" s="12">
        <v>0</v>
      </c>
      <c r="AH47" s="8"/>
      <c r="AI47" s="112"/>
      <c r="AJ47" s="113"/>
      <c r="AK47" s="113"/>
      <c r="AL47" s="113"/>
      <c r="AM47" s="113"/>
      <c r="AN47" s="113"/>
      <c r="AO47" s="113"/>
      <c r="AP47" s="113"/>
      <c r="AQ47" s="130"/>
      <c r="AR47" s="117"/>
      <c r="AS47" s="120"/>
      <c r="AT47" s="113"/>
      <c r="AU47" s="113"/>
      <c r="AV47" s="113"/>
      <c r="AW47" s="113"/>
      <c r="AX47" s="113"/>
      <c r="AY47" s="113"/>
      <c r="AZ47" s="113"/>
      <c r="BA47" s="113"/>
      <c r="BB47" s="130"/>
      <c r="BC47" s="120"/>
      <c r="BD47" s="113"/>
      <c r="BE47" s="114"/>
    </row>
    <row r="48" spans="1:57">
      <c r="A48" s="8" t="s">
        <v>30</v>
      </c>
      <c r="B48" s="8">
        <f t="shared" si="1"/>
        <v>0</v>
      </c>
      <c r="C48" s="8" t="s">
        <v>148</v>
      </c>
      <c r="D48" s="9">
        <v>82.4</v>
      </c>
      <c r="E48" s="9">
        <v>78</v>
      </c>
      <c r="F48" s="9">
        <v>0</v>
      </c>
      <c r="G48" s="12">
        <v>78</v>
      </c>
      <c r="H48" s="8">
        <v>2</v>
      </c>
      <c r="I48" s="9">
        <v>0</v>
      </c>
      <c r="J48" s="12">
        <v>2</v>
      </c>
      <c r="K48" s="8">
        <v>86</v>
      </c>
      <c r="L48" s="8">
        <v>0</v>
      </c>
      <c r="M48" s="12">
        <v>86</v>
      </c>
      <c r="N48" s="8">
        <v>98</v>
      </c>
      <c r="O48" s="8">
        <v>0</v>
      </c>
      <c r="P48" s="12">
        <v>98</v>
      </c>
      <c r="Q48" s="9">
        <v>0.89400000000000002</v>
      </c>
      <c r="R48" s="9">
        <v>0</v>
      </c>
      <c r="S48" s="12">
        <v>0.89400000000000002</v>
      </c>
      <c r="T48" s="9">
        <v>16.3</v>
      </c>
      <c r="U48" s="8">
        <v>6.5750000000000002</v>
      </c>
      <c r="V48" s="8">
        <v>1.2603800000000001</v>
      </c>
      <c r="W48" s="9">
        <v>0.94579000000000002</v>
      </c>
      <c r="X48" s="9">
        <v>0</v>
      </c>
      <c r="Y48" s="12">
        <v>0.94579000000000002</v>
      </c>
      <c r="Z48" s="8">
        <v>0.20646</v>
      </c>
      <c r="AA48" s="8">
        <v>0</v>
      </c>
      <c r="AB48" s="12">
        <v>0.20646</v>
      </c>
      <c r="AC48" s="8">
        <v>0.12332</v>
      </c>
      <c r="AD48" s="8">
        <v>3</v>
      </c>
      <c r="AE48" s="8">
        <v>0</v>
      </c>
      <c r="AF48" s="12">
        <v>3</v>
      </c>
      <c r="AH48" s="8"/>
      <c r="AI48" s="112"/>
      <c r="AJ48" s="113"/>
      <c r="AK48" s="113"/>
      <c r="AL48" s="113"/>
      <c r="AM48" s="113"/>
      <c r="AN48" s="113"/>
      <c r="AO48" s="113"/>
      <c r="AP48" s="113"/>
      <c r="AQ48" s="130"/>
      <c r="AR48" s="117"/>
      <c r="AS48" s="120"/>
      <c r="AT48" s="113"/>
      <c r="AU48" s="113"/>
      <c r="AV48" s="113"/>
      <c r="AW48" s="113"/>
      <c r="AX48" s="113"/>
      <c r="AY48" s="113"/>
      <c r="AZ48" s="113"/>
      <c r="BA48" s="113"/>
      <c r="BB48" s="130"/>
      <c r="BC48" s="120"/>
      <c r="BD48" s="113"/>
      <c r="BE48" s="114"/>
    </row>
    <row r="49" spans="1:57">
      <c r="A49" s="8" t="s">
        <v>127</v>
      </c>
      <c r="B49" s="8">
        <f t="shared" si="1"/>
        <v>0</v>
      </c>
      <c r="C49" s="8" t="s">
        <v>148</v>
      </c>
      <c r="D49" s="9">
        <v>66</v>
      </c>
      <c r="E49" s="9">
        <v>229</v>
      </c>
      <c r="F49" s="9">
        <v>0</v>
      </c>
      <c r="G49" s="12">
        <v>229</v>
      </c>
      <c r="H49" s="8">
        <v>2</v>
      </c>
      <c r="I49" s="9">
        <v>0</v>
      </c>
      <c r="J49" s="12">
        <v>2</v>
      </c>
      <c r="K49" s="8">
        <v>8</v>
      </c>
      <c r="L49" s="8">
        <v>1</v>
      </c>
      <c r="M49" s="12">
        <v>91</v>
      </c>
      <c r="N49" s="8">
        <v>8</v>
      </c>
      <c r="O49" s="8">
        <v>1</v>
      </c>
      <c r="P49" s="12">
        <v>93</v>
      </c>
      <c r="Q49" s="9">
        <v>0.69399999999999995</v>
      </c>
      <c r="R49" s="9">
        <v>0</v>
      </c>
      <c r="S49" s="12">
        <v>0.69399999999999995</v>
      </c>
      <c r="T49" s="9">
        <v>12.6</v>
      </c>
      <c r="U49" s="8">
        <v>3.8959999999999999</v>
      </c>
      <c r="V49" s="8">
        <v>0.90527999999999997</v>
      </c>
      <c r="W49" s="9">
        <v>0.43371999999999999</v>
      </c>
      <c r="X49" s="9">
        <v>0</v>
      </c>
      <c r="Y49" s="12">
        <v>0.43371999999999999</v>
      </c>
      <c r="Z49" s="8">
        <v>0.11090999999999999</v>
      </c>
      <c r="AA49" s="8">
        <v>0</v>
      </c>
      <c r="AB49" s="12">
        <v>0.11090999999999999</v>
      </c>
      <c r="AC49" s="8">
        <v>6.8220000000000003E-2</v>
      </c>
      <c r="AD49" s="8">
        <v>3</v>
      </c>
      <c r="AE49" s="8">
        <v>0</v>
      </c>
      <c r="AF49" s="12">
        <v>3</v>
      </c>
      <c r="AH49" s="8"/>
      <c r="AI49" s="112"/>
      <c r="AJ49" s="113"/>
      <c r="AK49" s="113"/>
      <c r="AL49" s="113"/>
      <c r="AM49" s="113"/>
      <c r="AN49" s="113"/>
      <c r="AO49" s="113"/>
      <c r="AP49" s="113"/>
      <c r="AQ49" s="130"/>
      <c r="AR49" s="117"/>
      <c r="AS49" s="120"/>
      <c r="AT49" s="113"/>
      <c r="AU49" s="113"/>
      <c r="AV49" s="113"/>
      <c r="AW49" s="113"/>
      <c r="AX49" s="113"/>
      <c r="AY49" s="113"/>
      <c r="AZ49" s="113"/>
      <c r="BA49" s="113"/>
      <c r="BB49" s="130"/>
      <c r="BC49" s="120"/>
      <c r="BD49" s="113"/>
      <c r="BE49" s="114"/>
    </row>
    <row r="50" spans="1:57">
      <c r="A50" s="8" t="s">
        <v>115</v>
      </c>
      <c r="B50" s="8">
        <f t="shared" si="1"/>
        <v>0</v>
      </c>
      <c r="C50" s="8" t="s">
        <v>148</v>
      </c>
      <c r="D50" s="9">
        <v>74.400000000000006</v>
      </c>
      <c r="E50" s="9">
        <v>129</v>
      </c>
      <c r="F50" s="9">
        <v>0</v>
      </c>
      <c r="G50" s="12">
        <v>129</v>
      </c>
      <c r="H50" s="8">
        <v>1</v>
      </c>
      <c r="I50" s="9">
        <v>0</v>
      </c>
      <c r="J50" s="12">
        <v>1</v>
      </c>
      <c r="K50" s="8">
        <v>94</v>
      </c>
      <c r="L50" s="8">
        <v>0</v>
      </c>
      <c r="M50" s="12">
        <v>94</v>
      </c>
      <c r="N50" s="8">
        <v>94</v>
      </c>
      <c r="O50" s="8">
        <v>0</v>
      </c>
      <c r="P50" s="12">
        <v>94</v>
      </c>
      <c r="Q50" s="9">
        <v>0.76800000000000002</v>
      </c>
      <c r="R50" s="9">
        <v>0</v>
      </c>
      <c r="S50" s="12">
        <v>0.76800000000000002</v>
      </c>
      <c r="T50" s="9">
        <v>13.9</v>
      </c>
      <c r="U50" s="8">
        <v>4.2969999999999997</v>
      </c>
      <c r="V50" s="8">
        <v>0.38562000000000002</v>
      </c>
      <c r="W50" s="9">
        <v>0.72926000000000002</v>
      </c>
      <c r="X50" s="9">
        <v>0</v>
      </c>
      <c r="Y50" s="12">
        <v>0.72926000000000002</v>
      </c>
      <c r="Z50" s="8">
        <v>0.38330999999999998</v>
      </c>
      <c r="AA50" s="8">
        <v>1</v>
      </c>
      <c r="AB50" s="12">
        <v>0.10582999999999999</v>
      </c>
      <c r="AC50" s="8">
        <v>5.5469999999999998E-2</v>
      </c>
      <c r="AD50" s="8">
        <v>1</v>
      </c>
      <c r="AE50" s="8">
        <v>0</v>
      </c>
      <c r="AF50" s="12">
        <v>1</v>
      </c>
      <c r="AH50" s="8"/>
      <c r="AI50" s="112"/>
      <c r="AJ50" s="113"/>
      <c r="AK50" s="113"/>
      <c r="AL50" s="113"/>
      <c r="AM50" s="113"/>
      <c r="AN50" s="113"/>
      <c r="AO50" s="113"/>
      <c r="AP50" s="113"/>
      <c r="AQ50" s="131"/>
      <c r="AR50" s="132"/>
      <c r="AS50" s="133"/>
      <c r="AT50" s="113"/>
      <c r="AU50" s="113"/>
      <c r="AV50" s="113"/>
      <c r="AW50" s="113"/>
      <c r="AX50" s="113"/>
      <c r="AY50" s="113"/>
      <c r="AZ50" s="113"/>
      <c r="BA50" s="113"/>
      <c r="BB50" s="131"/>
      <c r="BC50" s="133"/>
      <c r="BD50" s="113"/>
      <c r="BE50" s="114"/>
    </row>
    <row r="51" spans="1:57">
      <c r="A51" s="8" t="s">
        <v>27</v>
      </c>
      <c r="B51" s="8">
        <f t="shared" si="1"/>
        <v>1</v>
      </c>
      <c r="C51" s="8" t="s">
        <v>149</v>
      </c>
      <c r="D51" s="9">
        <v>81</v>
      </c>
      <c r="E51" s="9">
        <v>68</v>
      </c>
      <c r="F51" s="9">
        <v>0</v>
      </c>
      <c r="G51" s="12">
        <v>68</v>
      </c>
      <c r="H51" s="8">
        <v>2</v>
      </c>
      <c r="I51" s="9">
        <v>0</v>
      </c>
      <c r="J51" s="12">
        <v>2</v>
      </c>
      <c r="K51" s="8">
        <v>88</v>
      </c>
      <c r="L51" s="8">
        <v>0</v>
      </c>
      <c r="M51" s="12">
        <v>88</v>
      </c>
      <c r="N51" s="8">
        <v>95</v>
      </c>
      <c r="O51" s="8">
        <v>0</v>
      </c>
      <c r="P51" s="12">
        <v>95</v>
      </c>
      <c r="Q51" s="9">
        <v>0.92400000000000004</v>
      </c>
      <c r="R51" s="9">
        <v>0</v>
      </c>
      <c r="S51" s="12">
        <v>0.92400000000000004</v>
      </c>
      <c r="T51" s="9">
        <v>17.100000000000001</v>
      </c>
      <c r="U51" s="8">
        <v>6.75</v>
      </c>
      <c r="V51" s="8">
        <v>1.2993699999999999</v>
      </c>
      <c r="W51" s="9">
        <v>0.89185999999999999</v>
      </c>
      <c r="X51" s="9">
        <v>0</v>
      </c>
      <c r="Y51" s="12">
        <v>0.89185999999999999</v>
      </c>
      <c r="Z51" s="8">
        <v>0.21843000000000001</v>
      </c>
      <c r="AA51" s="8">
        <v>0</v>
      </c>
      <c r="AB51" s="12">
        <v>0.21843000000000001</v>
      </c>
      <c r="AC51" s="8">
        <v>0.28214</v>
      </c>
      <c r="AD51" s="8">
        <v>3</v>
      </c>
      <c r="AE51" s="8">
        <v>0</v>
      </c>
      <c r="AF51" s="12">
        <v>3</v>
      </c>
      <c r="AH51" s="8"/>
      <c r="AI51" s="112"/>
      <c r="AJ51" s="113"/>
      <c r="AK51" s="113"/>
      <c r="AL51" s="113"/>
      <c r="AM51" s="113"/>
      <c r="AN51" s="113"/>
      <c r="AO51" s="113"/>
      <c r="AP51" s="113"/>
      <c r="AQ51" s="113"/>
      <c r="AR51" s="113"/>
      <c r="AS51" s="113"/>
      <c r="AT51" s="113"/>
      <c r="AU51" s="113"/>
      <c r="AV51" s="113"/>
      <c r="AW51" s="113"/>
      <c r="AX51" s="113"/>
      <c r="AY51" s="113"/>
      <c r="AZ51" s="113"/>
      <c r="BA51" s="113"/>
      <c r="BB51" s="113"/>
      <c r="BC51" s="113"/>
      <c r="BD51" s="113"/>
      <c r="BE51" s="114"/>
    </row>
    <row r="52" spans="1:57">
      <c r="A52" s="8" t="s">
        <v>100</v>
      </c>
      <c r="B52" s="8">
        <f t="shared" si="1"/>
        <v>0</v>
      </c>
      <c r="C52" s="8" t="s">
        <v>148</v>
      </c>
      <c r="D52" s="9">
        <v>62.4</v>
      </c>
      <c r="E52" s="9">
        <v>249</v>
      </c>
      <c r="F52" s="9">
        <v>0</v>
      </c>
      <c r="G52" s="12">
        <v>249</v>
      </c>
      <c r="H52" s="8">
        <v>37</v>
      </c>
      <c r="I52" s="9">
        <v>0</v>
      </c>
      <c r="J52" s="12">
        <v>37</v>
      </c>
      <c r="K52" s="8">
        <v>88</v>
      </c>
      <c r="L52" s="8">
        <v>0</v>
      </c>
      <c r="M52" s="12">
        <v>88</v>
      </c>
      <c r="N52" s="8">
        <v>88</v>
      </c>
      <c r="O52" s="8">
        <v>0</v>
      </c>
      <c r="P52" s="12">
        <v>88</v>
      </c>
      <c r="Q52" s="9">
        <v>0.57499999999999996</v>
      </c>
      <c r="R52" s="9">
        <v>0</v>
      </c>
      <c r="S52" s="12">
        <v>0.57499999999999996</v>
      </c>
      <c r="T52" s="9">
        <v>11.4</v>
      </c>
      <c r="U52" s="8">
        <v>4.633</v>
      </c>
      <c r="V52" s="8">
        <v>0.67954000000000003</v>
      </c>
      <c r="W52" s="9">
        <v>0.40132000000000001</v>
      </c>
      <c r="X52" s="9">
        <v>0</v>
      </c>
      <c r="Y52" s="12">
        <v>0.40132000000000001</v>
      </c>
      <c r="Z52" s="8">
        <v>4.3549999999999998E-2</v>
      </c>
      <c r="AA52" s="8">
        <v>0</v>
      </c>
      <c r="AB52" s="12">
        <v>4.3549999999999998E-2</v>
      </c>
      <c r="AC52" s="8">
        <v>0.23086999999999999</v>
      </c>
      <c r="AD52" s="8">
        <v>52</v>
      </c>
      <c r="AE52" s="8">
        <v>0</v>
      </c>
      <c r="AF52" s="12">
        <v>52</v>
      </c>
      <c r="AH52" s="8"/>
      <c r="AI52" s="112"/>
      <c r="AJ52" s="113"/>
      <c r="AK52" s="113"/>
      <c r="AL52" s="113"/>
      <c r="AM52" s="113"/>
      <c r="AN52" s="113"/>
      <c r="AO52" s="113"/>
      <c r="AP52" s="113"/>
      <c r="AQ52" s="113"/>
      <c r="AR52" s="113"/>
      <c r="AS52" s="113"/>
      <c r="AT52" s="113"/>
      <c r="AU52" s="113"/>
      <c r="AV52" s="113"/>
      <c r="AW52" s="113"/>
      <c r="AX52" s="113"/>
      <c r="AY52" s="113"/>
      <c r="AZ52" s="113"/>
      <c r="BA52" s="113"/>
      <c r="BB52" s="113"/>
      <c r="BC52" s="113"/>
      <c r="BD52" s="113"/>
      <c r="BE52" s="114"/>
    </row>
    <row r="53" spans="1:57">
      <c r="A53" s="8" t="s">
        <v>90</v>
      </c>
      <c r="B53" s="8">
        <f t="shared" si="1"/>
        <v>0</v>
      </c>
      <c r="C53" s="8" t="s">
        <v>148</v>
      </c>
      <c r="D53" s="9">
        <v>81</v>
      </c>
      <c r="E53" s="9">
        <v>72</v>
      </c>
      <c r="F53" s="9">
        <v>0</v>
      </c>
      <c r="G53" s="12">
        <v>72</v>
      </c>
      <c r="H53" s="8">
        <v>0</v>
      </c>
      <c r="I53" s="9">
        <v>0</v>
      </c>
      <c r="J53" s="12">
        <v>0</v>
      </c>
      <c r="K53" s="8">
        <v>96</v>
      </c>
      <c r="L53" s="8">
        <v>0</v>
      </c>
      <c r="M53" s="12">
        <v>96</v>
      </c>
      <c r="N53" s="8">
        <v>99</v>
      </c>
      <c r="O53" s="8">
        <v>0</v>
      </c>
      <c r="P53" s="12">
        <v>99</v>
      </c>
      <c r="Q53" s="9">
        <v>0.86499999999999999</v>
      </c>
      <c r="R53" s="9">
        <v>0</v>
      </c>
      <c r="S53" s="12">
        <v>0.86499999999999999</v>
      </c>
      <c r="T53" s="9">
        <v>17.2</v>
      </c>
      <c r="U53" s="8">
        <v>4.8570000000000002</v>
      </c>
      <c r="V53" s="8">
        <v>0.92932999999999999</v>
      </c>
      <c r="W53" s="9">
        <v>0.88212999999999997</v>
      </c>
      <c r="X53" s="9">
        <v>0</v>
      </c>
      <c r="Y53" s="12">
        <v>0.88212999999999997</v>
      </c>
      <c r="Z53" s="8">
        <v>1.397E-2</v>
      </c>
      <c r="AA53" s="8">
        <v>0</v>
      </c>
      <c r="AB53" s="12">
        <v>1.397E-2</v>
      </c>
      <c r="AC53" s="8">
        <v>0.21542</v>
      </c>
      <c r="AD53" s="8">
        <v>0</v>
      </c>
      <c r="AE53" s="8">
        <v>0</v>
      </c>
      <c r="AF53" s="12">
        <v>0</v>
      </c>
      <c r="AH53" s="8"/>
      <c r="AI53" s="112"/>
      <c r="AJ53" s="113"/>
      <c r="AK53" s="113"/>
      <c r="AL53" s="113"/>
      <c r="AM53" s="113"/>
      <c r="AN53" s="113"/>
      <c r="AO53" s="113"/>
      <c r="AP53" s="113"/>
      <c r="AQ53" s="113"/>
      <c r="AR53" s="113"/>
      <c r="AS53" s="113"/>
      <c r="AT53" s="113"/>
      <c r="AU53" s="113"/>
      <c r="AV53" s="113"/>
      <c r="AW53" s="113"/>
      <c r="AX53" s="113"/>
      <c r="AY53" s="113"/>
      <c r="AZ53" s="113"/>
      <c r="BA53" s="113"/>
      <c r="BB53" s="113"/>
      <c r="BC53" s="113"/>
      <c r="BD53" s="113"/>
      <c r="BE53" s="114"/>
    </row>
    <row r="54" spans="1:57">
      <c r="A54" s="8" t="s">
        <v>42</v>
      </c>
      <c r="B54" s="8">
        <f t="shared" si="1"/>
        <v>0</v>
      </c>
      <c r="C54" s="8" t="s">
        <v>148</v>
      </c>
      <c r="D54" s="9">
        <v>71.900000000000006</v>
      </c>
      <c r="E54" s="9">
        <v>186</v>
      </c>
      <c r="F54" s="9">
        <v>0</v>
      </c>
      <c r="G54" s="12">
        <v>186</v>
      </c>
      <c r="H54" s="8">
        <v>10</v>
      </c>
      <c r="I54" s="9">
        <v>0</v>
      </c>
      <c r="J54" s="12">
        <v>10</v>
      </c>
      <c r="K54" s="8">
        <v>74</v>
      </c>
      <c r="L54" s="8">
        <v>0</v>
      </c>
      <c r="M54" s="12">
        <v>74</v>
      </c>
      <c r="N54" s="8">
        <v>74</v>
      </c>
      <c r="O54" s="8">
        <v>0</v>
      </c>
      <c r="P54" s="12">
        <v>74</v>
      </c>
      <c r="Q54" s="9">
        <v>0.63700000000000001</v>
      </c>
      <c r="R54" s="9">
        <v>0</v>
      </c>
      <c r="S54" s="12">
        <v>0.63700000000000001</v>
      </c>
      <c r="T54" s="9">
        <v>10.7</v>
      </c>
      <c r="U54" s="8">
        <v>6.1230000000000002</v>
      </c>
      <c r="V54" s="8">
        <v>1.04356</v>
      </c>
      <c r="W54" s="9">
        <v>0.64424999999999999</v>
      </c>
      <c r="X54" s="9">
        <v>0</v>
      </c>
      <c r="Y54" s="12">
        <v>0.64424999999999999</v>
      </c>
      <c r="Z54" s="8">
        <v>9.4719999999999999E-2</v>
      </c>
      <c r="AA54" s="8">
        <v>0</v>
      </c>
      <c r="AB54" s="12">
        <v>9.4719999999999999E-2</v>
      </c>
      <c r="AC54" s="8">
        <v>0.27489000000000002</v>
      </c>
      <c r="AD54" s="8">
        <v>12</v>
      </c>
      <c r="AE54" s="8">
        <v>0</v>
      </c>
      <c r="AF54" s="12">
        <v>12</v>
      </c>
      <c r="AH54" s="8"/>
      <c r="AI54" s="112"/>
      <c r="AJ54" s="113"/>
      <c r="AK54" s="113"/>
      <c r="AL54" s="113"/>
      <c r="AM54" s="113"/>
      <c r="AN54" s="113"/>
      <c r="AO54" s="113"/>
      <c r="AP54" s="113"/>
      <c r="AQ54" s="113"/>
      <c r="AR54" s="113"/>
      <c r="AS54" s="113"/>
      <c r="AT54" s="113"/>
      <c r="AU54" s="113"/>
      <c r="AV54" s="113"/>
      <c r="AW54" s="113"/>
      <c r="AX54" s="113"/>
      <c r="AY54" s="113"/>
      <c r="AZ54" s="113"/>
      <c r="BA54" s="113"/>
      <c r="BB54" s="113"/>
      <c r="BC54" s="113"/>
      <c r="BD54" s="113"/>
      <c r="BE54" s="114"/>
    </row>
    <row r="55" spans="1:57">
      <c r="A55" s="8" t="s">
        <v>133</v>
      </c>
      <c r="B55" s="8">
        <f t="shared" si="1"/>
        <v>0</v>
      </c>
      <c r="C55" s="8" t="s">
        <v>148</v>
      </c>
      <c r="D55" s="9">
        <v>59</v>
      </c>
      <c r="E55" s="9">
        <v>284</v>
      </c>
      <c r="F55" s="9">
        <v>0</v>
      </c>
      <c r="G55" s="12">
        <v>284</v>
      </c>
      <c r="H55" s="8">
        <v>26</v>
      </c>
      <c r="I55" s="9">
        <v>0</v>
      </c>
      <c r="J55" s="12">
        <v>26</v>
      </c>
      <c r="K55" s="8">
        <v>54</v>
      </c>
      <c r="L55" s="8">
        <v>0</v>
      </c>
      <c r="M55" s="12">
        <v>54</v>
      </c>
      <c r="N55" s="8">
        <v>54</v>
      </c>
      <c r="O55" s="8">
        <v>1</v>
      </c>
      <c r="P55" s="12">
        <v>93</v>
      </c>
      <c r="Q55" s="9">
        <v>0.41399999999999998</v>
      </c>
      <c r="R55" s="9">
        <v>0</v>
      </c>
      <c r="S55" s="12">
        <v>0.41399999999999998</v>
      </c>
      <c r="T55" s="9">
        <v>8.8000000000000007</v>
      </c>
      <c r="U55" s="8">
        <v>3.6560000000000001</v>
      </c>
      <c r="V55" s="8">
        <v>0.46475</v>
      </c>
      <c r="W55" s="9">
        <v>0.24009</v>
      </c>
      <c r="X55" s="9">
        <v>0</v>
      </c>
      <c r="Y55" s="12">
        <v>0.24009</v>
      </c>
      <c r="Z55" s="8">
        <v>0.12139</v>
      </c>
      <c r="AA55" s="8">
        <v>0</v>
      </c>
      <c r="AB55" s="12">
        <v>0.12139</v>
      </c>
      <c r="AC55" s="8">
        <v>0.28656999999999999</v>
      </c>
      <c r="AD55" s="8">
        <v>40</v>
      </c>
      <c r="AE55" s="8">
        <v>0</v>
      </c>
      <c r="AF55" s="12">
        <v>40</v>
      </c>
      <c r="AH55" s="8"/>
      <c r="AI55" s="112"/>
      <c r="AJ55" s="113"/>
      <c r="AK55" s="113"/>
      <c r="AL55" s="113"/>
      <c r="AM55" s="113"/>
      <c r="AN55" s="113"/>
      <c r="AO55" s="113"/>
      <c r="AP55" s="113"/>
      <c r="AQ55" s="113"/>
      <c r="AR55" s="113"/>
      <c r="AS55" s="113"/>
      <c r="AT55" s="113"/>
      <c r="AU55" s="113"/>
      <c r="AV55" s="113"/>
      <c r="AW55" s="113"/>
      <c r="AX55" s="113"/>
      <c r="AY55" s="113"/>
      <c r="AZ55" s="113"/>
      <c r="BA55" s="113"/>
      <c r="BB55" s="127" t="s">
        <v>266</v>
      </c>
      <c r="BC55" s="129"/>
      <c r="BD55" s="113"/>
      <c r="BE55" s="114"/>
    </row>
    <row r="56" spans="1:57">
      <c r="A56" s="8" t="s">
        <v>105</v>
      </c>
      <c r="B56" s="8">
        <f t="shared" si="1"/>
        <v>0</v>
      </c>
      <c r="C56" s="8" t="s">
        <v>148</v>
      </c>
      <c r="D56" s="9">
        <v>63.5</v>
      </c>
      <c r="E56" s="9">
        <v>24</v>
      </c>
      <c r="F56" s="9">
        <v>0</v>
      </c>
      <c r="G56" s="12">
        <v>24</v>
      </c>
      <c r="H56" s="8">
        <v>14</v>
      </c>
      <c r="I56" s="9">
        <v>0</v>
      </c>
      <c r="J56" s="12">
        <v>14</v>
      </c>
      <c r="K56" s="8">
        <v>6</v>
      </c>
      <c r="L56" s="8">
        <v>1</v>
      </c>
      <c r="M56" s="12">
        <v>91</v>
      </c>
      <c r="N56" s="8">
        <v>6</v>
      </c>
      <c r="O56" s="8">
        <v>1</v>
      </c>
      <c r="P56" s="12">
        <v>93</v>
      </c>
      <c r="Q56" s="9">
        <v>0.49</v>
      </c>
      <c r="R56" s="9">
        <v>0</v>
      </c>
      <c r="S56" s="12">
        <v>0.49</v>
      </c>
      <c r="T56" s="9">
        <v>9.1</v>
      </c>
      <c r="U56" s="8">
        <v>4.5179999999999998</v>
      </c>
      <c r="V56" s="8">
        <v>0.74302000000000001</v>
      </c>
      <c r="W56" s="9">
        <v>0.38846999999999998</v>
      </c>
      <c r="X56" s="9">
        <v>0</v>
      </c>
      <c r="Y56" s="12">
        <v>0.38846999999999998</v>
      </c>
      <c r="Z56" s="8">
        <v>0.17175000000000001</v>
      </c>
      <c r="AA56" s="8">
        <v>0</v>
      </c>
      <c r="AB56" s="12">
        <v>0.17175000000000001</v>
      </c>
      <c r="AC56" s="8">
        <v>0.46187</v>
      </c>
      <c r="AD56" s="8">
        <v>18</v>
      </c>
      <c r="AE56" s="8">
        <v>0</v>
      </c>
      <c r="AF56" s="12">
        <v>18</v>
      </c>
      <c r="AH56" s="8"/>
      <c r="AI56" s="112"/>
      <c r="AJ56" s="113"/>
      <c r="AK56" s="113"/>
      <c r="AL56" s="113"/>
      <c r="AM56" s="113"/>
      <c r="AN56" s="113"/>
      <c r="AO56" s="113"/>
      <c r="AP56" s="113"/>
      <c r="AQ56" s="115" t="s">
        <v>197</v>
      </c>
      <c r="AR56" s="116">
        <f>MEDIAN(E2:E156)</f>
        <v>133</v>
      </c>
      <c r="AS56" s="113"/>
      <c r="AT56" s="113"/>
      <c r="AU56" s="113"/>
      <c r="AV56" s="113"/>
      <c r="AW56" s="113"/>
      <c r="AX56" s="113"/>
      <c r="AY56" s="113"/>
      <c r="AZ56" s="113"/>
      <c r="BA56" s="113"/>
      <c r="BB56" s="130"/>
      <c r="BC56" s="120"/>
      <c r="BD56" s="113"/>
      <c r="BE56" s="114"/>
    </row>
    <row r="57" spans="1:57">
      <c r="A57" s="8" t="s">
        <v>93</v>
      </c>
      <c r="B57" s="8">
        <f t="shared" si="1"/>
        <v>0</v>
      </c>
      <c r="C57" s="8" t="s">
        <v>148</v>
      </c>
      <c r="D57" s="9">
        <v>74.599999999999994</v>
      </c>
      <c r="E57" s="9">
        <v>147</v>
      </c>
      <c r="F57" s="9">
        <v>0</v>
      </c>
      <c r="G57" s="12">
        <v>147</v>
      </c>
      <c r="H57" s="8">
        <v>3</v>
      </c>
      <c r="I57" s="9">
        <v>0</v>
      </c>
      <c r="J57" s="12">
        <v>3</v>
      </c>
      <c r="K57" s="8">
        <v>97</v>
      </c>
      <c r="L57" s="8">
        <v>0</v>
      </c>
      <c r="M57" s="12">
        <v>97</v>
      </c>
      <c r="N57" s="8">
        <v>97</v>
      </c>
      <c r="O57" s="8">
        <v>0</v>
      </c>
      <c r="P57" s="12">
        <v>97</v>
      </c>
      <c r="Q57" s="9">
        <v>0.623</v>
      </c>
      <c r="R57" s="9">
        <v>0</v>
      </c>
      <c r="S57" s="12">
        <v>0.623</v>
      </c>
      <c r="T57" s="9">
        <v>11.2</v>
      </c>
      <c r="U57" s="8">
        <v>4.7880000000000003</v>
      </c>
      <c r="V57" s="8">
        <v>0.95347999999999999</v>
      </c>
      <c r="W57" s="9">
        <v>0.69510000000000005</v>
      </c>
      <c r="X57" s="9">
        <v>0</v>
      </c>
      <c r="Y57" s="12">
        <v>0.69510000000000005</v>
      </c>
      <c r="Z57" s="8">
        <v>6.8250000000000005E-2</v>
      </c>
      <c r="AA57" s="8">
        <v>0</v>
      </c>
      <c r="AB57" s="12">
        <v>6.8250000000000005E-2</v>
      </c>
      <c r="AC57" s="8">
        <v>0.23027</v>
      </c>
      <c r="AD57" s="8">
        <v>4</v>
      </c>
      <c r="AE57" s="8">
        <v>0</v>
      </c>
      <c r="AF57" s="12">
        <v>4</v>
      </c>
      <c r="AH57" s="8"/>
      <c r="AI57" s="112"/>
      <c r="AJ57" s="113"/>
      <c r="AK57" s="113"/>
      <c r="AL57" s="113"/>
      <c r="AM57" s="113"/>
      <c r="AN57" s="113"/>
      <c r="AO57" s="113"/>
      <c r="AP57" s="113"/>
      <c r="AQ57" s="113"/>
      <c r="AR57" s="113"/>
      <c r="AS57" s="113"/>
      <c r="AT57" s="113"/>
      <c r="AU57" s="113"/>
      <c r="AV57" s="113"/>
      <c r="AW57" s="113"/>
      <c r="AX57" s="113"/>
      <c r="AY57" s="113"/>
      <c r="AZ57" s="113"/>
      <c r="BA57" s="113"/>
      <c r="BB57" s="130"/>
      <c r="BC57" s="120"/>
      <c r="BD57" s="113"/>
      <c r="BE57" s="114"/>
    </row>
    <row r="58" spans="1:57">
      <c r="A58" s="8" t="s">
        <v>92</v>
      </c>
      <c r="B58" s="8">
        <f t="shared" si="1"/>
        <v>1</v>
      </c>
      <c r="C58" s="8" t="s">
        <v>149</v>
      </c>
      <c r="D58" s="9">
        <v>75.8</v>
      </c>
      <c r="E58" s="9">
        <v>134</v>
      </c>
      <c r="F58" s="9">
        <v>0</v>
      </c>
      <c r="G58" s="12">
        <v>134</v>
      </c>
      <c r="H58" s="8">
        <v>0</v>
      </c>
      <c r="I58" s="9">
        <v>0</v>
      </c>
      <c r="J58" s="12">
        <v>0</v>
      </c>
      <c r="K58" s="8">
        <v>0</v>
      </c>
      <c r="L58" s="8">
        <v>1</v>
      </c>
      <c r="M58" s="12">
        <v>91</v>
      </c>
      <c r="N58" s="8">
        <v>99</v>
      </c>
      <c r="O58" s="8">
        <v>0</v>
      </c>
      <c r="P58" s="12">
        <v>99</v>
      </c>
      <c r="Q58" s="9">
        <v>0.83399999999999996</v>
      </c>
      <c r="R58" s="9">
        <v>0</v>
      </c>
      <c r="S58" s="12">
        <v>0.83399999999999996</v>
      </c>
      <c r="T58" s="9">
        <v>15.6</v>
      </c>
      <c r="U58" s="8">
        <v>4.8</v>
      </c>
      <c r="V58" s="8">
        <v>1.2021500000000001</v>
      </c>
      <c r="W58" s="9">
        <v>0.75905</v>
      </c>
      <c r="X58" s="9">
        <v>0</v>
      </c>
      <c r="Y58" s="12">
        <v>0.75905</v>
      </c>
      <c r="Z58" s="8">
        <v>2.758E-2</v>
      </c>
      <c r="AA58" s="8">
        <v>0</v>
      </c>
      <c r="AB58" s="12">
        <v>2.758E-2</v>
      </c>
      <c r="AC58" s="8">
        <v>0.128</v>
      </c>
      <c r="AD58" s="8">
        <v>0</v>
      </c>
      <c r="AE58" s="8">
        <v>0</v>
      </c>
      <c r="AF58" s="12">
        <v>0</v>
      </c>
      <c r="AH58" s="8"/>
      <c r="AI58" s="112"/>
      <c r="AJ58" s="113"/>
      <c r="AK58" s="113"/>
      <c r="AL58" s="113"/>
      <c r="AM58" s="113"/>
      <c r="AN58" s="113"/>
      <c r="AO58" s="113"/>
      <c r="AP58" s="113"/>
      <c r="AQ58" s="127" t="s">
        <v>260</v>
      </c>
      <c r="AR58" s="128"/>
      <c r="AS58" s="129"/>
      <c r="AT58" s="113"/>
      <c r="AU58" s="113"/>
      <c r="AV58" s="113"/>
      <c r="AW58" s="113"/>
      <c r="AX58" s="113"/>
      <c r="AY58" s="113"/>
      <c r="AZ58" s="113"/>
      <c r="BA58" s="113"/>
      <c r="BB58" s="130"/>
      <c r="BC58" s="120"/>
      <c r="BD58" s="113"/>
      <c r="BE58" s="114"/>
    </row>
    <row r="59" spans="1:57">
      <c r="A59" s="8" t="s">
        <v>6</v>
      </c>
      <c r="B59" s="8">
        <f t="shared" si="1"/>
        <v>1</v>
      </c>
      <c r="C59" s="8" t="s">
        <v>149</v>
      </c>
      <c r="D59" s="9">
        <v>82.7</v>
      </c>
      <c r="E59" s="9">
        <v>49</v>
      </c>
      <c r="F59" s="9">
        <v>0</v>
      </c>
      <c r="G59" s="12">
        <v>49</v>
      </c>
      <c r="H59" s="8">
        <v>0</v>
      </c>
      <c r="I59" s="9">
        <v>0</v>
      </c>
      <c r="J59" s="12">
        <v>0</v>
      </c>
      <c r="K59" s="8">
        <v>0</v>
      </c>
      <c r="L59" s="8">
        <v>1</v>
      </c>
      <c r="M59" s="12">
        <v>91</v>
      </c>
      <c r="N59" s="8">
        <v>92</v>
      </c>
      <c r="O59" s="8">
        <v>0</v>
      </c>
      <c r="P59" s="12">
        <v>92</v>
      </c>
      <c r="Q59" s="9">
        <v>0.91900000000000004</v>
      </c>
      <c r="R59" s="9">
        <v>0</v>
      </c>
      <c r="S59" s="12">
        <v>0.91900000000000004</v>
      </c>
      <c r="T59" s="9">
        <v>19</v>
      </c>
      <c r="U59" s="8">
        <v>7.5609999999999999</v>
      </c>
      <c r="V59" s="8">
        <v>1.4022300000000001</v>
      </c>
      <c r="W59" s="9">
        <v>0.94784000000000002</v>
      </c>
      <c r="X59" s="9">
        <v>0</v>
      </c>
      <c r="Y59" s="12">
        <v>0.94784000000000002</v>
      </c>
      <c r="Z59" s="8">
        <v>0.14144999999999999</v>
      </c>
      <c r="AA59" s="8">
        <v>0</v>
      </c>
      <c r="AB59" s="12">
        <v>0.14144999999999999</v>
      </c>
      <c r="AC59" s="8">
        <v>0.43630000000000002</v>
      </c>
      <c r="AD59" s="8">
        <v>0</v>
      </c>
      <c r="AE59" s="8">
        <v>0</v>
      </c>
      <c r="AF59" s="12">
        <v>0</v>
      </c>
      <c r="AH59" s="8"/>
      <c r="AI59" s="112"/>
      <c r="AJ59" s="113"/>
      <c r="AK59" s="113"/>
      <c r="AL59" s="113"/>
      <c r="AM59" s="113"/>
      <c r="AN59" s="113"/>
      <c r="AO59" s="113"/>
      <c r="AP59" s="113"/>
      <c r="AQ59" s="130"/>
      <c r="AR59" s="117"/>
      <c r="AS59" s="120"/>
      <c r="AT59" s="113"/>
      <c r="AU59" s="113"/>
      <c r="AV59" s="113"/>
      <c r="AW59" s="113"/>
      <c r="AX59" s="113"/>
      <c r="AY59" s="113"/>
      <c r="AZ59" s="113"/>
      <c r="BA59" s="113"/>
      <c r="BB59" s="130"/>
      <c r="BC59" s="120"/>
      <c r="BD59" s="113"/>
      <c r="BE59" s="114"/>
    </row>
    <row r="60" spans="1:57">
      <c r="A60" s="8" t="s">
        <v>103</v>
      </c>
      <c r="B60" s="8">
        <f t="shared" si="1"/>
        <v>0</v>
      </c>
      <c r="C60" s="8" t="s">
        <v>148</v>
      </c>
      <c r="D60" s="9">
        <v>68.3</v>
      </c>
      <c r="E60" s="9">
        <v>181</v>
      </c>
      <c r="F60" s="9">
        <v>0</v>
      </c>
      <c r="G60" s="12">
        <v>181</v>
      </c>
      <c r="H60" s="8">
        <v>910</v>
      </c>
      <c r="I60" s="10">
        <v>1</v>
      </c>
      <c r="J60" s="12">
        <v>3</v>
      </c>
      <c r="K60" s="8">
        <v>87</v>
      </c>
      <c r="L60" s="8">
        <v>0</v>
      </c>
      <c r="M60" s="12">
        <v>87</v>
      </c>
      <c r="N60" s="8">
        <v>87</v>
      </c>
      <c r="O60" s="8">
        <v>0</v>
      </c>
      <c r="P60" s="12">
        <v>87</v>
      </c>
      <c r="Q60" s="9">
        <v>0.61499999999999999</v>
      </c>
      <c r="R60" s="9">
        <v>0</v>
      </c>
      <c r="S60" s="12">
        <v>0.61499999999999999</v>
      </c>
      <c r="T60" s="9">
        <v>11.6</v>
      </c>
      <c r="U60" s="8">
        <v>4.5650000000000004</v>
      </c>
      <c r="V60" s="8">
        <v>0.38174000000000002</v>
      </c>
      <c r="W60" s="9">
        <v>0.51529000000000003</v>
      </c>
      <c r="X60" s="9">
        <v>0</v>
      </c>
      <c r="Y60" s="12">
        <v>0.51529000000000003</v>
      </c>
      <c r="Z60" s="8">
        <v>8.4919999999999995E-2</v>
      </c>
      <c r="AA60" s="8">
        <v>0</v>
      </c>
      <c r="AB60" s="12">
        <v>8.4919999999999995E-2</v>
      </c>
      <c r="AC60" s="8">
        <v>0.26474999999999999</v>
      </c>
      <c r="AD60" s="8">
        <v>1100</v>
      </c>
      <c r="AE60" s="8">
        <v>1</v>
      </c>
      <c r="AF60" s="12">
        <v>3</v>
      </c>
      <c r="AH60" s="8"/>
      <c r="AI60" s="112"/>
      <c r="AJ60" s="113"/>
      <c r="AK60" s="113"/>
      <c r="AL60" s="113"/>
      <c r="AM60" s="113"/>
      <c r="AN60" s="113"/>
      <c r="AO60" s="113"/>
      <c r="AP60" s="113"/>
      <c r="AQ60" s="130"/>
      <c r="AR60" s="117"/>
      <c r="AS60" s="120"/>
      <c r="AT60" s="113"/>
      <c r="AU60" s="113"/>
      <c r="AV60" s="113"/>
      <c r="AW60" s="113"/>
      <c r="AX60" s="113"/>
      <c r="AY60" s="113"/>
      <c r="AZ60" s="113"/>
      <c r="BA60" s="113"/>
      <c r="BB60" s="130"/>
      <c r="BC60" s="120"/>
      <c r="BD60" s="113"/>
      <c r="BE60" s="114"/>
    </row>
    <row r="61" spans="1:57">
      <c r="A61" s="8" t="s">
        <v>66</v>
      </c>
      <c r="B61" s="8">
        <f t="shared" si="1"/>
        <v>0</v>
      </c>
      <c r="C61" s="8" t="s">
        <v>148</v>
      </c>
      <c r="D61" s="9">
        <v>69.099999999999994</v>
      </c>
      <c r="E61" s="9">
        <v>176</v>
      </c>
      <c r="F61" s="9">
        <v>0</v>
      </c>
      <c r="G61" s="12">
        <v>176</v>
      </c>
      <c r="H61" s="8">
        <v>114</v>
      </c>
      <c r="I61" s="10">
        <v>1</v>
      </c>
      <c r="J61" s="12">
        <v>3</v>
      </c>
      <c r="K61" s="8">
        <v>78</v>
      </c>
      <c r="L61" s="8">
        <v>0</v>
      </c>
      <c r="M61" s="12">
        <v>78</v>
      </c>
      <c r="N61" s="8">
        <v>78</v>
      </c>
      <c r="O61" s="8">
        <v>0</v>
      </c>
      <c r="P61" s="12">
        <v>78</v>
      </c>
      <c r="Q61" s="9">
        <v>0.68600000000000005</v>
      </c>
      <c r="R61" s="9">
        <v>0</v>
      </c>
      <c r="S61" s="12">
        <v>0.68600000000000005</v>
      </c>
      <c r="T61" s="9">
        <v>12.9</v>
      </c>
      <c r="U61" s="8">
        <v>5.399</v>
      </c>
      <c r="V61" s="8">
        <v>1.08708</v>
      </c>
      <c r="W61" s="9">
        <v>0.63793</v>
      </c>
      <c r="X61" s="9">
        <v>0</v>
      </c>
      <c r="Y61" s="12">
        <v>0.63793</v>
      </c>
      <c r="Z61" s="8">
        <v>0</v>
      </c>
      <c r="AA61" s="8">
        <v>0</v>
      </c>
      <c r="AB61" s="12">
        <v>0</v>
      </c>
      <c r="AC61" s="8">
        <v>0.51534999999999997</v>
      </c>
      <c r="AD61" s="8">
        <v>136</v>
      </c>
      <c r="AE61" s="8">
        <v>1</v>
      </c>
      <c r="AF61" s="12">
        <v>3</v>
      </c>
      <c r="AH61" s="8"/>
      <c r="AI61" s="112"/>
      <c r="AJ61" s="113"/>
      <c r="AK61" s="113"/>
      <c r="AL61" s="113"/>
      <c r="AM61" s="113"/>
      <c r="AN61" s="113"/>
      <c r="AO61" s="113"/>
      <c r="AP61" s="113"/>
      <c r="AQ61" s="130"/>
      <c r="AR61" s="117"/>
      <c r="AS61" s="120"/>
      <c r="AT61" s="113"/>
      <c r="AU61" s="113"/>
      <c r="AV61" s="113"/>
      <c r="AW61" s="113"/>
      <c r="AX61" s="113"/>
      <c r="AY61" s="113"/>
      <c r="AZ61" s="113"/>
      <c r="BA61" s="113"/>
      <c r="BB61" s="130"/>
      <c r="BC61" s="120"/>
      <c r="BD61" s="113"/>
      <c r="BE61" s="114"/>
    </row>
    <row r="62" spans="1:57">
      <c r="A62" s="8" t="s">
        <v>155</v>
      </c>
      <c r="B62" s="8">
        <f t="shared" si="1"/>
        <v>0</v>
      </c>
      <c r="C62" s="8" t="s">
        <v>148</v>
      </c>
      <c r="D62" s="9">
        <v>75.5</v>
      </c>
      <c r="E62" s="9">
        <v>83</v>
      </c>
      <c r="F62" s="9">
        <v>0</v>
      </c>
      <c r="G62" s="12">
        <v>83</v>
      </c>
      <c r="H62" s="8">
        <v>18</v>
      </c>
      <c r="I62" s="9">
        <v>0</v>
      </c>
      <c r="J62" s="12">
        <v>18</v>
      </c>
      <c r="K62" s="8">
        <v>98</v>
      </c>
      <c r="L62" s="8">
        <v>0</v>
      </c>
      <c r="M62" s="12">
        <v>98</v>
      </c>
      <c r="N62" s="8">
        <v>98</v>
      </c>
      <c r="O62" s="8">
        <v>0</v>
      </c>
      <c r="P62" s="12">
        <v>98</v>
      </c>
      <c r="Q62" s="9">
        <v>0.77400000000000002</v>
      </c>
      <c r="R62" s="9">
        <v>0</v>
      </c>
      <c r="S62" s="12">
        <v>0.77400000000000002</v>
      </c>
      <c r="T62" s="9">
        <v>14.8</v>
      </c>
      <c r="U62" s="8">
        <v>4.6859999999999999</v>
      </c>
      <c r="V62" s="8">
        <v>0.54447000000000001</v>
      </c>
      <c r="W62" s="9">
        <v>0.69804999999999995</v>
      </c>
      <c r="X62" s="9">
        <v>0</v>
      </c>
      <c r="Y62" s="12">
        <v>0.69804999999999995</v>
      </c>
      <c r="Z62" s="8">
        <v>5.8630000000000002E-2</v>
      </c>
      <c r="AA62" s="8">
        <v>0</v>
      </c>
      <c r="AB62" s="12">
        <v>5.8630000000000002E-2</v>
      </c>
      <c r="AC62" s="8">
        <v>0.38085999999999998</v>
      </c>
      <c r="AD62" s="8">
        <v>21</v>
      </c>
      <c r="AE62" s="8">
        <v>0</v>
      </c>
      <c r="AF62" s="12">
        <v>21</v>
      </c>
      <c r="AH62" s="8"/>
      <c r="AI62" s="112"/>
      <c r="AJ62" s="113"/>
      <c r="AK62" s="113"/>
      <c r="AL62" s="113"/>
      <c r="AM62" s="113"/>
      <c r="AN62" s="113"/>
      <c r="AO62" s="113"/>
      <c r="AP62" s="113"/>
      <c r="AQ62" s="130"/>
      <c r="AR62" s="117"/>
      <c r="AS62" s="120"/>
      <c r="AT62" s="113"/>
      <c r="AU62" s="113"/>
      <c r="AV62" s="113"/>
      <c r="AW62" s="113"/>
      <c r="AX62" s="113"/>
      <c r="AY62" s="113"/>
      <c r="AZ62" s="113"/>
      <c r="BA62" s="113"/>
      <c r="BB62" s="130"/>
      <c r="BC62" s="120"/>
      <c r="BD62" s="113"/>
      <c r="BE62" s="114"/>
    </row>
    <row r="63" spans="1:57">
      <c r="A63" s="8" t="s">
        <v>98</v>
      </c>
      <c r="B63" s="8">
        <f t="shared" si="1"/>
        <v>0</v>
      </c>
      <c r="C63" s="8" t="s">
        <v>148</v>
      </c>
      <c r="D63" s="9">
        <v>68.900000000000006</v>
      </c>
      <c r="E63" s="9">
        <v>182</v>
      </c>
      <c r="F63" s="9">
        <v>0</v>
      </c>
      <c r="G63" s="12">
        <v>182</v>
      </c>
      <c r="H63" s="8">
        <v>32</v>
      </c>
      <c r="I63" s="9">
        <v>0</v>
      </c>
      <c r="J63" s="12">
        <v>32</v>
      </c>
      <c r="K63" s="8">
        <v>56</v>
      </c>
      <c r="L63" s="8">
        <v>0</v>
      </c>
      <c r="M63" s="12">
        <v>56</v>
      </c>
      <c r="N63" s="8">
        <v>58</v>
      </c>
      <c r="O63" s="8">
        <v>1</v>
      </c>
      <c r="P63" s="12">
        <v>93</v>
      </c>
      <c r="Q63" s="9">
        <v>0.64900000000000002</v>
      </c>
      <c r="R63" s="9">
        <v>0</v>
      </c>
      <c r="S63" s="12">
        <v>0.64900000000000002</v>
      </c>
      <c r="T63" s="9">
        <v>10.1</v>
      </c>
      <c r="U63" s="8">
        <v>4.6769999999999996</v>
      </c>
      <c r="V63" s="8">
        <v>0.81889000000000001</v>
      </c>
      <c r="W63" s="9">
        <v>0.60236999999999996</v>
      </c>
      <c r="X63" s="9">
        <v>0</v>
      </c>
      <c r="Y63" s="12">
        <v>0.60236999999999996</v>
      </c>
      <c r="Z63" s="8">
        <v>0.13788</v>
      </c>
      <c r="AA63" s="8">
        <v>0</v>
      </c>
      <c r="AB63" s="12">
        <v>0.13788</v>
      </c>
      <c r="AC63" s="8">
        <v>0.17921999999999999</v>
      </c>
      <c r="AD63" s="8">
        <v>38</v>
      </c>
      <c r="AE63" s="8">
        <v>0</v>
      </c>
      <c r="AF63" s="12">
        <v>38</v>
      </c>
      <c r="AH63" s="8"/>
      <c r="AI63" s="112"/>
      <c r="AJ63" s="113"/>
      <c r="AK63" s="113"/>
      <c r="AL63" s="113"/>
      <c r="AM63" s="113"/>
      <c r="AN63" s="113"/>
      <c r="AO63" s="113"/>
      <c r="AP63" s="113"/>
      <c r="AQ63" s="130"/>
      <c r="AR63" s="117"/>
      <c r="AS63" s="120"/>
      <c r="AT63" s="113"/>
      <c r="AU63" s="113"/>
      <c r="AV63" s="113"/>
      <c r="AW63" s="113"/>
      <c r="AX63" s="113"/>
      <c r="AY63" s="113"/>
      <c r="AZ63" s="113"/>
      <c r="BA63" s="113"/>
      <c r="BB63" s="130"/>
      <c r="BC63" s="120"/>
      <c r="BD63" s="113"/>
      <c r="BE63" s="114"/>
    </row>
    <row r="64" spans="1:57">
      <c r="A64" s="8" t="s">
        <v>21</v>
      </c>
      <c r="B64" s="8">
        <f t="shared" si="1"/>
        <v>1</v>
      </c>
      <c r="C64" s="8" t="s">
        <v>149</v>
      </c>
      <c r="D64" s="9">
        <v>81.400000000000006</v>
      </c>
      <c r="E64" s="9">
        <v>64</v>
      </c>
      <c r="F64" s="9">
        <v>0</v>
      </c>
      <c r="G64" s="12">
        <v>64</v>
      </c>
      <c r="H64" s="8">
        <v>0</v>
      </c>
      <c r="I64" s="9">
        <v>0</v>
      </c>
      <c r="J64" s="12">
        <v>0</v>
      </c>
      <c r="K64" s="8">
        <v>95</v>
      </c>
      <c r="L64" s="8">
        <v>0</v>
      </c>
      <c r="M64" s="12">
        <v>95</v>
      </c>
      <c r="N64" s="8">
        <v>95</v>
      </c>
      <c r="O64" s="8">
        <v>0</v>
      </c>
      <c r="P64" s="12">
        <v>95</v>
      </c>
      <c r="Q64" s="9">
        <v>0.92</v>
      </c>
      <c r="R64" s="9">
        <v>0</v>
      </c>
      <c r="S64" s="12">
        <v>0.92</v>
      </c>
      <c r="T64" s="9">
        <v>18.600000000000001</v>
      </c>
      <c r="U64" s="8">
        <v>6.94</v>
      </c>
      <c r="V64" s="8">
        <v>1.36948</v>
      </c>
      <c r="W64" s="9">
        <v>0.89532999999999996</v>
      </c>
      <c r="X64" s="9">
        <v>0</v>
      </c>
      <c r="Y64" s="12">
        <v>0.89532999999999996</v>
      </c>
      <c r="Z64" s="8">
        <v>0.28703000000000001</v>
      </c>
      <c r="AA64" s="8">
        <v>0</v>
      </c>
      <c r="AB64" s="12">
        <v>0.28703000000000001</v>
      </c>
      <c r="AC64" s="8">
        <v>0.45900999999999997</v>
      </c>
      <c r="AD64" s="8">
        <v>0</v>
      </c>
      <c r="AE64" s="8">
        <v>0</v>
      </c>
      <c r="AF64" s="12">
        <v>0</v>
      </c>
      <c r="AH64" s="8"/>
      <c r="AI64" s="112"/>
      <c r="AJ64" s="113"/>
      <c r="AK64" s="113"/>
      <c r="AL64" s="113"/>
      <c r="AM64" s="113"/>
      <c r="AN64" s="113"/>
      <c r="AO64" s="113"/>
      <c r="AP64" s="113"/>
      <c r="AQ64" s="130"/>
      <c r="AR64" s="117"/>
      <c r="AS64" s="120"/>
      <c r="AT64" s="113"/>
      <c r="AU64" s="113"/>
      <c r="AV64" s="113"/>
      <c r="AW64" s="113"/>
      <c r="AX64" s="113"/>
      <c r="AY64" s="113"/>
      <c r="AZ64" s="113"/>
      <c r="BA64" s="113"/>
      <c r="BB64" s="130"/>
      <c r="BC64" s="120"/>
      <c r="BD64" s="113"/>
      <c r="BE64" s="114"/>
    </row>
    <row r="65" spans="1:57">
      <c r="A65" s="8" t="s">
        <v>15</v>
      </c>
      <c r="B65" s="8">
        <f t="shared" si="1"/>
        <v>0</v>
      </c>
      <c r="C65" s="8" t="s">
        <v>148</v>
      </c>
      <c r="D65" s="9">
        <v>82.5</v>
      </c>
      <c r="E65" s="9">
        <v>58</v>
      </c>
      <c r="F65" s="9">
        <v>0</v>
      </c>
      <c r="G65" s="12">
        <v>58</v>
      </c>
      <c r="H65" s="8">
        <v>0</v>
      </c>
      <c r="I65" s="9">
        <v>0</v>
      </c>
      <c r="J65" s="12">
        <v>0</v>
      </c>
      <c r="K65" s="8">
        <v>96</v>
      </c>
      <c r="L65" s="8">
        <v>0</v>
      </c>
      <c r="M65" s="12">
        <v>96</v>
      </c>
      <c r="N65" s="8">
        <v>95</v>
      </c>
      <c r="O65" s="8">
        <v>0</v>
      </c>
      <c r="P65" s="12">
        <v>95</v>
      </c>
      <c r="Q65" s="9">
        <v>0.89800000000000002</v>
      </c>
      <c r="R65" s="9">
        <v>0</v>
      </c>
      <c r="S65" s="12">
        <v>0.89800000000000002</v>
      </c>
      <c r="T65" s="9">
        <v>16</v>
      </c>
      <c r="U65" s="8">
        <v>7.2779999999999996</v>
      </c>
      <c r="V65" s="8">
        <v>1.22393</v>
      </c>
      <c r="W65" s="9">
        <v>0.91386999999999996</v>
      </c>
      <c r="X65" s="9">
        <v>0</v>
      </c>
      <c r="Y65" s="12">
        <v>0.91386999999999996</v>
      </c>
      <c r="Z65" s="8">
        <v>7.7850000000000003E-2</v>
      </c>
      <c r="AA65" s="8">
        <v>0</v>
      </c>
      <c r="AB65" s="12">
        <v>7.7850000000000003E-2</v>
      </c>
      <c r="AC65" s="8">
        <v>0.33172000000000001</v>
      </c>
      <c r="AD65" s="8">
        <v>1</v>
      </c>
      <c r="AE65" s="8">
        <v>0</v>
      </c>
      <c r="AF65" s="12">
        <v>1</v>
      </c>
      <c r="AH65" s="8"/>
      <c r="AI65" s="112"/>
      <c r="AJ65" s="113"/>
      <c r="AK65" s="113"/>
      <c r="AL65" s="113"/>
      <c r="AM65" s="113"/>
      <c r="AN65" s="113"/>
      <c r="AO65" s="113"/>
      <c r="AP65" s="113"/>
      <c r="AQ65" s="130"/>
      <c r="AR65" s="117"/>
      <c r="AS65" s="120"/>
      <c r="AT65" s="113"/>
      <c r="AU65" s="113"/>
      <c r="AV65" s="113"/>
      <c r="AW65" s="113"/>
      <c r="AX65" s="113"/>
      <c r="AY65" s="113"/>
      <c r="AZ65" s="113"/>
      <c r="BA65" s="113"/>
      <c r="BB65" s="130"/>
      <c r="BC65" s="120"/>
      <c r="BD65" s="113"/>
      <c r="BE65" s="114"/>
    </row>
    <row r="66" spans="1:57">
      <c r="A66" s="8" t="s">
        <v>48</v>
      </c>
      <c r="B66" s="8">
        <f t="shared" ref="B66:B97" si="2">IF(C66="Developing",0,1)</f>
        <v>1</v>
      </c>
      <c r="C66" s="8" t="s">
        <v>149</v>
      </c>
      <c r="D66" s="9">
        <v>82.7</v>
      </c>
      <c r="E66" s="9">
        <v>56</v>
      </c>
      <c r="F66" s="9">
        <v>0</v>
      </c>
      <c r="G66" s="12">
        <v>56</v>
      </c>
      <c r="H66" s="8">
        <v>1</v>
      </c>
      <c r="I66" s="9">
        <v>0</v>
      </c>
      <c r="J66" s="12">
        <v>1</v>
      </c>
      <c r="K66" s="8">
        <v>93</v>
      </c>
      <c r="L66" s="8">
        <v>0</v>
      </c>
      <c r="M66" s="12">
        <v>93</v>
      </c>
      <c r="N66" s="8">
        <v>93</v>
      </c>
      <c r="O66" s="8">
        <v>0</v>
      </c>
      <c r="P66" s="12">
        <v>93</v>
      </c>
      <c r="Q66" s="9">
        <v>0.88100000000000001</v>
      </c>
      <c r="R66" s="9">
        <v>0</v>
      </c>
      <c r="S66" s="12">
        <v>0.88100000000000001</v>
      </c>
      <c r="T66" s="9">
        <v>16.3</v>
      </c>
      <c r="U66" s="8">
        <v>5.9480000000000004</v>
      </c>
      <c r="V66" s="8">
        <v>1.19777</v>
      </c>
      <c r="W66" s="9">
        <v>0.95445999999999998</v>
      </c>
      <c r="X66" s="9">
        <v>0</v>
      </c>
      <c r="Y66" s="12">
        <v>0.95445999999999998</v>
      </c>
      <c r="Z66" s="8">
        <v>2.9010000000000001E-2</v>
      </c>
      <c r="AA66" s="8">
        <v>0</v>
      </c>
      <c r="AB66" s="12">
        <v>2.9010000000000001E-2</v>
      </c>
      <c r="AC66" s="8">
        <v>0.22822999999999999</v>
      </c>
      <c r="AD66" s="8">
        <v>2</v>
      </c>
      <c r="AE66" s="8">
        <v>0</v>
      </c>
      <c r="AF66" s="12">
        <v>2</v>
      </c>
      <c r="AH66" s="8"/>
      <c r="AI66" s="112"/>
      <c r="AJ66" s="113"/>
      <c r="AK66" s="113"/>
      <c r="AL66" s="113"/>
      <c r="AM66" s="113"/>
      <c r="AN66" s="113"/>
      <c r="AO66" s="113"/>
      <c r="AP66" s="113"/>
      <c r="AQ66" s="130"/>
      <c r="AR66" s="117"/>
      <c r="AS66" s="120"/>
      <c r="AT66" s="113"/>
      <c r="AU66" s="113"/>
      <c r="AV66" s="113"/>
      <c r="AW66" s="113"/>
      <c r="AX66" s="113"/>
      <c r="AY66" s="113"/>
      <c r="AZ66" s="113"/>
      <c r="BA66" s="113"/>
      <c r="BB66" s="131"/>
      <c r="BC66" s="133"/>
      <c r="BD66" s="113"/>
      <c r="BE66" s="114"/>
    </row>
    <row r="67" spans="1:57">
      <c r="A67" s="8" t="s">
        <v>60</v>
      </c>
      <c r="B67" s="8">
        <f t="shared" si="2"/>
        <v>0</v>
      </c>
      <c r="C67" s="8" t="s">
        <v>148</v>
      </c>
      <c r="D67" s="9">
        <v>76.2</v>
      </c>
      <c r="E67" s="9">
        <v>125</v>
      </c>
      <c r="F67" s="9">
        <v>0</v>
      </c>
      <c r="G67" s="12">
        <v>125</v>
      </c>
      <c r="H67" s="8">
        <v>1</v>
      </c>
      <c r="I67" s="9">
        <v>0</v>
      </c>
      <c r="J67" s="12">
        <v>1</v>
      </c>
      <c r="K67" s="8">
        <v>91</v>
      </c>
      <c r="L67" s="8">
        <v>0</v>
      </c>
      <c r="M67" s="12">
        <v>91</v>
      </c>
      <c r="N67" s="8">
        <v>91</v>
      </c>
      <c r="O67" s="8">
        <v>0</v>
      </c>
      <c r="P67" s="12">
        <v>91</v>
      </c>
      <c r="Q67" s="9">
        <v>0.72899999999999998</v>
      </c>
      <c r="R67" s="9">
        <v>0</v>
      </c>
      <c r="S67" s="12">
        <v>0.72899999999999998</v>
      </c>
      <c r="T67" s="9">
        <v>12.8</v>
      </c>
      <c r="U67" s="8">
        <v>5.7089999999999996</v>
      </c>
      <c r="V67" s="8">
        <v>1.1510199999999999</v>
      </c>
      <c r="W67" s="9">
        <v>0.68740999999999997</v>
      </c>
      <c r="X67" s="9">
        <v>0</v>
      </c>
      <c r="Y67" s="12">
        <v>0.68740999999999997</v>
      </c>
      <c r="Z67" s="8">
        <v>2.299E-2</v>
      </c>
      <c r="AA67" s="8">
        <v>0</v>
      </c>
      <c r="AB67" s="12">
        <v>2.299E-2</v>
      </c>
      <c r="AC67" s="8">
        <v>0.21229999999999999</v>
      </c>
      <c r="AD67" s="8">
        <v>1</v>
      </c>
      <c r="AE67" s="8">
        <v>0</v>
      </c>
      <c r="AF67" s="12">
        <v>1</v>
      </c>
      <c r="AH67" s="8"/>
      <c r="AI67" s="112"/>
      <c r="AJ67" s="113"/>
      <c r="AK67" s="113"/>
      <c r="AL67" s="113"/>
      <c r="AM67" s="113"/>
      <c r="AN67" s="113"/>
      <c r="AO67" s="113"/>
      <c r="AP67" s="113"/>
      <c r="AQ67" s="131"/>
      <c r="AR67" s="132"/>
      <c r="AS67" s="133"/>
      <c r="AT67" s="113"/>
      <c r="AU67" s="113"/>
      <c r="AV67" s="113"/>
      <c r="AW67" s="113"/>
      <c r="AX67" s="113"/>
      <c r="AY67" s="113"/>
      <c r="AZ67" s="113"/>
      <c r="BA67" s="113"/>
      <c r="BB67" s="113"/>
      <c r="BC67" s="113"/>
      <c r="BD67" s="113"/>
      <c r="BE67" s="114"/>
    </row>
    <row r="68" spans="1:57">
      <c r="A68" s="8" t="s">
        <v>45</v>
      </c>
      <c r="B68" s="8">
        <f t="shared" si="2"/>
        <v>1</v>
      </c>
      <c r="C68" s="8" t="s">
        <v>149</v>
      </c>
      <c r="D68" s="9">
        <v>83.7</v>
      </c>
      <c r="E68" s="9">
        <v>55</v>
      </c>
      <c r="F68" s="9">
        <v>0</v>
      </c>
      <c r="G68" s="12">
        <v>55</v>
      </c>
      <c r="H68" s="8">
        <v>2</v>
      </c>
      <c r="I68" s="9">
        <v>0</v>
      </c>
      <c r="J68" s="12">
        <v>2</v>
      </c>
      <c r="K68" s="8">
        <v>0</v>
      </c>
      <c r="L68" s="8">
        <v>1</v>
      </c>
      <c r="M68" s="12">
        <v>91</v>
      </c>
      <c r="N68" s="8">
        <v>96</v>
      </c>
      <c r="O68" s="8">
        <v>0</v>
      </c>
      <c r="P68" s="12">
        <v>96</v>
      </c>
      <c r="Q68" s="9">
        <v>0.90200000000000002</v>
      </c>
      <c r="R68" s="9">
        <v>0</v>
      </c>
      <c r="S68" s="12">
        <v>0.90200000000000002</v>
      </c>
      <c r="T68" s="9">
        <v>15.3</v>
      </c>
      <c r="U68" s="8">
        <v>5.9870000000000001</v>
      </c>
      <c r="V68" s="8">
        <v>1.25712</v>
      </c>
      <c r="W68" s="9">
        <v>0.99111000000000005</v>
      </c>
      <c r="X68" s="9">
        <v>0</v>
      </c>
      <c r="Y68" s="12">
        <v>0.99111000000000005</v>
      </c>
      <c r="Z68" s="8">
        <v>0.18060000000000001</v>
      </c>
      <c r="AA68" s="8">
        <v>0</v>
      </c>
      <c r="AB68" s="12">
        <v>0.18060000000000001</v>
      </c>
      <c r="AC68" s="8">
        <v>0.10705000000000001</v>
      </c>
      <c r="AD68" s="8">
        <v>3</v>
      </c>
      <c r="AE68" s="8">
        <v>0</v>
      </c>
      <c r="AF68" s="12">
        <v>3</v>
      </c>
      <c r="AH68" s="8"/>
      <c r="AI68" s="112"/>
      <c r="AJ68" s="113"/>
      <c r="AK68" s="113"/>
      <c r="AL68" s="113"/>
      <c r="AM68" s="113"/>
      <c r="AN68" s="113"/>
      <c r="AO68" s="113"/>
      <c r="AP68" s="113"/>
      <c r="AQ68" s="113"/>
      <c r="AR68" s="113"/>
      <c r="AS68" s="113"/>
      <c r="AT68" s="113"/>
      <c r="AU68" s="113"/>
      <c r="AV68" s="113"/>
      <c r="AW68" s="113"/>
      <c r="AX68" s="113"/>
      <c r="AY68" s="113"/>
      <c r="AZ68" s="113"/>
      <c r="BA68" s="113"/>
      <c r="BB68" s="113"/>
      <c r="BC68" s="113"/>
      <c r="BD68" s="113"/>
      <c r="BE68" s="114"/>
    </row>
    <row r="69" spans="1:57">
      <c r="A69" s="8" t="s">
        <v>73</v>
      </c>
      <c r="B69" s="8">
        <f t="shared" si="2"/>
        <v>0</v>
      </c>
      <c r="C69" s="8" t="s">
        <v>148</v>
      </c>
      <c r="D69" s="9">
        <v>74.099999999999994</v>
      </c>
      <c r="E69" s="9">
        <v>112</v>
      </c>
      <c r="F69" s="9">
        <v>0</v>
      </c>
      <c r="G69" s="12">
        <v>112</v>
      </c>
      <c r="H69" s="8">
        <v>4</v>
      </c>
      <c r="I69" s="9">
        <v>0</v>
      </c>
      <c r="J69" s="12">
        <v>4</v>
      </c>
      <c r="K69" s="8">
        <v>99</v>
      </c>
      <c r="L69" s="8">
        <v>0</v>
      </c>
      <c r="M69" s="12">
        <v>99</v>
      </c>
      <c r="N69" s="8">
        <v>99</v>
      </c>
      <c r="O69" s="8">
        <v>0</v>
      </c>
      <c r="P69" s="12">
        <v>99</v>
      </c>
      <c r="Q69" s="9">
        <v>0.74099999999999999</v>
      </c>
      <c r="R69" s="9">
        <v>0</v>
      </c>
      <c r="S69" s="12">
        <v>0.74099999999999999</v>
      </c>
      <c r="T69" s="9">
        <v>13.1</v>
      </c>
      <c r="U69" s="8">
        <v>5.1920000000000002</v>
      </c>
      <c r="V69" s="8">
        <v>1.05392</v>
      </c>
      <c r="W69" s="9">
        <v>0.69638999999999995</v>
      </c>
      <c r="X69" s="9">
        <v>0</v>
      </c>
      <c r="Y69" s="12">
        <v>0.69638999999999995</v>
      </c>
      <c r="Z69" s="8">
        <v>0.14293</v>
      </c>
      <c r="AA69" s="8">
        <v>0</v>
      </c>
      <c r="AB69" s="12">
        <v>0.14293</v>
      </c>
      <c r="AC69" s="8">
        <v>0.11053</v>
      </c>
      <c r="AD69" s="8">
        <v>4</v>
      </c>
      <c r="AE69" s="8">
        <v>0</v>
      </c>
      <c r="AF69" s="12">
        <v>4</v>
      </c>
      <c r="AH69" s="8"/>
      <c r="AI69" s="112"/>
      <c r="AJ69" s="113"/>
      <c r="AK69" s="113"/>
      <c r="AL69" s="113"/>
      <c r="AM69" s="113"/>
      <c r="AN69" s="113"/>
      <c r="AO69" s="113"/>
      <c r="AP69" s="113"/>
      <c r="AQ69" s="113"/>
      <c r="AR69" s="113"/>
      <c r="AS69" s="113"/>
      <c r="AT69" s="113"/>
      <c r="AU69" s="113"/>
      <c r="AV69" s="113"/>
      <c r="AW69" s="113"/>
      <c r="AX69" s="113"/>
      <c r="AY69" s="113"/>
      <c r="AZ69" s="113"/>
      <c r="BA69" s="113"/>
      <c r="BB69" s="113"/>
      <c r="BC69" s="113"/>
      <c r="BD69" s="113"/>
      <c r="BE69" s="114"/>
    </row>
    <row r="70" spans="1:57">
      <c r="A70" s="8" t="s">
        <v>50</v>
      </c>
      <c r="B70" s="8">
        <f t="shared" si="2"/>
        <v>0</v>
      </c>
      <c r="C70" s="8" t="s">
        <v>148</v>
      </c>
      <c r="D70" s="9">
        <v>72</v>
      </c>
      <c r="E70" s="9">
        <v>198</v>
      </c>
      <c r="F70" s="9">
        <v>0</v>
      </c>
      <c r="G70" s="12">
        <v>198</v>
      </c>
      <c r="H70" s="8">
        <v>4</v>
      </c>
      <c r="I70" s="9">
        <v>0</v>
      </c>
      <c r="J70" s="12">
        <v>4</v>
      </c>
      <c r="K70" s="8">
        <v>98</v>
      </c>
      <c r="L70" s="8">
        <v>0</v>
      </c>
      <c r="M70" s="12">
        <v>98</v>
      </c>
      <c r="N70" s="8">
        <v>98</v>
      </c>
      <c r="O70" s="8">
        <v>0</v>
      </c>
      <c r="P70" s="12">
        <v>98</v>
      </c>
      <c r="Q70" s="9">
        <v>0.79300000000000004</v>
      </c>
      <c r="R70" s="9">
        <v>0</v>
      </c>
      <c r="S70" s="12">
        <v>0.79300000000000004</v>
      </c>
      <c r="T70" s="9">
        <v>15</v>
      </c>
      <c r="U70" s="8">
        <v>5.8550000000000004</v>
      </c>
      <c r="V70" s="8">
        <v>1.1224099999999999</v>
      </c>
      <c r="W70" s="9">
        <v>0.64368000000000003</v>
      </c>
      <c r="X70" s="9">
        <v>0</v>
      </c>
      <c r="Y70" s="12">
        <v>0.64368000000000003</v>
      </c>
      <c r="Z70" s="8">
        <v>8.4540000000000004E-2</v>
      </c>
      <c r="AA70" s="8">
        <v>0</v>
      </c>
      <c r="AB70" s="12">
        <v>8.4540000000000004E-2</v>
      </c>
      <c r="AC70" s="8">
        <v>0.11827</v>
      </c>
      <c r="AD70" s="8">
        <v>5</v>
      </c>
      <c r="AE70" s="8">
        <v>0</v>
      </c>
      <c r="AF70" s="12">
        <v>5</v>
      </c>
      <c r="AH70" s="8"/>
      <c r="AI70" s="112"/>
      <c r="AJ70" s="113"/>
      <c r="AK70" s="113"/>
      <c r="AL70" s="113"/>
      <c r="AM70" s="113"/>
      <c r="AN70" s="113"/>
      <c r="AO70" s="113"/>
      <c r="AP70" s="113"/>
      <c r="AQ70" s="113"/>
      <c r="AR70" s="113"/>
      <c r="AS70" s="113"/>
      <c r="AT70" s="113"/>
      <c r="AU70" s="113"/>
      <c r="AV70" s="113"/>
      <c r="AW70" s="113"/>
      <c r="AX70" s="113"/>
      <c r="AY70" s="113"/>
      <c r="AZ70" s="113"/>
      <c r="BA70" s="113"/>
      <c r="BB70" s="113"/>
      <c r="BC70" s="113"/>
      <c r="BD70" s="113"/>
      <c r="BE70" s="114"/>
    </row>
    <row r="71" spans="1:57">
      <c r="A71" s="8" t="s">
        <v>110</v>
      </c>
      <c r="B71" s="8">
        <f t="shared" si="2"/>
        <v>0</v>
      </c>
      <c r="C71" s="8" t="s">
        <v>148</v>
      </c>
      <c r="D71" s="9">
        <v>63.4</v>
      </c>
      <c r="E71" s="9">
        <v>249</v>
      </c>
      <c r="F71" s="9">
        <v>0</v>
      </c>
      <c r="G71" s="12">
        <v>249</v>
      </c>
      <c r="H71" s="8">
        <v>54</v>
      </c>
      <c r="I71" s="10">
        <v>1</v>
      </c>
      <c r="J71" s="12">
        <v>3</v>
      </c>
      <c r="K71" s="8">
        <v>89</v>
      </c>
      <c r="L71" s="8">
        <v>0</v>
      </c>
      <c r="M71" s="12">
        <v>89</v>
      </c>
      <c r="N71" s="8">
        <v>89</v>
      </c>
      <c r="O71" s="8">
        <v>0</v>
      </c>
      <c r="P71" s="12">
        <v>89</v>
      </c>
      <c r="Q71" s="9">
        <v>0.55000000000000004</v>
      </c>
      <c r="R71" s="9">
        <v>0</v>
      </c>
      <c r="S71" s="12">
        <v>0.55000000000000004</v>
      </c>
      <c r="T71" s="9">
        <v>11.1</v>
      </c>
      <c r="U71" s="8">
        <v>4.4189999999999996</v>
      </c>
      <c r="V71" s="8">
        <v>0.99875999999999998</v>
      </c>
      <c r="W71" s="9">
        <v>0.41435</v>
      </c>
      <c r="X71" s="9">
        <v>0</v>
      </c>
      <c r="Y71" s="12">
        <v>0.41435</v>
      </c>
      <c r="Z71" s="8">
        <v>5.8389999999999997E-2</v>
      </c>
      <c r="AA71" s="8">
        <v>0</v>
      </c>
      <c r="AB71" s="12">
        <v>5.8389999999999997E-2</v>
      </c>
      <c r="AC71" s="8">
        <v>0.37541999999999998</v>
      </c>
      <c r="AD71" s="8">
        <v>75</v>
      </c>
      <c r="AE71" s="8">
        <v>1</v>
      </c>
      <c r="AF71" s="12">
        <v>3</v>
      </c>
      <c r="AH71" s="8"/>
      <c r="AI71" s="112"/>
      <c r="AJ71" s="113"/>
      <c r="AK71" s="113"/>
      <c r="AL71" s="113"/>
      <c r="AM71" s="113"/>
      <c r="AN71" s="113"/>
      <c r="AO71" s="113"/>
      <c r="AP71" s="113"/>
      <c r="AQ71" s="115" t="s">
        <v>197</v>
      </c>
      <c r="AR71" s="116">
        <f>MEDIAN(H2:H156)</f>
        <v>3</v>
      </c>
      <c r="AS71" s="113"/>
      <c r="AT71" s="113"/>
      <c r="AU71" s="113"/>
      <c r="AV71" s="113"/>
      <c r="AW71" s="113"/>
      <c r="AX71" s="113"/>
      <c r="AY71" s="113"/>
      <c r="AZ71" s="113"/>
      <c r="BA71" s="113"/>
      <c r="BB71" s="113"/>
      <c r="BC71" s="113"/>
      <c r="BD71" s="113"/>
      <c r="BE71" s="114"/>
    </row>
    <row r="72" spans="1:57">
      <c r="A72" s="8" t="s">
        <v>156</v>
      </c>
      <c r="B72" s="8">
        <f t="shared" si="2"/>
        <v>0</v>
      </c>
      <c r="C72" s="8" t="s">
        <v>148</v>
      </c>
      <c r="D72" s="9">
        <v>66.3</v>
      </c>
      <c r="E72" s="9">
        <v>198</v>
      </c>
      <c r="F72" s="9">
        <v>0</v>
      </c>
      <c r="G72" s="12">
        <v>198</v>
      </c>
      <c r="H72" s="8">
        <v>0</v>
      </c>
      <c r="I72" s="9">
        <v>0</v>
      </c>
      <c r="J72" s="12">
        <v>0</v>
      </c>
      <c r="K72" s="8">
        <v>82</v>
      </c>
      <c r="L72" s="8">
        <v>0</v>
      </c>
      <c r="M72" s="12">
        <v>82</v>
      </c>
      <c r="N72" s="8">
        <v>78</v>
      </c>
      <c r="O72" s="8">
        <v>0</v>
      </c>
      <c r="P72" s="12">
        <v>78</v>
      </c>
      <c r="Q72" s="9">
        <v>0.58599999999999997</v>
      </c>
      <c r="R72" s="9">
        <v>0</v>
      </c>
      <c r="S72" s="12">
        <v>0.58599999999999997</v>
      </c>
      <c r="T72" s="9">
        <v>11.9</v>
      </c>
      <c r="U72" s="8">
        <v>5.5890000000000004</v>
      </c>
      <c r="V72" s="8">
        <v>0.81198000000000004</v>
      </c>
      <c r="W72" s="9">
        <v>0.63131999999999999</v>
      </c>
      <c r="X72" s="9">
        <v>0</v>
      </c>
      <c r="Y72" s="12">
        <v>0.63131999999999999</v>
      </c>
      <c r="Z72" s="8">
        <v>4.7410000000000001E-2</v>
      </c>
      <c r="AA72" s="8">
        <v>0</v>
      </c>
      <c r="AB72" s="12">
        <v>4.7410000000000001E-2</v>
      </c>
      <c r="AC72" s="8">
        <v>0.28310000000000002</v>
      </c>
      <c r="AD72" s="8">
        <v>0</v>
      </c>
      <c r="AE72" s="8">
        <v>0</v>
      </c>
      <c r="AF72" s="12">
        <v>0</v>
      </c>
      <c r="AH72" s="8"/>
      <c r="AI72" s="112"/>
      <c r="AJ72" s="113"/>
      <c r="AK72" s="113"/>
      <c r="AL72" s="113"/>
      <c r="AM72" s="113"/>
      <c r="AN72" s="113"/>
      <c r="AO72" s="113"/>
      <c r="AP72" s="113"/>
      <c r="AQ72" s="113"/>
      <c r="AR72" s="113"/>
      <c r="AS72" s="113"/>
      <c r="AT72" s="113"/>
      <c r="AU72" s="113"/>
      <c r="AV72" s="113"/>
      <c r="AW72" s="113"/>
      <c r="AX72" s="113"/>
      <c r="AY72" s="113"/>
      <c r="AZ72" s="113"/>
      <c r="BA72" s="113"/>
      <c r="BB72" s="115" t="s">
        <v>197</v>
      </c>
      <c r="BC72" s="116">
        <f>MEDIAN(Z2:Z156)</f>
        <v>0.10582999999999999</v>
      </c>
      <c r="BD72" s="113"/>
      <c r="BE72" s="114"/>
    </row>
    <row r="73" spans="1:57">
      <c r="A73" s="8" t="s">
        <v>38</v>
      </c>
      <c r="B73" s="8">
        <f t="shared" si="2"/>
        <v>0</v>
      </c>
      <c r="C73" s="8" t="s">
        <v>148</v>
      </c>
      <c r="D73" s="9">
        <v>74.7</v>
      </c>
      <c r="E73" s="9">
        <v>81</v>
      </c>
      <c r="F73" s="9">
        <v>0</v>
      </c>
      <c r="G73" s="12">
        <v>81</v>
      </c>
      <c r="H73" s="8">
        <v>0</v>
      </c>
      <c r="I73" s="9">
        <v>0</v>
      </c>
      <c r="J73" s="12">
        <v>0</v>
      </c>
      <c r="K73" s="8">
        <v>99</v>
      </c>
      <c r="L73" s="8">
        <v>0</v>
      </c>
      <c r="M73" s="12">
        <v>99</v>
      </c>
      <c r="N73" s="8">
        <v>99</v>
      </c>
      <c r="O73" s="8">
        <v>0</v>
      </c>
      <c r="P73" s="12">
        <v>99</v>
      </c>
      <c r="Q73" s="9">
        <v>0.79900000000000004</v>
      </c>
      <c r="R73" s="9">
        <v>0</v>
      </c>
      <c r="S73" s="12">
        <v>0.79900000000000004</v>
      </c>
      <c r="T73" s="9">
        <v>13.3</v>
      </c>
      <c r="U73" s="8">
        <v>6.2949999999999999</v>
      </c>
      <c r="V73" s="8">
        <v>1.16594</v>
      </c>
      <c r="W73" s="9">
        <v>0.72492000000000001</v>
      </c>
      <c r="X73" s="9">
        <v>0</v>
      </c>
      <c r="Y73" s="12">
        <v>0.72492000000000001</v>
      </c>
      <c r="Z73" s="8">
        <v>0.25608999999999998</v>
      </c>
      <c r="AA73" s="8">
        <v>0</v>
      </c>
      <c r="AB73" s="12">
        <v>0.25608999999999998</v>
      </c>
      <c r="AC73" s="8">
        <v>0.16228000000000001</v>
      </c>
      <c r="AD73" s="8">
        <v>1</v>
      </c>
      <c r="AE73" s="8">
        <v>0</v>
      </c>
      <c r="AF73" s="12">
        <v>1</v>
      </c>
      <c r="AH73" s="8"/>
      <c r="AI73" s="112"/>
      <c r="AJ73" s="113"/>
      <c r="AK73" s="113"/>
      <c r="AL73" s="113"/>
      <c r="AM73" s="113"/>
      <c r="AN73" s="113"/>
      <c r="AO73" s="113"/>
      <c r="AP73" s="113"/>
      <c r="AQ73" s="127" t="s">
        <v>262</v>
      </c>
      <c r="AR73" s="128"/>
      <c r="AS73" s="129"/>
      <c r="AT73" s="113"/>
      <c r="AU73" s="113"/>
      <c r="AV73" s="113"/>
      <c r="AW73" s="113"/>
      <c r="AX73" s="113"/>
      <c r="AY73" s="113"/>
      <c r="AZ73" s="113"/>
      <c r="BA73" s="113"/>
      <c r="BB73" s="113"/>
      <c r="BC73" s="113"/>
      <c r="BD73" s="113"/>
      <c r="BE73" s="114"/>
    </row>
    <row r="74" spans="1:57">
      <c r="A74" s="8" t="s">
        <v>68</v>
      </c>
      <c r="B74" s="8">
        <f t="shared" si="2"/>
        <v>0</v>
      </c>
      <c r="C74" s="8" t="s">
        <v>148</v>
      </c>
      <c r="D74" s="9">
        <v>71.099999999999994</v>
      </c>
      <c r="E74" s="9">
        <v>166</v>
      </c>
      <c r="F74" s="9">
        <v>0</v>
      </c>
      <c r="G74" s="12">
        <v>166</v>
      </c>
      <c r="H74" s="8">
        <v>3</v>
      </c>
      <c r="I74" s="9">
        <v>0</v>
      </c>
      <c r="J74" s="12">
        <v>3</v>
      </c>
      <c r="K74" s="8">
        <v>97</v>
      </c>
      <c r="L74" s="8">
        <v>0</v>
      </c>
      <c r="M74" s="12">
        <v>97</v>
      </c>
      <c r="N74" s="8">
        <v>97</v>
      </c>
      <c r="O74" s="8">
        <v>0</v>
      </c>
      <c r="P74" s="12">
        <v>97</v>
      </c>
      <c r="Q74" s="9">
        <v>0.66200000000000003</v>
      </c>
      <c r="R74" s="9">
        <v>0</v>
      </c>
      <c r="S74" s="12">
        <v>0.66200000000000003</v>
      </c>
      <c r="T74" s="9">
        <v>13</v>
      </c>
      <c r="U74" s="8">
        <v>5.2859999999999996</v>
      </c>
      <c r="V74" s="8">
        <v>1.1511499999999999</v>
      </c>
      <c r="W74" s="9">
        <v>0.65088000000000001</v>
      </c>
      <c r="X74" s="9">
        <v>0</v>
      </c>
      <c r="Y74" s="12">
        <v>0.65088000000000001</v>
      </c>
      <c r="Z74" s="8">
        <v>4.2320000000000003E-2</v>
      </c>
      <c r="AA74" s="8">
        <v>0</v>
      </c>
      <c r="AB74" s="12">
        <v>4.2320000000000003E-2</v>
      </c>
      <c r="AC74" s="8">
        <v>0.30030000000000001</v>
      </c>
      <c r="AD74" s="8">
        <v>3</v>
      </c>
      <c r="AE74" s="8">
        <v>0</v>
      </c>
      <c r="AF74" s="12">
        <v>3</v>
      </c>
      <c r="AH74" s="8"/>
      <c r="AI74" s="112"/>
      <c r="AJ74" s="113"/>
      <c r="AK74" s="113"/>
      <c r="AL74" s="113"/>
      <c r="AM74" s="113"/>
      <c r="AN74" s="113"/>
      <c r="AO74" s="113"/>
      <c r="AP74" s="113"/>
      <c r="AQ74" s="130"/>
      <c r="AR74" s="117"/>
      <c r="AS74" s="120"/>
      <c r="AT74" s="113"/>
      <c r="AU74" s="113"/>
      <c r="AV74" s="113"/>
      <c r="AW74" s="113"/>
      <c r="AX74" s="113"/>
      <c r="AY74" s="113"/>
      <c r="AZ74" s="113"/>
      <c r="BA74" s="113"/>
      <c r="BB74" s="134" t="s">
        <v>265</v>
      </c>
      <c r="BC74" s="135"/>
      <c r="BD74" s="136"/>
      <c r="BE74" s="114"/>
    </row>
    <row r="75" spans="1:57">
      <c r="A75" s="8" t="s">
        <v>157</v>
      </c>
      <c r="B75" s="8">
        <f t="shared" si="2"/>
        <v>0</v>
      </c>
      <c r="C75" s="8" t="s">
        <v>148</v>
      </c>
      <c r="D75" s="9">
        <v>65.7</v>
      </c>
      <c r="E75" s="9">
        <v>194</v>
      </c>
      <c r="F75" s="9">
        <v>0</v>
      </c>
      <c r="G75" s="12">
        <v>194</v>
      </c>
      <c r="H75" s="8">
        <v>8</v>
      </c>
      <c r="I75" s="9">
        <v>0</v>
      </c>
      <c r="J75" s="12">
        <v>8</v>
      </c>
      <c r="K75" s="8">
        <v>89</v>
      </c>
      <c r="L75" s="8">
        <v>0</v>
      </c>
      <c r="M75" s="12">
        <v>89</v>
      </c>
      <c r="N75" s="8">
        <v>89</v>
      </c>
      <c r="O75" s="8">
        <v>0</v>
      </c>
      <c r="P75" s="12">
        <v>89</v>
      </c>
      <c r="Q75" s="9">
        <v>0.58199999999999996</v>
      </c>
      <c r="R75" s="9">
        <v>0</v>
      </c>
      <c r="S75" s="12">
        <v>0.58199999999999996</v>
      </c>
      <c r="T75" s="9">
        <v>10.8</v>
      </c>
      <c r="U75" s="8">
        <v>4.8760000000000003</v>
      </c>
      <c r="V75" s="8">
        <v>0.73802999999999996</v>
      </c>
      <c r="W75" s="9">
        <v>0.54908999999999997</v>
      </c>
      <c r="X75" s="9">
        <v>0</v>
      </c>
      <c r="Y75" s="12">
        <v>0.54908999999999997</v>
      </c>
      <c r="Z75" s="8">
        <v>0.24249000000000001</v>
      </c>
      <c r="AA75" s="8">
        <v>0</v>
      </c>
      <c r="AB75" s="12">
        <v>0.24249000000000001</v>
      </c>
      <c r="AC75" s="8">
        <v>0.42192000000000002</v>
      </c>
      <c r="AD75" s="8">
        <v>11</v>
      </c>
      <c r="AE75" s="8">
        <v>0</v>
      </c>
      <c r="AF75" s="12">
        <v>11</v>
      </c>
      <c r="AH75" s="8"/>
      <c r="AI75" s="112"/>
      <c r="AJ75" s="113"/>
      <c r="AK75" s="113"/>
      <c r="AL75" s="113"/>
      <c r="AM75" s="113"/>
      <c r="AN75" s="113"/>
      <c r="AO75" s="113"/>
      <c r="AP75" s="113"/>
      <c r="AQ75" s="130"/>
      <c r="AR75" s="117"/>
      <c r="AS75" s="120"/>
      <c r="AT75" s="113"/>
      <c r="AU75" s="113"/>
      <c r="AV75" s="113"/>
      <c r="AW75" s="113"/>
      <c r="AX75" s="113"/>
      <c r="AY75" s="113"/>
      <c r="AZ75" s="113"/>
      <c r="BA75" s="113"/>
      <c r="BB75" s="137"/>
      <c r="BC75" s="118"/>
      <c r="BD75" s="119"/>
      <c r="BE75" s="114"/>
    </row>
    <row r="76" spans="1:57">
      <c r="A76" s="8" t="s">
        <v>80</v>
      </c>
      <c r="B76" s="8">
        <f t="shared" si="2"/>
        <v>1</v>
      </c>
      <c r="C76" s="8" t="s">
        <v>149</v>
      </c>
      <c r="D76" s="9">
        <v>74.599999999999994</v>
      </c>
      <c r="E76" s="9">
        <v>153</v>
      </c>
      <c r="F76" s="9">
        <v>0</v>
      </c>
      <c r="G76" s="12">
        <v>153</v>
      </c>
      <c r="H76" s="8">
        <v>0</v>
      </c>
      <c r="I76" s="9">
        <v>0</v>
      </c>
      <c r="J76" s="12">
        <v>0</v>
      </c>
      <c r="K76" s="8">
        <v>94</v>
      </c>
      <c r="L76" s="8">
        <v>0</v>
      </c>
      <c r="M76" s="12">
        <v>94</v>
      </c>
      <c r="N76" s="8">
        <v>95</v>
      </c>
      <c r="O76" s="8">
        <v>0</v>
      </c>
      <c r="P76" s="12">
        <v>95</v>
      </c>
      <c r="Q76" s="9">
        <v>0.82799999999999996</v>
      </c>
      <c r="R76" s="9">
        <v>0</v>
      </c>
      <c r="S76" s="12">
        <v>0.82799999999999996</v>
      </c>
      <c r="T76" s="9">
        <v>16</v>
      </c>
      <c r="U76" s="8">
        <v>5.0979999999999999</v>
      </c>
      <c r="V76" s="8">
        <v>1.09562</v>
      </c>
      <c r="W76" s="9">
        <v>0.72436999999999996</v>
      </c>
      <c r="X76" s="9">
        <v>0</v>
      </c>
      <c r="Y76" s="12">
        <v>0.72436999999999996</v>
      </c>
      <c r="Z76" s="8">
        <v>6.3320000000000001E-2</v>
      </c>
      <c r="AA76" s="8">
        <v>0</v>
      </c>
      <c r="AB76" s="12">
        <v>6.3320000000000001E-2</v>
      </c>
      <c r="AC76" s="8">
        <v>0.18226000000000001</v>
      </c>
      <c r="AD76" s="8">
        <v>0</v>
      </c>
      <c r="AE76" s="8">
        <v>0</v>
      </c>
      <c r="AF76" s="12">
        <v>0</v>
      </c>
      <c r="AH76" s="8"/>
      <c r="AI76" s="112"/>
      <c r="AJ76" s="113"/>
      <c r="AK76" s="113"/>
      <c r="AL76" s="113"/>
      <c r="AM76" s="113"/>
      <c r="AN76" s="113"/>
      <c r="AO76" s="113"/>
      <c r="AP76" s="113"/>
      <c r="AQ76" s="130"/>
      <c r="AR76" s="117"/>
      <c r="AS76" s="120"/>
      <c r="AT76" s="113"/>
      <c r="AU76" s="113"/>
      <c r="AV76" s="113"/>
      <c r="AW76" s="113"/>
      <c r="AX76" s="113"/>
      <c r="AY76" s="113"/>
      <c r="AZ76" s="113"/>
      <c r="BA76" s="113"/>
      <c r="BB76" s="137"/>
      <c r="BC76" s="118"/>
      <c r="BD76" s="119"/>
      <c r="BE76" s="114"/>
    </row>
    <row r="77" spans="1:57">
      <c r="A77" s="8" t="s">
        <v>91</v>
      </c>
      <c r="B77" s="8">
        <f t="shared" si="2"/>
        <v>0</v>
      </c>
      <c r="C77" s="8" t="s">
        <v>148</v>
      </c>
      <c r="D77" s="9">
        <v>74.900000000000006</v>
      </c>
      <c r="E77" s="9">
        <v>98</v>
      </c>
      <c r="F77" s="9">
        <v>0</v>
      </c>
      <c r="G77" s="12">
        <v>98</v>
      </c>
      <c r="H77" s="8">
        <v>1</v>
      </c>
      <c r="I77" s="9">
        <v>0</v>
      </c>
      <c r="J77" s="12">
        <v>1</v>
      </c>
      <c r="K77" s="8">
        <v>81</v>
      </c>
      <c r="L77" s="8">
        <v>0</v>
      </c>
      <c r="M77" s="12">
        <v>81</v>
      </c>
      <c r="N77" s="8">
        <v>81</v>
      </c>
      <c r="O77" s="8">
        <v>0</v>
      </c>
      <c r="P77" s="12">
        <v>81</v>
      </c>
      <c r="Q77" s="9">
        <v>0.76300000000000001</v>
      </c>
      <c r="R77" s="9">
        <v>0</v>
      </c>
      <c r="S77" s="12">
        <v>0.76300000000000001</v>
      </c>
      <c r="T77" s="9">
        <v>13.3</v>
      </c>
      <c r="U77" s="8">
        <v>4.8390000000000004</v>
      </c>
      <c r="V77" s="8">
        <v>0.80001</v>
      </c>
      <c r="W77" s="9">
        <v>0.83947000000000005</v>
      </c>
      <c r="X77" s="9">
        <v>0</v>
      </c>
      <c r="Y77" s="12">
        <v>0.83947000000000005</v>
      </c>
      <c r="Z77" s="8">
        <v>4.582E-2</v>
      </c>
      <c r="AA77" s="8">
        <v>0</v>
      </c>
      <c r="AB77" s="12">
        <v>4.582E-2</v>
      </c>
      <c r="AC77" s="8">
        <v>0.21854000000000001</v>
      </c>
      <c r="AD77" s="8">
        <v>1</v>
      </c>
      <c r="AE77" s="8">
        <v>0</v>
      </c>
      <c r="AF77" s="12">
        <v>1</v>
      </c>
      <c r="AH77" s="8"/>
      <c r="AI77" s="112"/>
      <c r="AJ77" s="113"/>
      <c r="AK77" s="113"/>
      <c r="AL77" s="113"/>
      <c r="AM77" s="113"/>
      <c r="AN77" s="113"/>
      <c r="AO77" s="113"/>
      <c r="AP77" s="113"/>
      <c r="AQ77" s="130"/>
      <c r="AR77" s="117"/>
      <c r="AS77" s="120"/>
      <c r="AT77" s="113"/>
      <c r="AU77" s="113"/>
      <c r="AV77" s="113"/>
      <c r="AW77" s="113"/>
      <c r="AX77" s="113"/>
      <c r="AY77" s="113"/>
      <c r="AZ77" s="113"/>
      <c r="BA77" s="113"/>
      <c r="BB77" s="137"/>
      <c r="BC77" s="118"/>
      <c r="BD77" s="119"/>
      <c r="BE77" s="114"/>
    </row>
    <row r="78" spans="1:57">
      <c r="A78" s="8" t="s">
        <v>86</v>
      </c>
      <c r="B78" s="8">
        <f t="shared" si="2"/>
        <v>0</v>
      </c>
      <c r="C78" s="8" t="s">
        <v>148</v>
      </c>
      <c r="D78" s="9">
        <v>53.7</v>
      </c>
      <c r="E78" s="9">
        <v>484</v>
      </c>
      <c r="F78" s="9">
        <v>1</v>
      </c>
      <c r="G78" s="12">
        <v>133</v>
      </c>
      <c r="H78" s="8">
        <v>4</v>
      </c>
      <c r="I78" s="9">
        <v>0</v>
      </c>
      <c r="J78" s="12">
        <v>4</v>
      </c>
      <c r="K78" s="8">
        <v>93</v>
      </c>
      <c r="L78" s="8">
        <v>0</v>
      </c>
      <c r="M78" s="12">
        <v>93</v>
      </c>
      <c r="N78" s="8">
        <v>93</v>
      </c>
      <c r="O78" s="8">
        <v>0</v>
      </c>
      <c r="P78" s="12">
        <v>93</v>
      </c>
      <c r="Q78" s="9">
        <v>0.495</v>
      </c>
      <c r="R78" s="9">
        <v>0</v>
      </c>
      <c r="S78" s="12">
        <v>0.495</v>
      </c>
      <c r="T78" s="9">
        <v>10.7</v>
      </c>
      <c r="U78" s="8">
        <v>4.8979999999999997</v>
      </c>
      <c r="V78" s="8">
        <v>1.0410299999999999</v>
      </c>
      <c r="W78" s="9">
        <v>7.6119999999999993E-2</v>
      </c>
      <c r="X78" s="9">
        <v>0</v>
      </c>
      <c r="Y78" s="12">
        <v>7.6119999999999993E-2</v>
      </c>
      <c r="Z78" s="8">
        <v>0.12504000000000001</v>
      </c>
      <c r="AA78" s="8">
        <v>0</v>
      </c>
      <c r="AB78" s="12">
        <v>0.12504000000000001</v>
      </c>
      <c r="AC78" s="8">
        <v>0.16388</v>
      </c>
      <c r="AD78" s="8">
        <v>6</v>
      </c>
      <c r="AE78" s="8">
        <v>0</v>
      </c>
      <c r="AF78" s="12">
        <v>6</v>
      </c>
      <c r="AH78" s="8"/>
      <c r="AI78" s="112"/>
      <c r="AJ78" s="113"/>
      <c r="AK78" s="113"/>
      <c r="AL78" s="113"/>
      <c r="AM78" s="113"/>
      <c r="AN78" s="113"/>
      <c r="AO78" s="113"/>
      <c r="AP78" s="113"/>
      <c r="AQ78" s="130"/>
      <c r="AR78" s="117"/>
      <c r="AS78" s="120"/>
      <c r="AT78" s="113"/>
      <c r="AU78" s="113"/>
      <c r="AV78" s="113"/>
      <c r="AW78" s="113"/>
      <c r="AX78" s="113"/>
      <c r="AY78" s="113"/>
      <c r="AZ78" s="113"/>
      <c r="BA78" s="113"/>
      <c r="BB78" s="137"/>
      <c r="BC78" s="118"/>
      <c r="BD78" s="119"/>
      <c r="BE78" s="114"/>
    </row>
    <row r="79" spans="1:57">
      <c r="A79" s="8" t="s">
        <v>102</v>
      </c>
      <c r="B79" s="8">
        <f t="shared" si="2"/>
        <v>0</v>
      </c>
      <c r="C79" s="8" t="s">
        <v>148</v>
      </c>
      <c r="D79" s="9">
        <v>61.4</v>
      </c>
      <c r="E79" s="9">
        <v>259</v>
      </c>
      <c r="F79" s="9">
        <v>0</v>
      </c>
      <c r="G79" s="12">
        <v>259</v>
      </c>
      <c r="H79" s="8">
        <v>8</v>
      </c>
      <c r="I79" s="9">
        <v>0</v>
      </c>
      <c r="J79" s="12">
        <v>8</v>
      </c>
      <c r="K79" s="8">
        <v>52</v>
      </c>
      <c r="L79" s="8">
        <v>0</v>
      </c>
      <c r="M79" s="12">
        <v>52</v>
      </c>
      <c r="N79" s="8">
        <v>52</v>
      </c>
      <c r="O79" s="8">
        <v>1</v>
      </c>
      <c r="P79" s="12">
        <v>93</v>
      </c>
      <c r="Q79" s="9">
        <v>0.42699999999999999</v>
      </c>
      <c r="R79" s="9">
        <v>0</v>
      </c>
      <c r="S79" s="12">
        <v>0.42699999999999999</v>
      </c>
      <c r="T79" s="9">
        <v>9.9</v>
      </c>
      <c r="U79" s="8">
        <v>4.5709999999999997</v>
      </c>
      <c r="V79" s="8">
        <v>0.78968000000000005</v>
      </c>
      <c r="W79" s="9">
        <v>0.34200999999999998</v>
      </c>
      <c r="X79" s="9">
        <v>0</v>
      </c>
      <c r="Y79" s="12">
        <v>0.34200999999999998</v>
      </c>
      <c r="Z79" s="8">
        <v>6.232E-2</v>
      </c>
      <c r="AA79" s="8">
        <v>0</v>
      </c>
      <c r="AB79" s="12">
        <v>6.232E-2</v>
      </c>
      <c r="AC79" s="8">
        <v>0.24362</v>
      </c>
      <c r="AD79" s="8">
        <v>11</v>
      </c>
      <c r="AE79" s="8">
        <v>0</v>
      </c>
      <c r="AF79" s="12">
        <v>11</v>
      </c>
      <c r="AH79" s="8"/>
      <c r="AI79" s="112"/>
      <c r="AJ79" s="113"/>
      <c r="AK79" s="113"/>
      <c r="AL79" s="113"/>
      <c r="AM79" s="113"/>
      <c r="AN79" s="113"/>
      <c r="AO79" s="113"/>
      <c r="AP79" s="113"/>
      <c r="AQ79" s="130"/>
      <c r="AR79" s="117"/>
      <c r="AS79" s="120"/>
      <c r="AT79" s="113"/>
      <c r="AU79" s="113"/>
      <c r="AV79" s="113"/>
      <c r="AW79" s="113"/>
      <c r="AX79" s="113"/>
      <c r="AY79" s="113"/>
      <c r="AZ79" s="113"/>
      <c r="BA79" s="113"/>
      <c r="BB79" s="137"/>
      <c r="BC79" s="118"/>
      <c r="BD79" s="119"/>
      <c r="BE79" s="114"/>
    </row>
    <row r="80" spans="1:57">
      <c r="A80" s="8" t="s">
        <v>59</v>
      </c>
      <c r="B80" s="8">
        <f t="shared" si="2"/>
        <v>0</v>
      </c>
      <c r="C80" s="8" t="s">
        <v>148</v>
      </c>
      <c r="D80" s="9">
        <v>72.7</v>
      </c>
      <c r="E80" s="9">
        <v>138</v>
      </c>
      <c r="F80" s="9">
        <v>0</v>
      </c>
      <c r="G80" s="12">
        <v>138</v>
      </c>
      <c r="H80" s="8">
        <v>1</v>
      </c>
      <c r="I80" s="9">
        <v>0</v>
      </c>
      <c r="J80" s="12">
        <v>1</v>
      </c>
      <c r="K80" s="8">
        <v>97</v>
      </c>
      <c r="L80" s="8">
        <v>0</v>
      </c>
      <c r="M80" s="12">
        <v>97</v>
      </c>
      <c r="N80" s="8">
        <v>97</v>
      </c>
      <c r="O80" s="8">
        <v>0</v>
      </c>
      <c r="P80" s="12">
        <v>97</v>
      </c>
      <c r="Q80" s="9">
        <v>0.71899999999999997</v>
      </c>
      <c r="R80" s="9">
        <v>0</v>
      </c>
      <c r="S80" s="12">
        <v>0.71899999999999997</v>
      </c>
      <c r="T80" s="9">
        <v>13.4</v>
      </c>
      <c r="U80" s="8">
        <v>5.7539999999999996</v>
      </c>
      <c r="V80" s="8">
        <v>1.1186199999999999</v>
      </c>
      <c r="W80" s="9">
        <v>0.70379999999999998</v>
      </c>
      <c r="X80" s="9">
        <v>0</v>
      </c>
      <c r="Y80" s="12">
        <v>0.70379999999999998</v>
      </c>
      <c r="Z80" s="8">
        <v>0.11022999999999999</v>
      </c>
      <c r="AA80" s="8">
        <v>0</v>
      </c>
      <c r="AB80" s="12">
        <v>0.11022999999999999</v>
      </c>
      <c r="AC80" s="8">
        <v>0.18295</v>
      </c>
      <c r="AD80" s="8">
        <v>2</v>
      </c>
      <c r="AE80" s="8">
        <v>0</v>
      </c>
      <c r="AF80" s="12">
        <v>2</v>
      </c>
      <c r="AH80" s="8"/>
      <c r="AI80" s="112"/>
      <c r="AJ80" s="113"/>
      <c r="AK80" s="113"/>
      <c r="AL80" s="113"/>
      <c r="AM80" s="113"/>
      <c r="AN80" s="113"/>
      <c r="AO80" s="113"/>
      <c r="AP80" s="113"/>
      <c r="AQ80" s="130"/>
      <c r="AR80" s="117"/>
      <c r="AS80" s="120"/>
      <c r="AT80" s="113"/>
      <c r="AU80" s="113"/>
      <c r="AV80" s="113"/>
      <c r="AW80" s="113"/>
      <c r="AX80" s="113"/>
      <c r="AY80" s="113"/>
      <c r="AZ80" s="113"/>
      <c r="BA80" s="113"/>
      <c r="BB80" s="137"/>
      <c r="BC80" s="118"/>
      <c r="BD80" s="119"/>
      <c r="BE80" s="114"/>
    </row>
    <row r="81" spans="1:57">
      <c r="A81" s="8" t="s">
        <v>52</v>
      </c>
      <c r="B81" s="8">
        <f t="shared" si="2"/>
        <v>1</v>
      </c>
      <c r="C81" s="8" t="s">
        <v>149</v>
      </c>
      <c r="D81" s="9">
        <v>73.599999999999994</v>
      </c>
      <c r="E81" s="9">
        <v>165</v>
      </c>
      <c r="F81" s="9">
        <v>0</v>
      </c>
      <c r="G81" s="12">
        <v>165</v>
      </c>
      <c r="H81" s="8">
        <v>0</v>
      </c>
      <c r="I81" s="9">
        <v>0</v>
      </c>
      <c r="J81" s="12">
        <v>0</v>
      </c>
      <c r="K81" s="8">
        <v>94</v>
      </c>
      <c r="L81" s="8">
        <v>0</v>
      </c>
      <c r="M81" s="12">
        <v>94</v>
      </c>
      <c r="N81" s="8">
        <v>93</v>
      </c>
      <c r="O81" s="8">
        <v>0</v>
      </c>
      <c r="P81" s="12">
        <v>93</v>
      </c>
      <c r="Q81" s="9">
        <v>0.84599999999999997</v>
      </c>
      <c r="R81" s="9">
        <v>0</v>
      </c>
      <c r="S81" s="12">
        <v>0.84599999999999997</v>
      </c>
      <c r="T81" s="9">
        <v>16.5</v>
      </c>
      <c r="U81" s="8">
        <v>5.8330000000000002</v>
      </c>
      <c r="V81" s="8">
        <v>1.25745</v>
      </c>
      <c r="W81" s="9">
        <v>0.73128000000000004</v>
      </c>
      <c r="X81" s="9">
        <v>0</v>
      </c>
      <c r="Y81" s="12">
        <v>0.73128000000000004</v>
      </c>
      <c r="Z81" s="8">
        <v>1.031E-2</v>
      </c>
      <c r="AA81" s="8">
        <v>0</v>
      </c>
      <c r="AB81" s="12">
        <v>1.031E-2</v>
      </c>
      <c r="AC81" s="8">
        <v>2.6409999999999999E-2</v>
      </c>
      <c r="AD81" s="8">
        <v>0</v>
      </c>
      <c r="AE81" s="8">
        <v>0</v>
      </c>
      <c r="AF81" s="12">
        <v>0</v>
      </c>
      <c r="AH81" s="8"/>
      <c r="AI81" s="112"/>
      <c r="AJ81" s="113"/>
      <c r="AK81" s="113"/>
      <c r="AL81" s="113"/>
      <c r="AM81" s="113"/>
      <c r="AN81" s="113"/>
      <c r="AO81" s="113"/>
      <c r="AP81" s="113"/>
      <c r="AQ81" s="130"/>
      <c r="AR81" s="117"/>
      <c r="AS81" s="120"/>
      <c r="AT81" s="113"/>
      <c r="AU81" s="113"/>
      <c r="AV81" s="113"/>
      <c r="AW81" s="113"/>
      <c r="AX81" s="113"/>
      <c r="AY81" s="113"/>
      <c r="AZ81" s="113"/>
      <c r="BA81" s="113"/>
      <c r="BB81" s="137"/>
      <c r="BC81" s="118"/>
      <c r="BD81" s="119"/>
      <c r="BE81" s="114"/>
    </row>
    <row r="82" spans="1:57">
      <c r="A82" s="8" t="s">
        <v>20</v>
      </c>
      <c r="B82" s="8">
        <f t="shared" si="2"/>
        <v>1</v>
      </c>
      <c r="C82" s="8" t="s">
        <v>149</v>
      </c>
      <c r="D82" s="9">
        <v>82</v>
      </c>
      <c r="E82" s="9">
        <v>63</v>
      </c>
      <c r="F82" s="9">
        <v>0</v>
      </c>
      <c r="G82" s="12">
        <v>63</v>
      </c>
      <c r="H82" s="8">
        <v>0</v>
      </c>
      <c r="I82" s="9">
        <v>0</v>
      </c>
      <c r="J82" s="12">
        <v>0</v>
      </c>
      <c r="K82" s="8">
        <v>94</v>
      </c>
      <c r="L82" s="8">
        <v>0</v>
      </c>
      <c r="M82" s="12">
        <v>94</v>
      </c>
      <c r="N82" s="8">
        <v>99</v>
      </c>
      <c r="O82" s="8">
        <v>0</v>
      </c>
      <c r="P82" s="12">
        <v>99</v>
      </c>
      <c r="Q82" s="9">
        <v>0.89600000000000002</v>
      </c>
      <c r="R82" s="9">
        <v>0</v>
      </c>
      <c r="S82" s="12">
        <v>0.89600000000000002</v>
      </c>
      <c r="T82" s="9">
        <v>13.9</v>
      </c>
      <c r="U82" s="8">
        <v>6.9459999999999997</v>
      </c>
      <c r="V82" s="8">
        <v>1.21963</v>
      </c>
      <c r="W82" s="9">
        <v>0.91893999999999998</v>
      </c>
      <c r="X82" s="9">
        <v>0</v>
      </c>
      <c r="Y82" s="12">
        <v>0.91893999999999998</v>
      </c>
      <c r="Z82" s="8">
        <v>0.37797999999999998</v>
      </c>
      <c r="AA82" s="8">
        <v>1</v>
      </c>
      <c r="AB82" s="12">
        <v>0.10582999999999999</v>
      </c>
      <c r="AC82" s="8">
        <v>0.28033999999999998</v>
      </c>
      <c r="AD82" s="8">
        <v>0</v>
      </c>
      <c r="AE82" s="8">
        <v>0</v>
      </c>
      <c r="AF82" s="12">
        <v>0</v>
      </c>
      <c r="AH82" s="8"/>
      <c r="AI82" s="112"/>
      <c r="AJ82" s="113"/>
      <c r="AK82" s="113"/>
      <c r="AL82" s="113"/>
      <c r="AM82" s="113"/>
      <c r="AN82" s="113"/>
      <c r="AO82" s="113"/>
      <c r="AP82" s="113"/>
      <c r="AQ82" s="131"/>
      <c r="AR82" s="132"/>
      <c r="AS82" s="133"/>
      <c r="AT82" s="113"/>
      <c r="AU82" s="113"/>
      <c r="AV82" s="113"/>
      <c r="AW82" s="113"/>
      <c r="AX82" s="113"/>
      <c r="AY82" s="113"/>
      <c r="AZ82" s="113"/>
      <c r="BA82" s="113"/>
      <c r="BB82" s="137"/>
      <c r="BC82" s="118"/>
      <c r="BD82" s="119"/>
      <c r="BE82" s="114"/>
    </row>
    <row r="83" spans="1:57">
      <c r="A83" s="8" t="s">
        <v>130</v>
      </c>
      <c r="B83" s="8">
        <f t="shared" si="2"/>
        <v>0</v>
      </c>
      <c r="C83" s="8" t="s">
        <v>148</v>
      </c>
      <c r="D83" s="9">
        <v>65.5</v>
      </c>
      <c r="E83" s="9">
        <v>22</v>
      </c>
      <c r="F83" s="9">
        <v>0</v>
      </c>
      <c r="G83" s="12">
        <v>22</v>
      </c>
      <c r="H83" s="8">
        <v>28</v>
      </c>
      <c r="I83" s="9">
        <v>0</v>
      </c>
      <c r="J83" s="12">
        <v>28</v>
      </c>
      <c r="K83" s="8">
        <v>69</v>
      </c>
      <c r="L83" s="8">
        <v>0</v>
      </c>
      <c r="M83" s="12">
        <v>69</v>
      </c>
      <c r="N83" s="8">
        <v>69</v>
      </c>
      <c r="O83" s="8">
        <v>0</v>
      </c>
      <c r="P83" s="12">
        <v>69</v>
      </c>
      <c r="Q83" s="9">
        <v>0.51100000000000001</v>
      </c>
      <c r="R83" s="9">
        <v>0</v>
      </c>
      <c r="S83" s="12">
        <v>0.51100000000000001</v>
      </c>
      <c r="T83" s="9">
        <v>10.3</v>
      </c>
      <c r="U83" s="8">
        <v>5.0069999999999997</v>
      </c>
      <c r="V83" s="8">
        <v>1.0023200000000001</v>
      </c>
      <c r="W83" s="9">
        <v>0.73545000000000005</v>
      </c>
      <c r="X83" s="9">
        <v>0</v>
      </c>
      <c r="Y83" s="12">
        <v>0.73545000000000005</v>
      </c>
      <c r="Z83" s="8">
        <v>5.3269999999999998E-2</v>
      </c>
      <c r="AA83" s="8">
        <v>0</v>
      </c>
      <c r="AB83" s="12">
        <v>5.3269999999999998E-2</v>
      </c>
      <c r="AC83" s="8">
        <v>0.22359000000000001</v>
      </c>
      <c r="AD83" s="8">
        <v>38</v>
      </c>
      <c r="AE83" s="8">
        <v>0</v>
      </c>
      <c r="AF83" s="12">
        <v>38</v>
      </c>
      <c r="AH83" s="8"/>
      <c r="AI83" s="112"/>
      <c r="AJ83" s="113"/>
      <c r="AK83" s="113"/>
      <c r="AL83" s="113"/>
      <c r="AM83" s="113"/>
      <c r="AN83" s="113"/>
      <c r="AO83" s="113"/>
      <c r="AP83" s="113"/>
      <c r="AQ83" s="113"/>
      <c r="AR83" s="113"/>
      <c r="AS83" s="113"/>
      <c r="AT83" s="113"/>
      <c r="AU83" s="113"/>
      <c r="AV83" s="113"/>
      <c r="AW83" s="113"/>
      <c r="AX83" s="113"/>
      <c r="AY83" s="113"/>
      <c r="AZ83" s="113"/>
      <c r="BA83" s="113"/>
      <c r="BB83" s="138"/>
      <c r="BC83" s="139"/>
      <c r="BD83" s="140"/>
      <c r="BE83" s="114"/>
    </row>
    <row r="84" spans="1:57">
      <c r="A84" s="8" t="s">
        <v>116</v>
      </c>
      <c r="B84" s="8">
        <f t="shared" si="2"/>
        <v>0</v>
      </c>
      <c r="C84" s="8" t="s">
        <v>148</v>
      </c>
      <c r="D84" s="9">
        <v>58.3</v>
      </c>
      <c r="E84" s="9">
        <v>365</v>
      </c>
      <c r="F84" s="9">
        <v>0</v>
      </c>
      <c r="G84" s="12">
        <v>365</v>
      </c>
      <c r="H84" s="8">
        <v>26</v>
      </c>
      <c r="I84" s="9">
        <v>0</v>
      </c>
      <c r="J84" s="12">
        <v>26</v>
      </c>
      <c r="K84" s="8">
        <v>88</v>
      </c>
      <c r="L84" s="8">
        <v>0</v>
      </c>
      <c r="M84" s="12">
        <v>88</v>
      </c>
      <c r="N84" s="8">
        <v>88</v>
      </c>
      <c r="O84" s="8">
        <v>0</v>
      </c>
      <c r="P84" s="12">
        <v>88</v>
      </c>
      <c r="Q84" s="9">
        <v>0.47299999999999998</v>
      </c>
      <c r="R84" s="9">
        <v>0</v>
      </c>
      <c r="S84" s="12">
        <v>0.47299999999999998</v>
      </c>
      <c r="T84" s="9">
        <v>10.8</v>
      </c>
      <c r="U84" s="8">
        <v>3.681</v>
      </c>
      <c r="V84" s="8">
        <v>0.66800999999999999</v>
      </c>
      <c r="W84" s="9">
        <v>0.46721000000000001</v>
      </c>
      <c r="X84" s="9">
        <v>0</v>
      </c>
      <c r="Y84" s="12">
        <v>0.46721000000000001</v>
      </c>
      <c r="Z84" s="8">
        <v>8.1240000000000007E-2</v>
      </c>
      <c r="AA84" s="8">
        <v>0</v>
      </c>
      <c r="AB84" s="12">
        <v>8.1240000000000007E-2</v>
      </c>
      <c r="AC84" s="8">
        <v>0.21332999999999999</v>
      </c>
      <c r="AD84" s="8">
        <v>38</v>
      </c>
      <c r="AE84" s="8">
        <v>0</v>
      </c>
      <c r="AF84" s="12">
        <v>38</v>
      </c>
      <c r="AH84" s="8"/>
      <c r="AI84" s="112"/>
      <c r="AJ84" s="113"/>
      <c r="AK84" s="113"/>
      <c r="AL84" s="113"/>
      <c r="AM84" s="113"/>
      <c r="AN84" s="113"/>
      <c r="AO84" s="113"/>
      <c r="AP84" s="113"/>
      <c r="AQ84" s="113"/>
      <c r="AR84" s="113"/>
      <c r="AS84" s="113"/>
      <c r="AT84" s="113"/>
      <c r="AU84" s="113"/>
      <c r="AV84" s="113"/>
      <c r="AW84" s="113"/>
      <c r="AX84" s="113"/>
      <c r="AY84" s="113"/>
      <c r="AZ84" s="113"/>
      <c r="BA84" s="113"/>
      <c r="BB84" s="113"/>
      <c r="BC84" s="113"/>
      <c r="BD84" s="113"/>
      <c r="BE84" s="114"/>
    </row>
    <row r="85" spans="1:57">
      <c r="A85" s="8" t="s">
        <v>57</v>
      </c>
      <c r="B85" s="8">
        <f t="shared" si="2"/>
        <v>0</v>
      </c>
      <c r="C85" s="8" t="s">
        <v>148</v>
      </c>
      <c r="D85" s="9">
        <v>75</v>
      </c>
      <c r="E85" s="9">
        <v>123</v>
      </c>
      <c r="F85" s="9">
        <v>0</v>
      </c>
      <c r="G85" s="12">
        <v>123</v>
      </c>
      <c r="H85" s="8">
        <v>4</v>
      </c>
      <c r="I85" s="9">
        <v>0</v>
      </c>
      <c r="J85" s="12">
        <v>4</v>
      </c>
      <c r="K85" s="8">
        <v>99</v>
      </c>
      <c r="L85" s="8">
        <v>0</v>
      </c>
      <c r="M85" s="12">
        <v>99</v>
      </c>
      <c r="N85" s="8">
        <v>99</v>
      </c>
      <c r="O85" s="8">
        <v>0</v>
      </c>
      <c r="P85" s="12">
        <v>99</v>
      </c>
      <c r="Q85" s="9">
        <v>0.78700000000000003</v>
      </c>
      <c r="R85" s="9">
        <v>0</v>
      </c>
      <c r="S85" s="12">
        <v>0.78700000000000003</v>
      </c>
      <c r="T85" s="9">
        <v>13.1</v>
      </c>
      <c r="U85" s="8">
        <v>4.2919999999999998</v>
      </c>
      <c r="V85" s="8">
        <v>0.41133999999999998</v>
      </c>
      <c r="W85" s="9">
        <v>0.22561999999999999</v>
      </c>
      <c r="X85" s="9">
        <v>0</v>
      </c>
      <c r="Y85" s="12">
        <v>0.22561999999999999</v>
      </c>
      <c r="Z85" s="8">
        <v>6.9769999999999999E-2</v>
      </c>
      <c r="AA85" s="8">
        <v>0</v>
      </c>
      <c r="AB85" s="12">
        <v>6.9769999999999999E-2</v>
      </c>
      <c r="AC85" s="8">
        <v>0.33128000000000002</v>
      </c>
      <c r="AD85" s="8">
        <v>4</v>
      </c>
      <c r="AE85" s="8">
        <v>0</v>
      </c>
      <c r="AF85" s="12">
        <v>4</v>
      </c>
      <c r="AH85" s="8"/>
      <c r="AI85" s="112"/>
      <c r="AJ85" s="113"/>
      <c r="AK85" s="113"/>
      <c r="AL85" s="113"/>
      <c r="AM85" s="113"/>
      <c r="AN85" s="113"/>
      <c r="AO85" s="113"/>
      <c r="AP85" s="113"/>
      <c r="AQ85" s="113"/>
      <c r="AR85" s="113"/>
      <c r="AS85" s="113"/>
      <c r="AT85" s="113"/>
      <c r="AU85" s="113"/>
      <c r="AV85" s="113"/>
      <c r="AW85" s="113"/>
      <c r="AX85" s="113"/>
      <c r="AY85" s="113"/>
      <c r="AZ85" s="113"/>
      <c r="BA85" s="113"/>
      <c r="BB85" s="113"/>
      <c r="BC85" s="113"/>
      <c r="BD85" s="113"/>
      <c r="BE85" s="114"/>
    </row>
    <row r="86" spans="1:57">
      <c r="A86" s="8" t="s">
        <v>158</v>
      </c>
      <c r="B86" s="8">
        <f t="shared" si="2"/>
        <v>0</v>
      </c>
      <c r="C86" s="8" t="s">
        <v>148</v>
      </c>
      <c r="D86" s="9">
        <v>78.5</v>
      </c>
      <c r="E86" s="9">
        <v>61</v>
      </c>
      <c r="F86" s="9">
        <v>0</v>
      </c>
      <c r="G86" s="12">
        <v>61</v>
      </c>
      <c r="H86" s="8">
        <v>0</v>
      </c>
      <c r="I86" s="9">
        <v>0</v>
      </c>
      <c r="J86" s="12">
        <v>0</v>
      </c>
      <c r="K86" s="8">
        <v>99</v>
      </c>
      <c r="L86" s="8">
        <v>0</v>
      </c>
      <c r="M86" s="12">
        <v>99</v>
      </c>
      <c r="N86" s="8">
        <v>99</v>
      </c>
      <c r="O86" s="8">
        <v>0</v>
      </c>
      <c r="P86" s="12">
        <v>99</v>
      </c>
      <c r="Q86" s="9">
        <v>0.70099999999999996</v>
      </c>
      <c r="R86" s="9">
        <v>0</v>
      </c>
      <c r="S86" s="12">
        <v>0.70099999999999996</v>
      </c>
      <c r="T86" s="9">
        <v>12.7</v>
      </c>
      <c r="U86" s="8">
        <v>5.77</v>
      </c>
      <c r="V86" s="8">
        <v>1.07023</v>
      </c>
      <c r="W86" s="9">
        <v>0.72394000000000003</v>
      </c>
      <c r="X86" s="9">
        <v>0</v>
      </c>
      <c r="Y86" s="12">
        <v>0.72394000000000003</v>
      </c>
      <c r="Z86" s="8">
        <v>0.10501000000000001</v>
      </c>
      <c r="AA86" s="8">
        <v>0</v>
      </c>
      <c r="AB86" s="12">
        <v>0.10501000000000001</v>
      </c>
      <c r="AC86" s="8">
        <v>0.33074999999999999</v>
      </c>
      <c r="AD86" s="8">
        <v>0</v>
      </c>
      <c r="AE86" s="8">
        <v>0</v>
      </c>
      <c r="AF86" s="12">
        <v>0</v>
      </c>
      <c r="AH86" s="8"/>
      <c r="AI86" s="112"/>
      <c r="AJ86" s="113"/>
      <c r="AK86" s="113"/>
      <c r="AL86" s="113"/>
      <c r="AM86" s="113"/>
      <c r="AN86" s="113"/>
      <c r="AO86" s="113"/>
      <c r="AP86" s="113"/>
      <c r="AQ86" s="113"/>
      <c r="AR86" s="113"/>
      <c r="AS86" s="113"/>
      <c r="AT86" s="113"/>
      <c r="AU86" s="113"/>
      <c r="AV86" s="113"/>
      <c r="AW86" s="113"/>
      <c r="AX86" s="113"/>
      <c r="AY86" s="113"/>
      <c r="AZ86" s="113"/>
      <c r="BA86" s="113"/>
      <c r="BB86" s="113"/>
      <c r="BC86" s="113"/>
      <c r="BD86" s="113"/>
      <c r="BE86" s="114"/>
    </row>
    <row r="87" spans="1:57">
      <c r="A87" s="8" t="s">
        <v>123</v>
      </c>
      <c r="B87" s="8">
        <f t="shared" si="2"/>
        <v>0</v>
      </c>
      <c r="C87" s="8" t="s">
        <v>148</v>
      </c>
      <c r="D87" s="9">
        <v>58.2</v>
      </c>
      <c r="E87" s="9">
        <v>266</v>
      </c>
      <c r="F87" s="9">
        <v>0</v>
      </c>
      <c r="G87" s="12">
        <v>266</v>
      </c>
      <c r="H87" s="8">
        <v>52</v>
      </c>
      <c r="I87" s="9">
        <v>0</v>
      </c>
      <c r="J87" s="12">
        <v>52</v>
      </c>
      <c r="K87" s="8">
        <v>64</v>
      </c>
      <c r="L87" s="8">
        <v>0</v>
      </c>
      <c r="M87" s="12">
        <v>64</v>
      </c>
      <c r="N87" s="8">
        <v>64</v>
      </c>
      <c r="O87" s="8">
        <v>0</v>
      </c>
      <c r="P87" s="12">
        <v>64</v>
      </c>
      <c r="Q87" s="9">
        <v>0.438</v>
      </c>
      <c r="R87" s="9">
        <v>0</v>
      </c>
      <c r="S87" s="12">
        <v>0.438</v>
      </c>
      <c r="T87" s="9">
        <v>8.4</v>
      </c>
      <c r="U87" s="8">
        <v>3.9950000000000001</v>
      </c>
      <c r="V87" s="8">
        <v>1.0352600000000001</v>
      </c>
      <c r="W87" s="9">
        <v>0.20583000000000001</v>
      </c>
      <c r="X87" s="9">
        <v>0</v>
      </c>
      <c r="Y87" s="12">
        <v>0.20583000000000001</v>
      </c>
      <c r="Z87" s="8">
        <v>0.12352</v>
      </c>
      <c r="AA87" s="8">
        <v>0</v>
      </c>
      <c r="AB87" s="12">
        <v>0.12352</v>
      </c>
      <c r="AC87" s="8">
        <v>0.18798000000000001</v>
      </c>
      <c r="AD87" s="8">
        <v>84</v>
      </c>
      <c r="AE87" s="8">
        <v>1</v>
      </c>
      <c r="AF87" s="12">
        <v>3</v>
      </c>
      <c r="AH87" s="8"/>
      <c r="AI87" s="112"/>
      <c r="AJ87" s="113"/>
      <c r="AK87" s="113"/>
      <c r="AL87" s="113"/>
      <c r="AM87" s="113"/>
      <c r="AN87" s="113"/>
      <c r="AO87" s="113"/>
      <c r="AP87" s="113"/>
      <c r="AQ87" s="115" t="s">
        <v>197</v>
      </c>
      <c r="AR87" s="116">
        <f>MEDIAN(N2:N156)</f>
        <v>93</v>
      </c>
      <c r="AS87" s="113"/>
      <c r="AT87" s="113"/>
      <c r="AU87" s="113"/>
      <c r="AV87" s="113"/>
      <c r="AW87" s="113"/>
      <c r="AX87" s="113"/>
      <c r="AY87" s="113"/>
      <c r="AZ87" s="113"/>
      <c r="BA87" s="113"/>
      <c r="BB87" s="113"/>
      <c r="BC87" s="113"/>
      <c r="BD87" s="113"/>
      <c r="BE87" s="114"/>
    </row>
    <row r="88" spans="1:57">
      <c r="A88" s="8" t="s">
        <v>37</v>
      </c>
      <c r="B88" s="8">
        <f t="shared" si="2"/>
        <v>1</v>
      </c>
      <c r="C88" s="8" t="s">
        <v>149</v>
      </c>
      <c r="D88" s="9">
        <v>81.7</v>
      </c>
      <c r="E88" s="9">
        <v>54</v>
      </c>
      <c r="F88" s="9">
        <v>0</v>
      </c>
      <c r="G88" s="12">
        <v>54</v>
      </c>
      <c r="H88" s="8">
        <v>0</v>
      </c>
      <c r="I88" s="9">
        <v>0</v>
      </c>
      <c r="J88" s="12">
        <v>0</v>
      </c>
      <c r="K88" s="8">
        <v>95</v>
      </c>
      <c r="L88" s="8">
        <v>0</v>
      </c>
      <c r="M88" s="12">
        <v>95</v>
      </c>
      <c r="N88" s="8">
        <v>97</v>
      </c>
      <c r="O88" s="8">
        <v>0</v>
      </c>
      <c r="P88" s="12">
        <v>97</v>
      </c>
      <c r="Q88" s="9">
        <v>0.85299999999999998</v>
      </c>
      <c r="R88" s="9">
        <v>0</v>
      </c>
      <c r="S88" s="12">
        <v>0.85299999999999998</v>
      </c>
      <c r="T88" s="9">
        <v>14.6</v>
      </c>
      <c r="U88" s="8">
        <v>6.3019999999999996</v>
      </c>
      <c r="V88" s="8">
        <v>1.30203</v>
      </c>
      <c r="W88" s="9">
        <v>0.88721000000000005</v>
      </c>
      <c r="X88" s="9">
        <v>0</v>
      </c>
      <c r="Y88" s="12">
        <v>0.88721000000000005</v>
      </c>
      <c r="Z88" s="8">
        <v>0.13586000000000001</v>
      </c>
      <c r="AA88" s="8">
        <v>0</v>
      </c>
      <c r="AB88" s="12">
        <v>0.13586000000000001</v>
      </c>
      <c r="AC88" s="8">
        <v>0.51751999999999998</v>
      </c>
      <c r="AD88" s="8">
        <v>0</v>
      </c>
      <c r="AE88" s="8">
        <v>0</v>
      </c>
      <c r="AF88" s="12">
        <v>0</v>
      </c>
      <c r="AH88" s="8"/>
      <c r="AI88" s="112"/>
      <c r="AJ88" s="113"/>
      <c r="AK88" s="113"/>
      <c r="AL88" s="113"/>
      <c r="AM88" s="113"/>
      <c r="AN88" s="113"/>
      <c r="AO88" s="113"/>
      <c r="AP88" s="113"/>
      <c r="AQ88" s="113"/>
      <c r="AR88" s="113"/>
      <c r="AS88" s="113"/>
      <c r="AT88" s="113"/>
      <c r="AU88" s="113"/>
      <c r="AV88" s="113"/>
      <c r="AW88" s="113"/>
      <c r="AX88" s="113"/>
      <c r="AY88" s="113"/>
      <c r="AZ88" s="113"/>
      <c r="BA88" s="113"/>
      <c r="BB88" s="115" t="s">
        <v>197</v>
      </c>
      <c r="BC88" s="116">
        <f>MEDIAN(K2:K156)</f>
        <v>91</v>
      </c>
      <c r="BD88" s="113"/>
      <c r="BE88" s="114"/>
    </row>
    <row r="89" spans="1:57">
      <c r="A89" s="8" t="s">
        <v>109</v>
      </c>
      <c r="B89" s="8">
        <f t="shared" si="2"/>
        <v>0</v>
      </c>
      <c r="C89" s="8" t="s">
        <v>148</v>
      </c>
      <c r="D89" s="9">
        <v>63.1</v>
      </c>
      <c r="E89" s="9">
        <v>25</v>
      </c>
      <c r="F89" s="9">
        <v>0</v>
      </c>
      <c r="G89" s="12">
        <v>25</v>
      </c>
      <c r="H89" s="8">
        <v>8</v>
      </c>
      <c r="I89" s="9">
        <v>0</v>
      </c>
      <c r="J89" s="12">
        <v>8</v>
      </c>
      <c r="K89" s="8">
        <v>73</v>
      </c>
      <c r="L89" s="8">
        <v>0</v>
      </c>
      <c r="M89" s="12">
        <v>73</v>
      </c>
      <c r="N89" s="8">
        <v>73</v>
      </c>
      <c r="O89" s="8">
        <v>0</v>
      </c>
      <c r="P89" s="12">
        <v>73</v>
      </c>
      <c r="Q89" s="9">
        <v>0.51300000000000001</v>
      </c>
      <c r="R89" s="9">
        <v>0</v>
      </c>
      <c r="S89" s="12">
        <v>0.51300000000000001</v>
      </c>
      <c r="T89" s="9">
        <v>8.5</v>
      </c>
      <c r="U89" s="8">
        <v>4.4359999999999999</v>
      </c>
      <c r="V89" s="8">
        <v>0.86907999999999996</v>
      </c>
      <c r="W89" s="9">
        <v>0.35874</v>
      </c>
      <c r="X89" s="9">
        <v>0</v>
      </c>
      <c r="Y89" s="12">
        <v>0.35874</v>
      </c>
      <c r="Z89" s="8">
        <v>0.17460999999999999</v>
      </c>
      <c r="AA89" s="8">
        <v>0</v>
      </c>
      <c r="AB89" s="12">
        <v>0.17460999999999999</v>
      </c>
      <c r="AC89" s="8">
        <v>0.219</v>
      </c>
      <c r="AD89" s="8">
        <v>12</v>
      </c>
      <c r="AE89" s="8">
        <v>0</v>
      </c>
      <c r="AF89" s="12">
        <v>12</v>
      </c>
      <c r="AH89" s="8"/>
      <c r="AI89" s="112"/>
      <c r="AJ89" s="113"/>
      <c r="AK89" s="113"/>
      <c r="AL89" s="113"/>
      <c r="AM89" s="113"/>
      <c r="AN89" s="113"/>
      <c r="AO89" s="113"/>
      <c r="AP89" s="113"/>
      <c r="AQ89" s="127" t="s">
        <v>263</v>
      </c>
      <c r="AR89" s="128"/>
      <c r="AS89" s="129"/>
      <c r="AT89" s="113"/>
      <c r="AU89" s="113"/>
      <c r="AV89" s="113"/>
      <c r="AW89" s="113"/>
      <c r="AX89" s="113"/>
      <c r="AY89" s="113"/>
      <c r="AZ89" s="113"/>
      <c r="BA89" s="113"/>
      <c r="BB89" s="113"/>
      <c r="BC89" s="113"/>
      <c r="BD89" s="113"/>
      <c r="BE89" s="114"/>
    </row>
    <row r="90" spans="1:57">
      <c r="A90" s="8" t="s">
        <v>64</v>
      </c>
      <c r="B90" s="8">
        <f t="shared" si="2"/>
        <v>0</v>
      </c>
      <c r="C90" s="8" t="s">
        <v>148</v>
      </c>
      <c r="D90" s="9">
        <v>74.599999999999994</v>
      </c>
      <c r="E90" s="9">
        <v>146</v>
      </c>
      <c r="F90" s="9">
        <v>0</v>
      </c>
      <c r="G90" s="12">
        <v>146</v>
      </c>
      <c r="H90" s="8">
        <v>0</v>
      </c>
      <c r="I90" s="9">
        <v>0</v>
      </c>
      <c r="J90" s="12">
        <v>0</v>
      </c>
      <c r="K90" s="8">
        <v>97</v>
      </c>
      <c r="L90" s="8">
        <v>0</v>
      </c>
      <c r="M90" s="12">
        <v>97</v>
      </c>
      <c r="N90" s="8">
        <v>97</v>
      </c>
      <c r="O90" s="8">
        <v>0</v>
      </c>
      <c r="P90" s="12">
        <v>97</v>
      </c>
      <c r="Q90" s="9">
        <v>0.77900000000000003</v>
      </c>
      <c r="R90" s="9">
        <v>0</v>
      </c>
      <c r="S90" s="12">
        <v>0.77900000000000003</v>
      </c>
      <c r="T90" s="9">
        <v>15.2</v>
      </c>
      <c r="U90" s="8">
        <v>5.4770000000000003</v>
      </c>
      <c r="V90" s="8">
        <v>0.98521000000000003</v>
      </c>
      <c r="W90" s="9">
        <v>0.70950000000000002</v>
      </c>
      <c r="X90" s="9">
        <v>0</v>
      </c>
      <c r="Y90" s="12">
        <v>0.70950000000000002</v>
      </c>
      <c r="Z90" s="8">
        <v>7.5209999999999999E-2</v>
      </c>
      <c r="AA90" s="8">
        <v>0</v>
      </c>
      <c r="AB90" s="12">
        <v>7.5209999999999999E-2</v>
      </c>
      <c r="AC90" s="8">
        <v>0.37744</v>
      </c>
      <c r="AD90" s="8">
        <v>0</v>
      </c>
      <c r="AE90" s="8">
        <v>0</v>
      </c>
      <c r="AF90" s="12">
        <v>0</v>
      </c>
      <c r="AH90" s="8"/>
      <c r="AI90" s="112"/>
      <c r="AJ90" s="113"/>
      <c r="AK90" s="113"/>
      <c r="AL90" s="113"/>
      <c r="AM90" s="113"/>
      <c r="AN90" s="113"/>
      <c r="AO90" s="113"/>
      <c r="AP90" s="113"/>
      <c r="AQ90" s="130"/>
      <c r="AR90" s="117"/>
      <c r="AS90" s="120"/>
      <c r="AT90" s="113"/>
      <c r="AU90" s="113"/>
      <c r="AV90" s="113"/>
      <c r="AW90" s="113"/>
      <c r="AX90" s="113"/>
      <c r="AY90" s="113"/>
      <c r="AZ90" s="113"/>
      <c r="BA90" s="113"/>
      <c r="BB90" s="127" t="s">
        <v>264</v>
      </c>
      <c r="BC90" s="128"/>
      <c r="BD90" s="129"/>
      <c r="BE90" s="114"/>
    </row>
    <row r="91" spans="1:57">
      <c r="A91" s="8" t="s">
        <v>18</v>
      </c>
      <c r="B91" s="8">
        <f t="shared" si="2"/>
        <v>0</v>
      </c>
      <c r="C91" s="8" t="s">
        <v>148</v>
      </c>
      <c r="D91" s="9">
        <v>76.7</v>
      </c>
      <c r="E91" s="9">
        <v>122</v>
      </c>
      <c r="F91" s="9">
        <v>0</v>
      </c>
      <c r="G91" s="12">
        <v>122</v>
      </c>
      <c r="H91" s="8">
        <v>30</v>
      </c>
      <c r="I91" s="9">
        <v>0</v>
      </c>
      <c r="J91" s="12">
        <v>30</v>
      </c>
      <c r="K91" s="8">
        <v>82</v>
      </c>
      <c r="L91" s="8">
        <v>0</v>
      </c>
      <c r="M91" s="12">
        <v>82</v>
      </c>
      <c r="N91" s="8">
        <v>87</v>
      </c>
      <c r="O91" s="8">
        <v>0</v>
      </c>
      <c r="P91" s="12">
        <v>87</v>
      </c>
      <c r="Q91" s="9">
        <v>0.75800000000000001</v>
      </c>
      <c r="R91" s="9">
        <v>0</v>
      </c>
      <c r="S91" s="12">
        <v>0.75800000000000001</v>
      </c>
      <c r="T91" s="9">
        <v>13.3</v>
      </c>
      <c r="U91" s="8">
        <v>7.1870000000000003</v>
      </c>
      <c r="V91" s="8">
        <v>0.91451000000000005</v>
      </c>
      <c r="W91" s="9">
        <v>0.81444000000000005</v>
      </c>
      <c r="X91" s="9">
        <v>0</v>
      </c>
      <c r="Y91" s="12">
        <v>0.81444000000000005</v>
      </c>
      <c r="Z91" s="8">
        <v>0.21312</v>
      </c>
      <c r="AA91" s="8">
        <v>0</v>
      </c>
      <c r="AB91" s="12">
        <v>0.21312</v>
      </c>
      <c r="AC91" s="8">
        <v>0.14074</v>
      </c>
      <c r="AD91" s="8">
        <v>35</v>
      </c>
      <c r="AE91" s="8">
        <v>0</v>
      </c>
      <c r="AF91" s="12">
        <v>35</v>
      </c>
      <c r="AH91" s="8"/>
      <c r="AI91" s="112"/>
      <c r="AJ91" s="113"/>
      <c r="AK91" s="113"/>
      <c r="AL91" s="113"/>
      <c r="AM91" s="113"/>
      <c r="AN91" s="113"/>
      <c r="AO91" s="113"/>
      <c r="AP91" s="113"/>
      <c r="AQ91" s="130"/>
      <c r="AR91" s="117"/>
      <c r="AS91" s="120"/>
      <c r="AT91" s="113"/>
      <c r="AU91" s="113"/>
      <c r="AV91" s="113"/>
      <c r="AW91" s="113"/>
      <c r="AX91" s="113"/>
      <c r="AY91" s="113"/>
      <c r="AZ91" s="113"/>
      <c r="BA91" s="113"/>
      <c r="BB91" s="130"/>
      <c r="BC91" s="117"/>
      <c r="BD91" s="120"/>
      <c r="BE91" s="114"/>
    </row>
    <row r="92" spans="1:57">
      <c r="A92" s="8" t="s">
        <v>159</v>
      </c>
      <c r="B92" s="8">
        <f t="shared" si="2"/>
        <v>0</v>
      </c>
      <c r="C92" s="8" t="s">
        <v>148</v>
      </c>
      <c r="D92" s="9">
        <v>69.400000000000006</v>
      </c>
      <c r="E92" s="9">
        <v>166</v>
      </c>
      <c r="F92" s="9">
        <v>0</v>
      </c>
      <c r="G92" s="12">
        <v>166</v>
      </c>
      <c r="H92" s="8">
        <v>0</v>
      </c>
      <c r="I92" s="9">
        <v>0</v>
      </c>
      <c r="J92" s="12">
        <v>0</v>
      </c>
      <c r="K92" s="8">
        <v>78</v>
      </c>
      <c r="L92" s="8">
        <v>0</v>
      </c>
      <c r="M92" s="12">
        <v>78</v>
      </c>
      <c r="N92" s="8">
        <v>72</v>
      </c>
      <c r="O92" s="8">
        <v>0</v>
      </c>
      <c r="P92" s="12">
        <v>72</v>
      </c>
      <c r="Q92" s="9">
        <v>0.63700000000000001</v>
      </c>
      <c r="R92" s="9">
        <v>0</v>
      </c>
      <c r="S92" s="12">
        <v>0.63700000000000001</v>
      </c>
      <c r="T92" s="9">
        <v>11.7</v>
      </c>
      <c r="U92" s="8">
        <v>5.8890000000000002</v>
      </c>
      <c r="V92" s="8">
        <v>1.01528</v>
      </c>
      <c r="W92" s="9">
        <v>0.61826000000000003</v>
      </c>
      <c r="X92" s="9">
        <v>0</v>
      </c>
      <c r="Y92" s="12">
        <v>0.61826000000000003</v>
      </c>
      <c r="Z92" s="8">
        <v>1.6150000000000001E-2</v>
      </c>
      <c r="AA92" s="8">
        <v>0</v>
      </c>
      <c r="AB92" s="12">
        <v>1.6150000000000001E-2</v>
      </c>
      <c r="AC92" s="8">
        <v>0.20951</v>
      </c>
      <c r="AD92" s="8">
        <v>0</v>
      </c>
      <c r="AE92" s="8">
        <v>0</v>
      </c>
      <c r="AF92" s="12">
        <v>0</v>
      </c>
      <c r="AH92" s="8"/>
      <c r="AI92" s="112"/>
      <c r="AJ92" s="113"/>
      <c r="AK92" s="113"/>
      <c r="AL92" s="113"/>
      <c r="AM92" s="113"/>
      <c r="AN92" s="113"/>
      <c r="AO92" s="113"/>
      <c r="AP92" s="113"/>
      <c r="AQ92" s="130"/>
      <c r="AR92" s="117"/>
      <c r="AS92" s="120"/>
      <c r="AT92" s="113"/>
      <c r="AU92" s="113"/>
      <c r="AV92" s="113"/>
      <c r="AW92" s="113"/>
      <c r="AX92" s="113"/>
      <c r="AY92" s="113"/>
      <c r="AZ92" s="113"/>
      <c r="BA92" s="113"/>
      <c r="BB92" s="130"/>
      <c r="BC92" s="117"/>
      <c r="BD92" s="120"/>
      <c r="BE92" s="114"/>
    </row>
    <row r="93" spans="1:57">
      <c r="A93" s="8" t="s">
        <v>88</v>
      </c>
      <c r="B93" s="8">
        <f t="shared" si="2"/>
        <v>0</v>
      </c>
      <c r="C93" s="8" t="s">
        <v>148</v>
      </c>
      <c r="D93" s="9">
        <v>68.8</v>
      </c>
      <c r="E93" s="9">
        <v>222</v>
      </c>
      <c r="F93" s="9">
        <v>0</v>
      </c>
      <c r="G93" s="12">
        <v>222</v>
      </c>
      <c r="H93" s="8">
        <v>1</v>
      </c>
      <c r="I93" s="9">
        <v>0</v>
      </c>
      <c r="J93" s="12">
        <v>1</v>
      </c>
      <c r="K93" s="8">
        <v>99</v>
      </c>
      <c r="L93" s="8">
        <v>0</v>
      </c>
      <c r="M93" s="12">
        <v>99</v>
      </c>
      <c r="N93" s="8">
        <v>99</v>
      </c>
      <c r="O93" s="8">
        <v>0</v>
      </c>
      <c r="P93" s="12">
        <v>99</v>
      </c>
      <c r="Q93" s="9">
        <v>0.73299999999999998</v>
      </c>
      <c r="R93" s="9">
        <v>0</v>
      </c>
      <c r="S93" s="12">
        <v>0.73299999999999998</v>
      </c>
      <c r="T93" s="9">
        <v>14.8</v>
      </c>
      <c r="U93" s="8">
        <v>4.8739999999999997</v>
      </c>
      <c r="V93" s="8">
        <v>1.3006</v>
      </c>
      <c r="W93" s="9">
        <v>0.60267999999999999</v>
      </c>
      <c r="X93" s="9">
        <v>0</v>
      </c>
      <c r="Y93" s="12">
        <v>0.60267999999999999</v>
      </c>
      <c r="Z93" s="8">
        <v>2.666E-2</v>
      </c>
      <c r="AA93" s="8">
        <v>0</v>
      </c>
      <c r="AB93" s="12">
        <v>2.666E-2</v>
      </c>
      <c r="AC93" s="8">
        <v>0.33229999999999998</v>
      </c>
      <c r="AD93" s="8">
        <v>1</v>
      </c>
      <c r="AE93" s="8">
        <v>0</v>
      </c>
      <c r="AF93" s="12">
        <v>1</v>
      </c>
      <c r="AH93" s="8"/>
      <c r="AI93" s="112"/>
      <c r="AJ93" s="113"/>
      <c r="AK93" s="113"/>
      <c r="AL93" s="113"/>
      <c r="AM93" s="113"/>
      <c r="AN93" s="113"/>
      <c r="AO93" s="113"/>
      <c r="AP93" s="113"/>
      <c r="AQ93" s="130"/>
      <c r="AR93" s="117"/>
      <c r="AS93" s="120"/>
      <c r="AT93" s="113"/>
      <c r="AU93" s="113"/>
      <c r="AV93" s="113"/>
      <c r="AW93" s="113"/>
      <c r="AX93" s="113"/>
      <c r="AY93" s="113"/>
      <c r="AZ93" s="113"/>
      <c r="BA93" s="113"/>
      <c r="BB93" s="130"/>
      <c r="BC93" s="117"/>
      <c r="BD93" s="120"/>
      <c r="BE93" s="114"/>
    </row>
    <row r="94" spans="1:57">
      <c r="A94" s="8" t="s">
        <v>74</v>
      </c>
      <c r="B94" s="8">
        <f t="shared" si="2"/>
        <v>0</v>
      </c>
      <c r="C94" s="8" t="s">
        <v>148</v>
      </c>
      <c r="D94" s="9">
        <v>76.099999999999994</v>
      </c>
      <c r="E94" s="9">
        <v>16</v>
      </c>
      <c r="F94" s="9">
        <v>0</v>
      </c>
      <c r="G94" s="12">
        <v>16</v>
      </c>
      <c r="H94" s="8">
        <v>0</v>
      </c>
      <c r="I94" s="9">
        <v>0</v>
      </c>
      <c r="J94" s="12">
        <v>0</v>
      </c>
      <c r="K94" s="8">
        <v>82</v>
      </c>
      <c r="L94" s="8">
        <v>0</v>
      </c>
      <c r="M94" s="12">
        <v>82</v>
      </c>
      <c r="N94" s="8">
        <v>89</v>
      </c>
      <c r="O94" s="8">
        <v>0</v>
      </c>
      <c r="P94" s="12">
        <v>89</v>
      </c>
      <c r="Q94" s="9">
        <v>0.80400000000000005</v>
      </c>
      <c r="R94" s="9">
        <v>0</v>
      </c>
      <c r="S94" s="12">
        <v>0.80400000000000005</v>
      </c>
      <c r="T94" s="9">
        <v>15.1</v>
      </c>
      <c r="U94" s="8">
        <v>5.1920000000000002</v>
      </c>
      <c r="V94" s="8">
        <v>0.90556999999999999</v>
      </c>
      <c r="W94" s="9">
        <v>0.72521000000000002</v>
      </c>
      <c r="X94" s="9">
        <v>0</v>
      </c>
      <c r="Y94" s="12">
        <v>0.72521000000000002</v>
      </c>
      <c r="Z94" s="8">
        <v>0.14296</v>
      </c>
      <c r="AA94" s="8">
        <v>0</v>
      </c>
      <c r="AB94" s="12">
        <v>0.14296</v>
      </c>
      <c r="AC94" s="8">
        <v>0.16139999999999999</v>
      </c>
      <c r="AD94" s="8">
        <v>0</v>
      </c>
      <c r="AE94" s="8">
        <v>0</v>
      </c>
      <c r="AF94" s="12">
        <v>0</v>
      </c>
      <c r="AH94" s="8"/>
      <c r="AI94" s="112"/>
      <c r="AJ94" s="113"/>
      <c r="AK94" s="113"/>
      <c r="AL94" s="113"/>
      <c r="AM94" s="113"/>
      <c r="AN94" s="113"/>
      <c r="AO94" s="113"/>
      <c r="AP94" s="113"/>
      <c r="AQ94" s="130"/>
      <c r="AR94" s="117"/>
      <c r="AS94" s="120"/>
      <c r="AT94" s="113"/>
      <c r="AU94" s="113"/>
      <c r="AV94" s="113"/>
      <c r="AW94" s="113"/>
      <c r="AX94" s="113"/>
      <c r="AY94" s="113"/>
      <c r="AZ94" s="113"/>
      <c r="BA94" s="113"/>
      <c r="BB94" s="130"/>
      <c r="BC94" s="117"/>
      <c r="BD94" s="120"/>
      <c r="BE94" s="114"/>
    </row>
    <row r="95" spans="1:57">
      <c r="A95" s="8" t="s">
        <v>82</v>
      </c>
      <c r="B95" s="8">
        <f t="shared" si="2"/>
        <v>0</v>
      </c>
      <c r="C95" s="8" t="s">
        <v>148</v>
      </c>
      <c r="D95" s="9">
        <v>74.3</v>
      </c>
      <c r="E95" s="9">
        <v>95</v>
      </c>
      <c r="F95" s="9">
        <v>0</v>
      </c>
      <c r="G95" s="12">
        <v>95</v>
      </c>
      <c r="H95" s="8">
        <v>17</v>
      </c>
      <c r="I95" s="9">
        <v>0</v>
      </c>
      <c r="J95" s="12">
        <v>17</v>
      </c>
      <c r="K95" s="8">
        <v>99</v>
      </c>
      <c r="L95" s="8">
        <v>0</v>
      </c>
      <c r="M95" s="12">
        <v>99</v>
      </c>
      <c r="N95" s="8">
        <v>99</v>
      </c>
      <c r="O95" s="8">
        <v>0</v>
      </c>
      <c r="P95" s="12">
        <v>99</v>
      </c>
      <c r="Q95" s="9">
        <v>0.64500000000000002</v>
      </c>
      <c r="R95" s="9">
        <v>0</v>
      </c>
      <c r="S95" s="12">
        <v>0.64500000000000002</v>
      </c>
      <c r="T95" s="9">
        <v>12.1</v>
      </c>
      <c r="U95" s="8">
        <v>5.0129999999999999</v>
      </c>
      <c r="V95" s="8">
        <v>0.64095000000000002</v>
      </c>
      <c r="W95" s="9">
        <v>0.60953999999999997</v>
      </c>
      <c r="X95" s="9">
        <v>0</v>
      </c>
      <c r="Y95" s="12">
        <v>0.60953999999999997</v>
      </c>
      <c r="Z95" s="8">
        <v>8.5459999999999994E-2</v>
      </c>
      <c r="AA95" s="8">
        <v>0</v>
      </c>
      <c r="AB95" s="12">
        <v>8.5459999999999994E-2</v>
      </c>
      <c r="AC95" s="8">
        <v>7.1720000000000006E-2</v>
      </c>
      <c r="AD95" s="8">
        <v>20</v>
      </c>
      <c r="AE95" s="8">
        <v>0</v>
      </c>
      <c r="AF95" s="12">
        <v>20</v>
      </c>
      <c r="AH95" s="8"/>
      <c r="AI95" s="112"/>
      <c r="AJ95" s="113"/>
      <c r="AK95" s="113"/>
      <c r="AL95" s="113"/>
      <c r="AM95" s="113"/>
      <c r="AN95" s="113"/>
      <c r="AO95" s="113"/>
      <c r="AP95" s="113"/>
      <c r="AQ95" s="130"/>
      <c r="AR95" s="117"/>
      <c r="AS95" s="120"/>
      <c r="AT95" s="113"/>
      <c r="AU95" s="113"/>
      <c r="AV95" s="113"/>
      <c r="AW95" s="113"/>
      <c r="AX95" s="113"/>
      <c r="AY95" s="113"/>
      <c r="AZ95" s="113"/>
      <c r="BA95" s="113"/>
      <c r="BB95" s="130"/>
      <c r="BC95" s="117"/>
      <c r="BD95" s="120"/>
      <c r="BE95" s="114"/>
    </row>
    <row r="96" spans="1:57">
      <c r="A96" s="8" t="s">
        <v>83</v>
      </c>
      <c r="B96" s="8">
        <f t="shared" si="2"/>
        <v>0</v>
      </c>
      <c r="C96" s="8" t="s">
        <v>148</v>
      </c>
      <c r="D96" s="9">
        <v>57.6</v>
      </c>
      <c r="E96" s="9">
        <v>355</v>
      </c>
      <c r="F96" s="9">
        <v>0</v>
      </c>
      <c r="G96" s="12">
        <v>355</v>
      </c>
      <c r="H96" s="8">
        <v>60</v>
      </c>
      <c r="I96" s="10">
        <v>1</v>
      </c>
      <c r="J96" s="12">
        <v>3</v>
      </c>
      <c r="K96" s="8">
        <v>8</v>
      </c>
      <c r="L96" s="8">
        <v>1</v>
      </c>
      <c r="M96" s="12">
        <v>91</v>
      </c>
      <c r="N96" s="8">
        <v>8</v>
      </c>
      <c r="O96" s="8">
        <v>1</v>
      </c>
      <c r="P96" s="12">
        <v>93</v>
      </c>
      <c r="Q96" s="9">
        <v>0.41399999999999998</v>
      </c>
      <c r="R96" s="9">
        <v>0</v>
      </c>
      <c r="S96" s="12">
        <v>0.41399999999999998</v>
      </c>
      <c r="T96" s="9">
        <v>9.1</v>
      </c>
      <c r="U96" s="8">
        <v>4.9710000000000001</v>
      </c>
      <c r="V96" s="8">
        <v>1.02626</v>
      </c>
      <c r="W96" s="9">
        <v>9.1310000000000002E-2</v>
      </c>
      <c r="X96" s="9">
        <v>0</v>
      </c>
      <c r="Y96" s="12">
        <v>9.1310000000000002E-2</v>
      </c>
      <c r="Z96" s="8">
        <v>0.15603</v>
      </c>
      <c r="AA96" s="8">
        <v>0</v>
      </c>
      <c r="AB96" s="12">
        <v>0.15603</v>
      </c>
      <c r="AC96" s="8">
        <v>0.22269</v>
      </c>
      <c r="AD96" s="8">
        <v>81</v>
      </c>
      <c r="AE96" s="8">
        <v>1</v>
      </c>
      <c r="AF96" s="12">
        <v>3</v>
      </c>
      <c r="AH96" s="8"/>
      <c r="AI96" s="112"/>
      <c r="AJ96" s="113"/>
      <c r="AK96" s="113"/>
      <c r="AL96" s="113"/>
      <c r="AM96" s="113"/>
      <c r="AN96" s="113"/>
      <c r="AO96" s="113"/>
      <c r="AP96" s="113"/>
      <c r="AQ96" s="130"/>
      <c r="AR96" s="117"/>
      <c r="AS96" s="120"/>
      <c r="AT96" s="113"/>
      <c r="AU96" s="113"/>
      <c r="AV96" s="113"/>
      <c r="AW96" s="113"/>
      <c r="AX96" s="113"/>
      <c r="AY96" s="113"/>
      <c r="AZ96" s="113"/>
      <c r="BA96" s="113"/>
      <c r="BB96" s="130"/>
      <c r="BC96" s="117"/>
      <c r="BD96" s="120"/>
      <c r="BE96" s="114"/>
    </row>
    <row r="97" spans="1:57">
      <c r="A97" s="8" t="s">
        <v>114</v>
      </c>
      <c r="B97" s="8">
        <f t="shared" si="2"/>
        <v>0</v>
      </c>
      <c r="C97" s="8" t="s">
        <v>148</v>
      </c>
      <c r="D97" s="9">
        <v>66.599999999999994</v>
      </c>
      <c r="E97" s="9">
        <v>199</v>
      </c>
      <c r="F97" s="9">
        <v>0</v>
      </c>
      <c r="G97" s="12">
        <v>199</v>
      </c>
      <c r="H97" s="8">
        <v>39</v>
      </c>
      <c r="I97" s="9">
        <v>0</v>
      </c>
      <c r="J97" s="12">
        <v>39</v>
      </c>
      <c r="K97" s="8">
        <v>89</v>
      </c>
      <c r="L97" s="8">
        <v>0</v>
      </c>
      <c r="M97" s="12">
        <v>89</v>
      </c>
      <c r="N97" s="8">
        <v>89</v>
      </c>
      <c r="O97" s="8">
        <v>0</v>
      </c>
      <c r="P97" s="12">
        <v>89</v>
      </c>
      <c r="Q97" s="9">
        <v>0.55200000000000005</v>
      </c>
      <c r="R97" s="9">
        <v>0</v>
      </c>
      <c r="S97" s="12">
        <v>0.55200000000000005</v>
      </c>
      <c r="T97" s="9">
        <v>9.1</v>
      </c>
      <c r="U97" s="8">
        <v>4.3070000000000004</v>
      </c>
      <c r="V97" s="8">
        <v>0.70904999999999996</v>
      </c>
      <c r="W97" s="9">
        <v>0.48246</v>
      </c>
      <c r="X97" s="9">
        <v>0</v>
      </c>
      <c r="Y97" s="12">
        <v>0.48246</v>
      </c>
      <c r="Z97" s="8">
        <v>0.19034000000000001</v>
      </c>
      <c r="AA97" s="8">
        <v>0</v>
      </c>
      <c r="AB97" s="12">
        <v>0.19034000000000001</v>
      </c>
      <c r="AC97" s="8">
        <v>0.21542</v>
      </c>
      <c r="AD97" s="8">
        <v>50</v>
      </c>
      <c r="AE97" s="8">
        <v>0</v>
      </c>
      <c r="AF97" s="12">
        <v>50</v>
      </c>
      <c r="AH97" s="8"/>
      <c r="AI97" s="112"/>
      <c r="AJ97" s="113"/>
      <c r="AK97" s="113"/>
      <c r="AL97" s="113"/>
      <c r="AM97" s="113"/>
      <c r="AN97" s="113"/>
      <c r="AO97" s="113"/>
      <c r="AP97" s="113"/>
      <c r="AQ97" s="130"/>
      <c r="AR97" s="117"/>
      <c r="AS97" s="120"/>
      <c r="AT97" s="113"/>
      <c r="AU97" s="113"/>
      <c r="AV97" s="113"/>
      <c r="AW97" s="113"/>
      <c r="AX97" s="113"/>
      <c r="AY97" s="113"/>
      <c r="AZ97" s="113"/>
      <c r="BA97" s="113"/>
      <c r="BB97" s="130"/>
      <c r="BC97" s="117"/>
      <c r="BD97" s="120"/>
      <c r="BE97" s="114"/>
    </row>
    <row r="98" spans="1:57">
      <c r="A98" s="8" t="s">
        <v>106</v>
      </c>
      <c r="B98" s="8">
        <f t="shared" ref="B98:B129" si="3">IF(C98="Developing",0,1)</f>
        <v>0</v>
      </c>
      <c r="C98" s="8" t="s">
        <v>148</v>
      </c>
      <c r="D98" s="9">
        <v>69.2</v>
      </c>
      <c r="E98" s="9">
        <v>165</v>
      </c>
      <c r="F98" s="9">
        <v>0</v>
      </c>
      <c r="G98" s="12">
        <v>165</v>
      </c>
      <c r="H98" s="8">
        <v>17</v>
      </c>
      <c r="I98" s="9">
        <v>0</v>
      </c>
      <c r="J98" s="12">
        <v>17</v>
      </c>
      <c r="K98" s="8">
        <v>91</v>
      </c>
      <c r="L98" s="8">
        <v>0</v>
      </c>
      <c r="M98" s="12">
        <v>91</v>
      </c>
      <c r="N98" s="8">
        <v>91</v>
      </c>
      <c r="O98" s="8">
        <v>0</v>
      </c>
      <c r="P98" s="12">
        <v>91</v>
      </c>
      <c r="Q98" s="9">
        <v>0.55500000000000005</v>
      </c>
      <c r="R98" s="9">
        <v>0</v>
      </c>
      <c r="S98" s="12">
        <v>0.55500000000000005</v>
      </c>
      <c r="T98" s="9">
        <v>12.2</v>
      </c>
      <c r="U98" s="8">
        <v>4.5140000000000002</v>
      </c>
      <c r="V98" s="8">
        <v>0.86448999999999998</v>
      </c>
      <c r="W98" s="9">
        <v>0.56874000000000002</v>
      </c>
      <c r="X98" s="9">
        <v>0</v>
      </c>
      <c r="Y98" s="12">
        <v>0.56874000000000002</v>
      </c>
      <c r="Z98" s="8">
        <v>5.9069999999999998E-2</v>
      </c>
      <c r="AA98" s="8">
        <v>0</v>
      </c>
      <c r="AB98" s="12">
        <v>5.9069999999999998E-2</v>
      </c>
      <c r="AC98" s="8">
        <v>0.32296000000000002</v>
      </c>
      <c r="AD98" s="8">
        <v>21</v>
      </c>
      <c r="AE98" s="8">
        <v>0</v>
      </c>
      <c r="AF98" s="12">
        <v>21</v>
      </c>
      <c r="AH98" s="8"/>
      <c r="AI98" s="112"/>
      <c r="AJ98" s="113"/>
      <c r="AK98" s="113"/>
      <c r="AL98" s="113"/>
      <c r="AM98" s="113"/>
      <c r="AN98" s="113"/>
      <c r="AO98" s="113"/>
      <c r="AP98" s="113"/>
      <c r="AQ98" s="131"/>
      <c r="AR98" s="132"/>
      <c r="AS98" s="133"/>
      <c r="AT98" s="113"/>
      <c r="AU98" s="113"/>
      <c r="AV98" s="113"/>
      <c r="AW98" s="113"/>
      <c r="AX98" s="113"/>
      <c r="AY98" s="113"/>
      <c r="AZ98" s="113"/>
      <c r="BA98" s="113"/>
      <c r="BB98" s="130"/>
      <c r="BC98" s="117"/>
      <c r="BD98" s="120"/>
      <c r="BE98" s="114"/>
    </row>
    <row r="99" spans="1:57">
      <c r="A99" s="8" t="s">
        <v>11</v>
      </c>
      <c r="B99" s="8">
        <f t="shared" si="3"/>
        <v>1</v>
      </c>
      <c r="C99" s="8" t="s">
        <v>149</v>
      </c>
      <c r="D99" s="9">
        <v>81.900000000000006</v>
      </c>
      <c r="E99" s="9">
        <v>57</v>
      </c>
      <c r="F99" s="9">
        <v>0</v>
      </c>
      <c r="G99" s="12">
        <v>57</v>
      </c>
      <c r="H99" s="8">
        <v>1</v>
      </c>
      <c r="I99" s="9">
        <v>0</v>
      </c>
      <c r="J99" s="12">
        <v>1</v>
      </c>
      <c r="K99" s="8">
        <v>94</v>
      </c>
      <c r="L99" s="8">
        <v>0</v>
      </c>
      <c r="M99" s="12">
        <v>94</v>
      </c>
      <c r="N99" s="8">
        <v>95</v>
      </c>
      <c r="O99" s="8">
        <v>0</v>
      </c>
      <c r="P99" s="12">
        <v>95</v>
      </c>
      <c r="Q99" s="9">
        <v>0.92300000000000004</v>
      </c>
      <c r="R99" s="9">
        <v>0</v>
      </c>
      <c r="S99" s="12">
        <v>0.92300000000000004</v>
      </c>
      <c r="T99" s="9">
        <v>18.100000000000001</v>
      </c>
      <c r="U99" s="8">
        <v>7.3780000000000001</v>
      </c>
      <c r="V99" s="8">
        <v>1.28017</v>
      </c>
      <c r="W99" s="9">
        <v>0.89283999999999997</v>
      </c>
      <c r="X99" s="9">
        <v>0</v>
      </c>
      <c r="Y99" s="12">
        <v>0.89283999999999997</v>
      </c>
      <c r="Z99" s="8">
        <v>0.31813999999999998</v>
      </c>
      <c r="AA99" s="8">
        <v>0</v>
      </c>
      <c r="AB99" s="12">
        <v>0.31813999999999998</v>
      </c>
      <c r="AC99" s="8">
        <v>0.47610000000000002</v>
      </c>
      <c r="AD99" s="8">
        <v>1</v>
      </c>
      <c r="AE99" s="8">
        <v>0</v>
      </c>
      <c r="AF99" s="12">
        <v>1</v>
      </c>
      <c r="AH99" s="8"/>
      <c r="AI99" s="112"/>
      <c r="AJ99" s="113"/>
      <c r="AK99" s="113"/>
      <c r="AL99" s="113"/>
      <c r="AM99" s="113"/>
      <c r="AN99" s="113"/>
      <c r="AO99" s="113"/>
      <c r="AP99" s="113"/>
      <c r="AQ99" s="113"/>
      <c r="AR99" s="113"/>
      <c r="AS99" s="113"/>
      <c r="AT99" s="113"/>
      <c r="AU99" s="113"/>
      <c r="AV99" s="113"/>
      <c r="AW99" s="113"/>
      <c r="AX99" s="113"/>
      <c r="AY99" s="113"/>
      <c r="AZ99" s="113"/>
      <c r="BA99" s="113"/>
      <c r="BB99" s="131"/>
      <c r="BC99" s="132"/>
      <c r="BD99" s="133"/>
      <c r="BE99" s="114"/>
    </row>
    <row r="100" spans="1:57">
      <c r="A100" s="8" t="s">
        <v>13</v>
      </c>
      <c r="B100" s="8">
        <f t="shared" si="3"/>
        <v>1</v>
      </c>
      <c r="C100" s="8" t="s">
        <v>149</v>
      </c>
      <c r="D100" s="9">
        <v>81.599999999999994</v>
      </c>
      <c r="E100" s="9">
        <v>66</v>
      </c>
      <c r="F100" s="9">
        <v>0</v>
      </c>
      <c r="G100" s="12">
        <v>66</v>
      </c>
      <c r="H100" s="8">
        <v>0</v>
      </c>
      <c r="I100" s="9">
        <v>0</v>
      </c>
      <c r="J100" s="12">
        <v>0</v>
      </c>
      <c r="K100" s="8">
        <v>92</v>
      </c>
      <c r="L100" s="8">
        <v>0</v>
      </c>
      <c r="M100" s="12">
        <v>92</v>
      </c>
      <c r="N100" s="8">
        <v>92</v>
      </c>
      <c r="O100" s="8">
        <v>0</v>
      </c>
      <c r="P100" s="12">
        <v>92</v>
      </c>
      <c r="Q100" s="9">
        <v>0.91300000000000003</v>
      </c>
      <c r="R100" s="9">
        <v>0</v>
      </c>
      <c r="S100" s="12">
        <v>0.91300000000000003</v>
      </c>
      <c r="T100" s="9">
        <v>19.2</v>
      </c>
      <c r="U100" s="8">
        <v>7.2859999999999996</v>
      </c>
      <c r="V100" s="8">
        <v>1.3196699999999999</v>
      </c>
      <c r="W100" s="9">
        <v>0.90837000000000001</v>
      </c>
      <c r="X100" s="9">
        <v>0</v>
      </c>
      <c r="Y100" s="12">
        <v>0.90837000000000001</v>
      </c>
      <c r="Z100" s="8">
        <v>0.42921999999999999</v>
      </c>
      <c r="AA100" s="8">
        <v>1</v>
      </c>
      <c r="AB100" s="12">
        <v>0.10582999999999999</v>
      </c>
      <c r="AC100" s="8">
        <v>0.47500999999999999</v>
      </c>
      <c r="AD100" s="8">
        <v>0</v>
      </c>
      <c r="AE100" s="8">
        <v>0</v>
      </c>
      <c r="AF100" s="12">
        <v>0</v>
      </c>
      <c r="AH100" s="8"/>
      <c r="AI100" s="112"/>
      <c r="AJ100" s="113"/>
      <c r="AK100" s="113"/>
      <c r="AL100" s="113"/>
      <c r="AM100" s="113"/>
      <c r="AN100" s="113"/>
      <c r="AO100" s="113"/>
      <c r="AP100" s="113"/>
      <c r="AQ100" s="113"/>
      <c r="AR100" s="113"/>
      <c r="AS100" s="113"/>
      <c r="AT100" s="113"/>
      <c r="AU100" s="113"/>
      <c r="AV100" s="113"/>
      <c r="AW100" s="113"/>
      <c r="AX100" s="113"/>
      <c r="AY100" s="113"/>
      <c r="AZ100" s="113"/>
      <c r="BA100" s="113"/>
      <c r="BB100" s="113"/>
      <c r="BC100" s="113"/>
      <c r="BD100" s="113"/>
      <c r="BE100" s="114"/>
    </row>
    <row r="101" spans="1:57">
      <c r="A101" s="8" t="s">
        <v>53</v>
      </c>
      <c r="B101" s="8">
        <f t="shared" si="3"/>
        <v>0</v>
      </c>
      <c r="C101" s="8" t="s">
        <v>148</v>
      </c>
      <c r="D101" s="9">
        <v>74.8</v>
      </c>
      <c r="E101" s="9">
        <v>145</v>
      </c>
      <c r="F101" s="9">
        <v>0</v>
      </c>
      <c r="G101" s="12">
        <v>145</v>
      </c>
      <c r="H101" s="8">
        <v>2</v>
      </c>
      <c r="I101" s="9">
        <v>0</v>
      </c>
      <c r="J101" s="12">
        <v>2</v>
      </c>
      <c r="K101" s="8">
        <v>98</v>
      </c>
      <c r="L101" s="8">
        <v>0</v>
      </c>
      <c r="M101" s="12">
        <v>98</v>
      </c>
      <c r="N101" s="8">
        <v>98</v>
      </c>
      <c r="O101" s="8">
        <v>0</v>
      </c>
      <c r="P101" s="12">
        <v>98</v>
      </c>
      <c r="Q101" s="9">
        <v>0.64200000000000002</v>
      </c>
      <c r="R101" s="9">
        <v>0</v>
      </c>
      <c r="S101" s="12">
        <v>0.64200000000000002</v>
      </c>
      <c r="T101" s="9">
        <v>11.7</v>
      </c>
      <c r="U101" s="8">
        <v>5.8280000000000003</v>
      </c>
      <c r="V101" s="8">
        <v>1.14184</v>
      </c>
      <c r="W101" s="9">
        <v>0.74314000000000002</v>
      </c>
      <c r="X101" s="9">
        <v>0</v>
      </c>
      <c r="Y101" s="12">
        <v>0.74314000000000002</v>
      </c>
      <c r="Z101" s="8">
        <v>0.19317000000000001</v>
      </c>
      <c r="AA101" s="8">
        <v>0</v>
      </c>
      <c r="AB101" s="12">
        <v>0.19317000000000001</v>
      </c>
      <c r="AC101" s="8">
        <v>0.27815000000000001</v>
      </c>
      <c r="AD101" s="8">
        <v>2</v>
      </c>
      <c r="AE101" s="8">
        <v>0</v>
      </c>
      <c r="AF101" s="12">
        <v>2</v>
      </c>
      <c r="AH101" s="8"/>
      <c r="AI101" s="112"/>
      <c r="AJ101" s="113"/>
      <c r="AK101" s="113"/>
      <c r="AL101" s="113"/>
      <c r="AM101" s="113"/>
      <c r="AN101" s="113"/>
      <c r="AO101" s="113"/>
      <c r="AP101" s="113"/>
      <c r="AQ101" s="113"/>
      <c r="AR101" s="113"/>
      <c r="AS101" s="113"/>
      <c r="AT101" s="113"/>
      <c r="AU101" s="113"/>
      <c r="AV101" s="113"/>
      <c r="AW101" s="113"/>
      <c r="AX101" s="113"/>
      <c r="AY101" s="113"/>
      <c r="AZ101" s="113"/>
      <c r="BA101" s="113"/>
      <c r="BB101" s="113"/>
      <c r="BC101" s="113"/>
      <c r="BD101" s="113"/>
      <c r="BE101" s="114"/>
    </row>
    <row r="102" spans="1:57">
      <c r="A102" s="8" t="s">
        <v>128</v>
      </c>
      <c r="B102" s="8">
        <f t="shared" si="3"/>
        <v>0</v>
      </c>
      <c r="C102" s="8" t="s">
        <v>148</v>
      </c>
      <c r="D102" s="9">
        <v>61.8</v>
      </c>
      <c r="E102" s="9">
        <v>22</v>
      </c>
      <c r="F102" s="9">
        <v>0</v>
      </c>
      <c r="G102" s="12">
        <v>22</v>
      </c>
      <c r="H102" s="8">
        <v>49</v>
      </c>
      <c r="I102" s="9">
        <v>0</v>
      </c>
      <c r="J102" s="12">
        <v>49</v>
      </c>
      <c r="K102" s="8">
        <v>65</v>
      </c>
      <c r="L102" s="8">
        <v>0</v>
      </c>
      <c r="M102" s="12">
        <v>65</v>
      </c>
      <c r="N102" s="8">
        <v>65</v>
      </c>
      <c r="O102" s="8">
        <v>0</v>
      </c>
      <c r="P102" s="12">
        <v>65</v>
      </c>
      <c r="Q102" s="9">
        <v>0.35099999999999998</v>
      </c>
      <c r="R102" s="9">
        <v>0</v>
      </c>
      <c r="S102" s="12">
        <v>0.35099999999999998</v>
      </c>
      <c r="T102" s="9">
        <v>5.4</v>
      </c>
      <c r="U102" s="8">
        <v>3.8450000000000002</v>
      </c>
      <c r="V102" s="8">
        <v>0.77264999999999995</v>
      </c>
      <c r="W102" s="9">
        <v>0.29707</v>
      </c>
      <c r="X102" s="9">
        <v>0</v>
      </c>
      <c r="Y102" s="12">
        <v>0.29707</v>
      </c>
      <c r="Z102" s="8">
        <v>0.15639</v>
      </c>
      <c r="AA102" s="8">
        <v>0</v>
      </c>
      <c r="AB102" s="12">
        <v>0.15639</v>
      </c>
      <c r="AC102" s="8">
        <v>0.19386999999999999</v>
      </c>
      <c r="AD102" s="8">
        <v>87</v>
      </c>
      <c r="AE102" s="8">
        <v>1</v>
      </c>
      <c r="AF102" s="12">
        <v>3</v>
      </c>
      <c r="AH102" s="8"/>
      <c r="AI102" s="121"/>
      <c r="AJ102" s="122"/>
      <c r="AK102" s="122"/>
      <c r="AL102" s="122"/>
      <c r="AM102" s="122"/>
      <c r="AN102" s="122"/>
      <c r="AO102" s="122"/>
      <c r="AP102" s="122"/>
      <c r="AQ102" s="122"/>
      <c r="AR102" s="122"/>
      <c r="AS102" s="122"/>
      <c r="AT102" s="122"/>
      <c r="AU102" s="122"/>
      <c r="AV102" s="122"/>
      <c r="AW102" s="122"/>
      <c r="AX102" s="122"/>
      <c r="AY102" s="122"/>
      <c r="AZ102" s="122"/>
      <c r="BA102" s="122"/>
      <c r="BB102" s="122"/>
      <c r="BC102" s="122"/>
      <c r="BD102" s="122"/>
      <c r="BE102" s="123"/>
    </row>
    <row r="103" spans="1:57">
      <c r="A103" s="8" t="s">
        <v>69</v>
      </c>
      <c r="B103" s="8">
        <f t="shared" si="3"/>
        <v>0</v>
      </c>
      <c r="C103" s="8" t="s">
        <v>148</v>
      </c>
      <c r="D103" s="9">
        <v>54.5</v>
      </c>
      <c r="E103" s="9">
        <v>344</v>
      </c>
      <c r="F103" s="9">
        <v>0</v>
      </c>
      <c r="G103" s="12">
        <v>344</v>
      </c>
      <c r="H103" s="8">
        <v>483</v>
      </c>
      <c r="I103" s="10">
        <v>1</v>
      </c>
      <c r="J103" s="12">
        <v>3</v>
      </c>
      <c r="K103" s="8">
        <v>49</v>
      </c>
      <c r="L103" s="8">
        <v>0</v>
      </c>
      <c r="M103" s="12">
        <v>49</v>
      </c>
      <c r="N103" s="8">
        <v>49</v>
      </c>
      <c r="O103" s="8">
        <v>1</v>
      </c>
      <c r="P103" s="12">
        <v>93</v>
      </c>
      <c r="Q103" s="9">
        <v>0.52500000000000002</v>
      </c>
      <c r="R103" s="9">
        <v>0</v>
      </c>
      <c r="S103" s="12">
        <v>0.52500000000000002</v>
      </c>
      <c r="T103" s="9">
        <v>10</v>
      </c>
      <c r="U103" s="8">
        <v>5.2679999999999998</v>
      </c>
      <c r="V103" s="8">
        <v>0.90432000000000001</v>
      </c>
      <c r="W103" s="9">
        <v>0.16006999999999999</v>
      </c>
      <c r="X103" s="9">
        <v>0</v>
      </c>
      <c r="Y103" s="12">
        <v>0.16006999999999999</v>
      </c>
      <c r="Z103" s="8">
        <v>4.0300000000000002E-2</v>
      </c>
      <c r="AA103" s="8">
        <v>0</v>
      </c>
      <c r="AB103" s="12">
        <v>4.0300000000000002E-2</v>
      </c>
      <c r="AC103" s="8">
        <v>0.27233000000000002</v>
      </c>
      <c r="AD103" s="8">
        <v>747</v>
      </c>
      <c r="AE103" s="8">
        <v>1</v>
      </c>
      <c r="AF103" s="12">
        <v>3</v>
      </c>
      <c r="AH103" s="8"/>
      <c r="AI103" s="8"/>
      <c r="AJ103" s="8"/>
      <c r="AK103" s="8"/>
      <c r="AL103" s="8"/>
    </row>
    <row r="104" spans="1:57">
      <c r="A104" s="8" t="s">
        <v>8</v>
      </c>
      <c r="B104" s="8">
        <f t="shared" si="3"/>
        <v>1</v>
      </c>
      <c r="C104" s="8" t="s">
        <v>149</v>
      </c>
      <c r="D104" s="9">
        <v>81.8</v>
      </c>
      <c r="E104" s="9">
        <v>59</v>
      </c>
      <c r="F104" s="9">
        <v>0</v>
      </c>
      <c r="G104" s="12">
        <v>59</v>
      </c>
      <c r="H104" s="8">
        <v>0</v>
      </c>
      <c r="I104" s="9">
        <v>0</v>
      </c>
      <c r="J104" s="12">
        <v>0</v>
      </c>
      <c r="K104" s="8">
        <v>0</v>
      </c>
      <c r="L104" s="8">
        <v>1</v>
      </c>
      <c r="M104" s="12">
        <v>91</v>
      </c>
      <c r="N104" s="8">
        <v>95</v>
      </c>
      <c r="O104" s="8">
        <v>0</v>
      </c>
      <c r="P104" s="12">
        <v>95</v>
      </c>
      <c r="Q104" s="9">
        <v>0.94799999999999995</v>
      </c>
      <c r="R104" s="9">
        <v>0</v>
      </c>
      <c r="S104" s="12">
        <v>0.94799999999999995</v>
      </c>
      <c r="T104" s="9">
        <v>17.7</v>
      </c>
      <c r="U104" s="8">
        <v>7.5220000000000002</v>
      </c>
      <c r="V104" s="8">
        <v>1.3309500000000001</v>
      </c>
      <c r="W104" s="9">
        <v>0.88521000000000005</v>
      </c>
      <c r="X104" s="9">
        <v>0</v>
      </c>
      <c r="Y104" s="12">
        <v>0.88521000000000005</v>
      </c>
      <c r="Z104" s="8">
        <v>0.36503000000000002</v>
      </c>
      <c r="AA104" s="8">
        <v>1</v>
      </c>
      <c r="AB104" s="12">
        <v>0.10582999999999999</v>
      </c>
      <c r="AC104" s="8">
        <v>0.34699000000000002</v>
      </c>
      <c r="AD104" s="8">
        <v>0</v>
      </c>
      <c r="AE104" s="8">
        <v>0</v>
      </c>
      <c r="AF104" s="12">
        <v>0</v>
      </c>
      <c r="AH104" s="8"/>
      <c r="AI104" s="8"/>
      <c r="AJ104" s="8"/>
      <c r="AK104" s="8"/>
      <c r="AL104" s="8"/>
    </row>
    <row r="105" spans="1:57">
      <c r="A105" s="8" t="s">
        <v>24</v>
      </c>
      <c r="B105" s="8">
        <f t="shared" si="3"/>
        <v>0</v>
      </c>
      <c r="C105" s="8" t="s">
        <v>148</v>
      </c>
      <c r="D105" s="9">
        <v>76.599999999999994</v>
      </c>
      <c r="E105" s="9">
        <v>99</v>
      </c>
      <c r="F105" s="9">
        <v>0</v>
      </c>
      <c r="G105" s="12">
        <v>99</v>
      </c>
      <c r="H105" s="8">
        <v>1</v>
      </c>
      <c r="I105" s="9">
        <v>0</v>
      </c>
      <c r="J105" s="12">
        <v>1</v>
      </c>
      <c r="K105" s="8">
        <v>99</v>
      </c>
      <c r="L105" s="8">
        <v>0</v>
      </c>
      <c r="M105" s="12">
        <v>99</v>
      </c>
      <c r="N105" s="8">
        <v>99</v>
      </c>
      <c r="O105" s="8">
        <v>0</v>
      </c>
      <c r="P105" s="12">
        <v>99</v>
      </c>
      <c r="Q105" s="9">
        <v>0.79500000000000004</v>
      </c>
      <c r="R105" s="9">
        <v>0</v>
      </c>
      <c r="S105" s="12">
        <v>0.79500000000000004</v>
      </c>
      <c r="T105" s="9">
        <v>13.7</v>
      </c>
      <c r="U105" s="8">
        <v>6.8529999999999998</v>
      </c>
      <c r="V105" s="8">
        <v>1.08182</v>
      </c>
      <c r="W105" s="9">
        <v>0.76275999999999999</v>
      </c>
      <c r="X105" s="9">
        <v>0</v>
      </c>
      <c r="Y105" s="12">
        <v>0.76275999999999999</v>
      </c>
      <c r="Z105" s="8">
        <v>0.32523999999999997</v>
      </c>
      <c r="AA105" s="8">
        <v>0</v>
      </c>
      <c r="AB105" s="12">
        <v>0.32523999999999997</v>
      </c>
      <c r="AC105" s="8">
        <v>0.21542</v>
      </c>
      <c r="AD105" s="8">
        <v>1</v>
      </c>
      <c r="AE105" s="8">
        <v>0</v>
      </c>
      <c r="AF105" s="12">
        <v>1</v>
      </c>
      <c r="AH105" s="8"/>
      <c r="AI105" s="8"/>
      <c r="AJ105" s="8"/>
      <c r="AK105" s="8"/>
      <c r="AL105" s="8"/>
    </row>
    <row r="106" spans="1:57">
      <c r="A106" s="8" t="s">
        <v>72</v>
      </c>
      <c r="B106" s="8">
        <f t="shared" si="3"/>
        <v>0</v>
      </c>
      <c r="C106" s="8" t="s">
        <v>148</v>
      </c>
      <c r="D106" s="9">
        <v>66.400000000000006</v>
      </c>
      <c r="E106" s="9">
        <v>161</v>
      </c>
      <c r="F106" s="9">
        <v>0</v>
      </c>
      <c r="G106" s="12">
        <v>161</v>
      </c>
      <c r="H106" s="8">
        <v>352</v>
      </c>
      <c r="I106" s="10">
        <v>1</v>
      </c>
      <c r="J106" s="12">
        <v>3</v>
      </c>
      <c r="K106" s="8">
        <v>72</v>
      </c>
      <c r="L106" s="8">
        <v>0</v>
      </c>
      <c r="M106" s="12">
        <v>72</v>
      </c>
      <c r="N106" s="8">
        <v>72</v>
      </c>
      <c r="O106" s="8">
        <v>0</v>
      </c>
      <c r="P106" s="12">
        <v>72</v>
      </c>
      <c r="Q106" s="9">
        <v>0.54800000000000004</v>
      </c>
      <c r="R106" s="9">
        <v>0</v>
      </c>
      <c r="S106" s="12">
        <v>0.54800000000000004</v>
      </c>
      <c r="T106" s="9">
        <v>8.1</v>
      </c>
      <c r="U106" s="8">
        <v>5.194</v>
      </c>
      <c r="V106" s="8">
        <v>0.41410999999999998</v>
      </c>
      <c r="W106" s="9">
        <v>0.51466000000000001</v>
      </c>
      <c r="X106" s="9">
        <v>0</v>
      </c>
      <c r="Y106" s="12">
        <v>0.51466000000000001</v>
      </c>
      <c r="Z106" s="8">
        <v>0.10464</v>
      </c>
      <c r="AA106" s="8">
        <v>0</v>
      </c>
      <c r="AB106" s="12">
        <v>0.10464</v>
      </c>
      <c r="AC106" s="8">
        <v>0.33671000000000001</v>
      </c>
      <c r="AD106" s="8">
        <v>433</v>
      </c>
      <c r="AE106" s="8">
        <v>1</v>
      </c>
      <c r="AF106" s="12">
        <v>3</v>
      </c>
      <c r="AH106" s="8"/>
      <c r="AI106" s="8"/>
      <c r="AJ106" s="8"/>
      <c r="AK106" s="8"/>
      <c r="AL106" s="8"/>
    </row>
    <row r="107" spans="1:57">
      <c r="A107" s="8" t="s">
        <v>26</v>
      </c>
      <c r="B107" s="8">
        <f t="shared" si="3"/>
        <v>0</v>
      </c>
      <c r="C107" s="8" t="s">
        <v>148</v>
      </c>
      <c r="D107" s="9">
        <v>77.8</v>
      </c>
      <c r="E107" s="9">
        <v>118</v>
      </c>
      <c r="F107" s="9">
        <v>0</v>
      </c>
      <c r="G107" s="12">
        <v>118</v>
      </c>
      <c r="H107" s="8">
        <v>1</v>
      </c>
      <c r="I107" s="9">
        <v>0</v>
      </c>
      <c r="J107" s="12">
        <v>1</v>
      </c>
      <c r="K107" s="8">
        <v>73</v>
      </c>
      <c r="L107" s="8">
        <v>0</v>
      </c>
      <c r="M107" s="12">
        <v>73</v>
      </c>
      <c r="N107" s="8">
        <v>73</v>
      </c>
      <c r="O107" s="8">
        <v>0</v>
      </c>
      <c r="P107" s="12">
        <v>73</v>
      </c>
      <c r="Q107" s="9">
        <v>0.78500000000000003</v>
      </c>
      <c r="R107" s="9">
        <v>0</v>
      </c>
      <c r="S107" s="12">
        <v>0.78500000000000003</v>
      </c>
      <c r="T107" s="9">
        <v>13</v>
      </c>
      <c r="U107" s="8">
        <v>4.7149999999999999</v>
      </c>
      <c r="V107" s="8">
        <v>0.92557999999999996</v>
      </c>
      <c r="W107" s="9">
        <v>0.66015000000000001</v>
      </c>
      <c r="X107" s="9">
        <v>0</v>
      </c>
      <c r="Y107" s="12">
        <v>0.66015000000000001</v>
      </c>
      <c r="Z107" s="8">
        <v>0.12905</v>
      </c>
      <c r="AA107" s="8">
        <v>0</v>
      </c>
      <c r="AB107" s="12">
        <v>0.12905</v>
      </c>
      <c r="AC107" s="8">
        <v>0.11251</v>
      </c>
      <c r="AD107" s="8">
        <v>1</v>
      </c>
      <c r="AE107" s="8">
        <v>0</v>
      </c>
      <c r="AF107" s="12">
        <v>1</v>
      </c>
      <c r="AH107" s="8"/>
      <c r="AI107" s="8"/>
      <c r="AJ107" s="8"/>
      <c r="AK107" s="8"/>
      <c r="AL107" s="8"/>
      <c r="AQ107" s="105"/>
      <c r="AR107" s="105"/>
      <c r="AS107" s="105"/>
    </row>
    <row r="108" spans="1:57">
      <c r="A108" s="8" t="s">
        <v>160</v>
      </c>
      <c r="B108" s="8">
        <f t="shared" si="3"/>
        <v>0</v>
      </c>
      <c r="C108" s="8" t="s">
        <v>148</v>
      </c>
      <c r="D108" s="9">
        <v>62.9</v>
      </c>
      <c r="E108" s="9">
        <v>275</v>
      </c>
      <c r="F108" s="9">
        <v>0</v>
      </c>
      <c r="G108" s="12">
        <v>275</v>
      </c>
      <c r="H108" s="8">
        <v>10</v>
      </c>
      <c r="I108" s="9">
        <v>0</v>
      </c>
      <c r="J108" s="12">
        <v>10</v>
      </c>
      <c r="K108" s="8">
        <v>67</v>
      </c>
      <c r="L108" s="8">
        <v>0</v>
      </c>
      <c r="M108" s="12">
        <v>67</v>
      </c>
      <c r="N108" s="8">
        <v>73</v>
      </c>
      <c r="O108" s="8">
        <v>0</v>
      </c>
      <c r="P108" s="12">
        <v>73</v>
      </c>
      <c r="Q108" s="9">
        <v>0.51500000000000001</v>
      </c>
      <c r="R108" s="9">
        <v>0</v>
      </c>
      <c r="S108" s="12">
        <v>0.51500000000000001</v>
      </c>
      <c r="T108" s="9">
        <v>10</v>
      </c>
      <c r="U108" s="8">
        <v>6.7859999999999996</v>
      </c>
      <c r="V108" s="8">
        <v>1.1984999999999999</v>
      </c>
      <c r="W108" s="9">
        <v>0.79661000000000004</v>
      </c>
      <c r="X108" s="9">
        <v>0</v>
      </c>
      <c r="Y108" s="12">
        <v>0.79661000000000004</v>
      </c>
      <c r="Z108" s="8">
        <v>9.2700000000000005E-2</v>
      </c>
      <c r="AA108" s="8">
        <v>0</v>
      </c>
      <c r="AB108" s="12">
        <v>9.2700000000000005E-2</v>
      </c>
      <c r="AC108" s="8">
        <v>0.24434</v>
      </c>
      <c r="AD108" s="8">
        <v>12</v>
      </c>
      <c r="AE108" s="8">
        <v>0</v>
      </c>
      <c r="AF108" s="12">
        <v>12</v>
      </c>
      <c r="AH108" s="8"/>
      <c r="AI108" s="8"/>
      <c r="AJ108" s="8"/>
      <c r="AK108" s="8"/>
      <c r="AL108" s="8"/>
      <c r="AQ108" s="105"/>
      <c r="AR108" s="105"/>
      <c r="AS108" s="105"/>
    </row>
    <row r="109" spans="1:57">
      <c r="A109" s="8" t="s">
        <v>49</v>
      </c>
      <c r="B109" s="8">
        <f t="shared" si="3"/>
        <v>0</v>
      </c>
      <c r="C109" s="8" t="s">
        <v>148</v>
      </c>
      <c r="D109" s="9">
        <v>74</v>
      </c>
      <c r="E109" s="9">
        <v>146</v>
      </c>
      <c r="F109" s="9">
        <v>0</v>
      </c>
      <c r="G109" s="12">
        <v>146</v>
      </c>
      <c r="H109" s="8">
        <v>2</v>
      </c>
      <c r="I109" s="9">
        <v>0</v>
      </c>
      <c r="J109" s="12">
        <v>2</v>
      </c>
      <c r="K109" s="8">
        <v>93</v>
      </c>
      <c r="L109" s="8">
        <v>0</v>
      </c>
      <c r="M109" s="12">
        <v>93</v>
      </c>
      <c r="N109" s="8">
        <v>93</v>
      </c>
      <c r="O109" s="8">
        <v>0</v>
      </c>
      <c r="P109" s="12">
        <v>93</v>
      </c>
      <c r="Q109" s="9">
        <v>0.69199999999999995</v>
      </c>
      <c r="R109" s="9">
        <v>0</v>
      </c>
      <c r="S109" s="12">
        <v>0.69199999999999995</v>
      </c>
      <c r="T109" s="9">
        <v>12.3</v>
      </c>
      <c r="U109" s="8">
        <v>5.8780000000000001</v>
      </c>
      <c r="V109" s="8">
        <v>1.30477</v>
      </c>
      <c r="W109" s="9">
        <v>0.66098000000000001</v>
      </c>
      <c r="X109" s="9">
        <v>0</v>
      </c>
      <c r="Y109" s="12">
        <v>0.66098000000000001</v>
      </c>
      <c r="Z109" s="8">
        <v>8.2419999999999993E-2</v>
      </c>
      <c r="AA109" s="8">
        <v>0</v>
      </c>
      <c r="AB109" s="12">
        <v>8.2419999999999993E-2</v>
      </c>
      <c r="AC109" s="8">
        <v>0.34239999999999998</v>
      </c>
      <c r="AD109" s="8">
        <v>3</v>
      </c>
      <c r="AE109" s="8">
        <v>0</v>
      </c>
      <c r="AF109" s="12">
        <v>3</v>
      </c>
      <c r="AH109" s="8"/>
      <c r="AI109" s="8"/>
      <c r="AJ109" s="8"/>
      <c r="AK109" s="8"/>
      <c r="AL109" s="8"/>
      <c r="AQ109" s="105"/>
      <c r="AR109" s="105"/>
      <c r="AS109" s="105"/>
    </row>
    <row r="110" spans="1:57">
      <c r="A110" s="8" t="s">
        <v>54</v>
      </c>
      <c r="B110" s="8">
        <f t="shared" si="3"/>
        <v>0</v>
      </c>
      <c r="C110" s="8" t="s">
        <v>148</v>
      </c>
      <c r="D110" s="9">
        <v>75.5</v>
      </c>
      <c r="E110" s="9">
        <v>123</v>
      </c>
      <c r="F110" s="9">
        <v>0</v>
      </c>
      <c r="G110" s="12">
        <v>123</v>
      </c>
      <c r="H110" s="8">
        <v>8</v>
      </c>
      <c r="I110" s="9">
        <v>0</v>
      </c>
      <c r="J110" s="12">
        <v>8</v>
      </c>
      <c r="K110" s="8">
        <v>9</v>
      </c>
      <c r="L110" s="8">
        <v>1</v>
      </c>
      <c r="M110" s="12">
        <v>91</v>
      </c>
      <c r="N110" s="8">
        <v>9</v>
      </c>
      <c r="O110" s="8">
        <v>1</v>
      </c>
      <c r="P110" s="12">
        <v>93</v>
      </c>
      <c r="Q110" s="9">
        <v>0.73699999999999999</v>
      </c>
      <c r="R110" s="9">
        <v>0</v>
      </c>
      <c r="S110" s="12">
        <v>0.73699999999999999</v>
      </c>
      <c r="T110" s="9">
        <v>13.4</v>
      </c>
      <c r="U110" s="8">
        <v>5.8239999999999998</v>
      </c>
      <c r="V110" s="8">
        <v>0.97458999999999996</v>
      </c>
      <c r="W110" s="9">
        <v>0.73016999999999999</v>
      </c>
      <c r="X110" s="9">
        <v>0</v>
      </c>
      <c r="Y110" s="12">
        <v>0.73016999999999999</v>
      </c>
      <c r="Z110" s="8">
        <v>5.9889999999999999E-2</v>
      </c>
      <c r="AA110" s="8">
        <v>0</v>
      </c>
      <c r="AB110" s="12">
        <v>5.9889999999999999E-2</v>
      </c>
      <c r="AC110" s="8">
        <v>0.14982000000000001</v>
      </c>
      <c r="AD110" s="8">
        <v>10</v>
      </c>
      <c r="AE110" s="8">
        <v>0</v>
      </c>
      <c r="AF110" s="12">
        <v>10</v>
      </c>
      <c r="AH110" s="8"/>
      <c r="AI110" s="8"/>
      <c r="AJ110" s="8"/>
      <c r="AK110" s="8"/>
      <c r="AL110" s="8"/>
      <c r="AQ110" s="105"/>
      <c r="AR110" s="105"/>
      <c r="AS110" s="105"/>
    </row>
    <row r="111" spans="1:57">
      <c r="A111" s="8" t="s">
        <v>81</v>
      </c>
      <c r="B111" s="8">
        <f t="shared" si="3"/>
        <v>0</v>
      </c>
      <c r="C111" s="8" t="s">
        <v>148</v>
      </c>
      <c r="D111" s="9">
        <v>68.5</v>
      </c>
      <c r="E111" s="9">
        <v>211</v>
      </c>
      <c r="F111" s="9">
        <v>0</v>
      </c>
      <c r="G111" s="12">
        <v>211</v>
      </c>
      <c r="H111" s="8">
        <v>52</v>
      </c>
      <c r="I111" s="9">
        <v>0</v>
      </c>
      <c r="J111" s="12">
        <v>52</v>
      </c>
      <c r="K111" s="8">
        <v>6</v>
      </c>
      <c r="L111" s="8">
        <v>1</v>
      </c>
      <c r="M111" s="12">
        <v>91</v>
      </c>
      <c r="N111" s="8">
        <v>6</v>
      </c>
      <c r="O111" s="8">
        <v>1</v>
      </c>
      <c r="P111" s="12">
        <v>93</v>
      </c>
      <c r="Q111" s="9">
        <v>0.67900000000000005</v>
      </c>
      <c r="R111" s="9">
        <v>0</v>
      </c>
      <c r="S111" s="12">
        <v>0.67900000000000005</v>
      </c>
      <c r="T111" s="9">
        <v>11.7</v>
      </c>
      <c r="U111" s="8">
        <v>5.0730000000000004</v>
      </c>
      <c r="V111" s="8">
        <v>1.0351600000000001</v>
      </c>
      <c r="W111" s="9">
        <v>0.58113999999999999</v>
      </c>
      <c r="X111" s="9">
        <v>0</v>
      </c>
      <c r="Y111" s="12">
        <v>0.58113999999999999</v>
      </c>
      <c r="Z111" s="8">
        <v>0.12279</v>
      </c>
      <c r="AA111" s="8">
        <v>0</v>
      </c>
      <c r="AB111" s="12">
        <v>0.12279</v>
      </c>
      <c r="AC111" s="8">
        <v>0.24990999999999999</v>
      </c>
      <c r="AD111" s="8">
        <v>66</v>
      </c>
      <c r="AE111" s="8">
        <v>0</v>
      </c>
      <c r="AF111" s="12">
        <v>66</v>
      </c>
      <c r="AH111" s="8"/>
      <c r="AI111" s="8"/>
      <c r="AJ111" s="8"/>
      <c r="AK111" s="8"/>
      <c r="AL111" s="8"/>
      <c r="AQ111" s="105"/>
      <c r="AR111" s="105"/>
      <c r="AS111" s="105"/>
    </row>
    <row r="112" spans="1:57">
      <c r="A112" s="8" t="s">
        <v>56</v>
      </c>
      <c r="B112" s="8">
        <f t="shared" si="3"/>
        <v>1</v>
      </c>
      <c r="C112" s="8" t="s">
        <v>149</v>
      </c>
      <c r="D112" s="9">
        <v>77.5</v>
      </c>
      <c r="E112" s="9">
        <v>117</v>
      </c>
      <c r="F112" s="9">
        <v>0</v>
      </c>
      <c r="G112" s="12">
        <v>117</v>
      </c>
      <c r="H112" s="8">
        <v>2</v>
      </c>
      <c r="I112" s="9">
        <v>0</v>
      </c>
      <c r="J112" s="12">
        <v>2</v>
      </c>
      <c r="K112" s="8">
        <v>96</v>
      </c>
      <c r="L112" s="8">
        <v>0</v>
      </c>
      <c r="M112" s="12">
        <v>96</v>
      </c>
      <c r="N112" s="8">
        <v>98</v>
      </c>
      <c r="O112" s="8">
        <v>0</v>
      </c>
      <c r="P112" s="12">
        <v>98</v>
      </c>
      <c r="Q112" s="9">
        <v>0.85199999999999998</v>
      </c>
      <c r="R112" s="9">
        <v>0</v>
      </c>
      <c r="S112" s="12">
        <v>0.85199999999999998</v>
      </c>
      <c r="T112" s="9">
        <v>16.399999999999999</v>
      </c>
      <c r="U112" s="8">
        <v>5.7910000000000004</v>
      </c>
      <c r="V112" s="8">
        <v>1.27948</v>
      </c>
      <c r="W112" s="9">
        <v>0.77903</v>
      </c>
      <c r="X112" s="9">
        <v>0</v>
      </c>
      <c r="Y112" s="12">
        <v>0.77903</v>
      </c>
      <c r="Z112" s="8">
        <v>4.2119999999999998E-2</v>
      </c>
      <c r="AA112" s="8">
        <v>0</v>
      </c>
      <c r="AB112" s="12">
        <v>4.2119999999999998E-2</v>
      </c>
      <c r="AC112" s="8">
        <v>0.16758999999999999</v>
      </c>
      <c r="AD112" s="8">
        <v>2</v>
      </c>
      <c r="AE112" s="8">
        <v>0</v>
      </c>
      <c r="AF112" s="12">
        <v>2</v>
      </c>
      <c r="AH112" s="8"/>
      <c r="AI112" s="8"/>
      <c r="AJ112" s="8"/>
      <c r="AK112" s="8"/>
      <c r="AL112" s="8"/>
      <c r="AQ112" s="105"/>
      <c r="AR112" s="105"/>
      <c r="AS112" s="105"/>
    </row>
    <row r="113" spans="1:45">
      <c r="A113" s="8" t="s">
        <v>79</v>
      </c>
      <c r="B113" s="8">
        <f t="shared" si="3"/>
        <v>1</v>
      </c>
      <c r="C113" s="8" t="s">
        <v>149</v>
      </c>
      <c r="D113" s="9">
        <v>81.099999999999994</v>
      </c>
      <c r="E113" s="9">
        <v>76</v>
      </c>
      <c r="F113" s="9">
        <v>0</v>
      </c>
      <c r="G113" s="12">
        <v>76</v>
      </c>
      <c r="H113" s="8">
        <v>0</v>
      </c>
      <c r="I113" s="9">
        <v>0</v>
      </c>
      <c r="J113" s="12">
        <v>0</v>
      </c>
      <c r="K113" s="8">
        <v>98</v>
      </c>
      <c r="L113" s="8">
        <v>0</v>
      </c>
      <c r="M113" s="12">
        <v>98</v>
      </c>
      <c r="N113" s="8">
        <v>98</v>
      </c>
      <c r="O113" s="8">
        <v>0</v>
      </c>
      <c r="P113" s="12">
        <v>98</v>
      </c>
      <c r="Q113" s="9">
        <v>0.84099999999999997</v>
      </c>
      <c r="R113" s="9">
        <v>0</v>
      </c>
      <c r="S113" s="12">
        <v>0.84099999999999997</v>
      </c>
      <c r="T113" s="9">
        <v>16.600000000000001</v>
      </c>
      <c r="U113" s="8">
        <v>5.1020000000000003</v>
      </c>
      <c r="V113" s="8">
        <v>1.1393500000000001</v>
      </c>
      <c r="W113" s="9">
        <v>0.87519000000000002</v>
      </c>
      <c r="X113" s="9">
        <v>0</v>
      </c>
      <c r="Y113" s="12">
        <v>0.87519000000000002</v>
      </c>
      <c r="Z113" s="8">
        <v>1.078E-2</v>
      </c>
      <c r="AA113" s="8">
        <v>0</v>
      </c>
      <c r="AB113" s="12">
        <v>1.078E-2</v>
      </c>
      <c r="AC113" s="8">
        <v>0.13719000000000001</v>
      </c>
      <c r="AD113" s="8">
        <v>0</v>
      </c>
      <c r="AE113" s="8">
        <v>0</v>
      </c>
      <c r="AF113" s="12">
        <v>0</v>
      </c>
      <c r="AH113" s="8"/>
      <c r="AI113" s="8"/>
      <c r="AJ113" s="8"/>
      <c r="AK113" s="8"/>
      <c r="AL113" s="8"/>
      <c r="AQ113" s="105"/>
      <c r="AR113" s="105"/>
      <c r="AS113" s="105"/>
    </row>
    <row r="114" spans="1:45">
      <c r="A114" s="8" t="s">
        <v>29</v>
      </c>
      <c r="B114" s="8">
        <f t="shared" si="3"/>
        <v>0</v>
      </c>
      <c r="C114" s="8" t="s">
        <v>148</v>
      </c>
      <c r="D114" s="9">
        <v>78.2</v>
      </c>
      <c r="E114" s="9">
        <v>68</v>
      </c>
      <c r="F114" s="9">
        <v>0</v>
      </c>
      <c r="G114" s="12">
        <v>68</v>
      </c>
      <c r="H114" s="8">
        <v>0</v>
      </c>
      <c r="I114" s="9">
        <v>0</v>
      </c>
      <c r="J114" s="12">
        <v>0</v>
      </c>
      <c r="K114" s="8">
        <v>99</v>
      </c>
      <c r="L114" s="8">
        <v>0</v>
      </c>
      <c r="M114" s="12">
        <v>99</v>
      </c>
      <c r="N114" s="8">
        <v>99</v>
      </c>
      <c r="O114" s="8">
        <v>0</v>
      </c>
      <c r="P114" s="12">
        <v>99</v>
      </c>
      <c r="Q114" s="9">
        <v>0.85499999999999998</v>
      </c>
      <c r="R114" s="9">
        <v>0</v>
      </c>
      <c r="S114" s="12">
        <v>0.85499999999999998</v>
      </c>
      <c r="T114" s="9">
        <v>13.4</v>
      </c>
      <c r="U114" s="8">
        <v>6.6109999999999998</v>
      </c>
      <c r="V114" s="8">
        <v>1.0786</v>
      </c>
      <c r="W114" s="9">
        <v>0.79732999999999998</v>
      </c>
      <c r="X114" s="9">
        <v>0</v>
      </c>
      <c r="Y114" s="12">
        <v>0.79732999999999998</v>
      </c>
      <c r="Z114" s="8">
        <v>0.52207999999999999</v>
      </c>
      <c r="AA114" s="8">
        <v>1</v>
      </c>
      <c r="AB114" s="12">
        <v>0.10582999999999999</v>
      </c>
      <c r="AC114" s="8">
        <v>0.32573000000000002</v>
      </c>
      <c r="AD114" s="8">
        <v>0</v>
      </c>
      <c r="AE114" s="8">
        <v>0</v>
      </c>
      <c r="AF114" s="12">
        <v>0</v>
      </c>
      <c r="AH114" s="8"/>
      <c r="AI114" s="8"/>
      <c r="AJ114" s="8"/>
      <c r="AK114" s="8"/>
      <c r="AL114" s="8"/>
      <c r="AQ114" s="105"/>
      <c r="AR114" s="105"/>
      <c r="AS114" s="105"/>
    </row>
    <row r="115" spans="1:45">
      <c r="A115" s="8" t="s">
        <v>77</v>
      </c>
      <c r="B115" s="8">
        <f t="shared" si="3"/>
        <v>1</v>
      </c>
      <c r="C115" s="8" t="s">
        <v>149</v>
      </c>
      <c r="D115" s="9">
        <v>75</v>
      </c>
      <c r="E115" s="9">
        <v>133</v>
      </c>
      <c r="F115" s="9">
        <v>0</v>
      </c>
      <c r="G115" s="12">
        <v>133</v>
      </c>
      <c r="H115" s="8">
        <v>2</v>
      </c>
      <c r="I115" s="9">
        <v>0</v>
      </c>
      <c r="J115" s="12">
        <v>2</v>
      </c>
      <c r="K115" s="8">
        <v>9</v>
      </c>
      <c r="L115" s="8">
        <v>1</v>
      </c>
      <c r="M115" s="12">
        <v>91</v>
      </c>
      <c r="N115" s="8">
        <v>89</v>
      </c>
      <c r="O115" s="8">
        <v>0</v>
      </c>
      <c r="P115" s="12">
        <v>89</v>
      </c>
      <c r="Q115" s="9">
        <v>0.79800000000000004</v>
      </c>
      <c r="R115" s="9">
        <v>0</v>
      </c>
      <c r="S115" s="12">
        <v>0.79800000000000004</v>
      </c>
      <c r="T115" s="9">
        <v>14.7</v>
      </c>
      <c r="U115" s="8">
        <v>5.1239999999999997</v>
      </c>
      <c r="V115" s="8">
        <v>0.88588</v>
      </c>
      <c r="W115" s="9">
        <v>0.76890000000000003</v>
      </c>
      <c r="X115" s="9">
        <v>0</v>
      </c>
      <c r="Y115" s="12">
        <v>0.76890000000000003</v>
      </c>
      <c r="Z115" s="8">
        <v>6.4900000000000001E-3</v>
      </c>
      <c r="AA115" s="8">
        <v>0</v>
      </c>
      <c r="AB115" s="12">
        <v>6.4900000000000001E-3</v>
      </c>
      <c r="AC115" s="8">
        <v>0.13747999999999999</v>
      </c>
      <c r="AD115" s="8">
        <v>2</v>
      </c>
      <c r="AE115" s="8">
        <v>0</v>
      </c>
      <c r="AF115" s="12">
        <v>2</v>
      </c>
      <c r="AH115" s="8"/>
      <c r="AI115" s="8"/>
      <c r="AJ115" s="8"/>
      <c r="AK115" s="8"/>
      <c r="AL115" s="8"/>
    </row>
    <row r="116" spans="1:45">
      <c r="A116" s="8" t="s">
        <v>161</v>
      </c>
      <c r="B116" s="8">
        <f t="shared" si="3"/>
        <v>0</v>
      </c>
      <c r="C116" s="8" t="s">
        <v>148</v>
      </c>
      <c r="D116" s="9">
        <v>75</v>
      </c>
      <c r="E116" s="9">
        <v>222</v>
      </c>
      <c r="F116" s="9">
        <v>0</v>
      </c>
      <c r="G116" s="12">
        <v>222</v>
      </c>
      <c r="H116" s="8">
        <v>13</v>
      </c>
      <c r="I116" s="9">
        <v>0</v>
      </c>
      <c r="J116" s="12">
        <v>13</v>
      </c>
      <c r="K116" s="8">
        <v>97</v>
      </c>
      <c r="L116" s="8">
        <v>0</v>
      </c>
      <c r="M116" s="12">
        <v>97</v>
      </c>
      <c r="N116" s="8">
        <v>97</v>
      </c>
      <c r="O116" s="8">
        <v>0</v>
      </c>
      <c r="P116" s="12">
        <v>97</v>
      </c>
      <c r="Q116" s="9">
        <v>0.80500000000000005</v>
      </c>
      <c r="R116" s="9">
        <v>0</v>
      </c>
      <c r="S116" s="12">
        <v>0.80500000000000005</v>
      </c>
      <c r="T116" s="9">
        <v>15</v>
      </c>
      <c r="U116" s="8">
        <v>5.7160000000000002</v>
      </c>
      <c r="V116" s="8">
        <v>1.23617</v>
      </c>
      <c r="W116" s="9">
        <v>0.66925999999999997</v>
      </c>
      <c r="X116" s="9">
        <v>0</v>
      </c>
      <c r="Y116" s="12">
        <v>0.66925999999999997</v>
      </c>
      <c r="Z116" s="8">
        <v>3.005E-2</v>
      </c>
      <c r="AA116" s="8">
        <v>0</v>
      </c>
      <c r="AB116" s="12">
        <v>3.005E-2</v>
      </c>
      <c r="AC116" s="8">
        <v>1.99E-3</v>
      </c>
      <c r="AD116" s="8">
        <v>15</v>
      </c>
      <c r="AE116" s="8">
        <v>0</v>
      </c>
      <c r="AF116" s="12">
        <v>15</v>
      </c>
      <c r="AH116" s="8"/>
      <c r="AI116" s="8"/>
      <c r="AJ116" s="8"/>
      <c r="AK116" s="8"/>
      <c r="AL116" s="8"/>
    </row>
    <row r="117" spans="1:45">
      <c r="A117" s="8" t="s">
        <v>136</v>
      </c>
      <c r="B117" s="8">
        <f t="shared" si="3"/>
        <v>0</v>
      </c>
      <c r="C117" s="8" t="s">
        <v>148</v>
      </c>
      <c r="D117" s="9">
        <v>66.099999999999994</v>
      </c>
      <c r="E117" s="9">
        <v>227</v>
      </c>
      <c r="F117" s="9">
        <v>0</v>
      </c>
      <c r="G117" s="12">
        <v>227</v>
      </c>
      <c r="H117" s="8">
        <v>11</v>
      </c>
      <c r="I117" s="9">
        <v>0</v>
      </c>
      <c r="J117" s="12">
        <v>11</v>
      </c>
      <c r="K117" s="8">
        <v>98</v>
      </c>
      <c r="L117" s="8">
        <v>0</v>
      </c>
      <c r="M117" s="12">
        <v>98</v>
      </c>
      <c r="N117" s="8">
        <v>98</v>
      </c>
      <c r="O117" s="8">
        <v>0</v>
      </c>
      <c r="P117" s="12">
        <v>98</v>
      </c>
      <c r="Q117" s="9">
        <v>0.49299999999999999</v>
      </c>
      <c r="R117" s="9">
        <v>0</v>
      </c>
      <c r="S117" s="12">
        <v>0.49299999999999999</v>
      </c>
      <c r="T117" s="9">
        <v>10.8</v>
      </c>
      <c r="U117" s="8">
        <v>3.4649999999999999</v>
      </c>
      <c r="V117" s="8">
        <v>0.77370000000000005</v>
      </c>
      <c r="W117" s="9">
        <v>0.42864000000000002</v>
      </c>
      <c r="X117" s="9">
        <v>0</v>
      </c>
      <c r="Y117" s="12">
        <v>0.42864000000000002</v>
      </c>
      <c r="Z117" s="8">
        <v>0.55191000000000001</v>
      </c>
      <c r="AA117" s="8">
        <v>1</v>
      </c>
      <c r="AB117" s="12">
        <v>0.10582999999999999</v>
      </c>
      <c r="AC117" s="8">
        <v>0.22628000000000001</v>
      </c>
      <c r="AD117" s="8">
        <v>15</v>
      </c>
      <c r="AE117" s="8">
        <v>0</v>
      </c>
      <c r="AF117" s="12">
        <v>15</v>
      </c>
      <c r="AH117" s="8"/>
      <c r="AI117" s="8"/>
      <c r="AJ117" s="8"/>
      <c r="AK117" s="8"/>
      <c r="AL117" s="8"/>
    </row>
    <row r="118" spans="1:45">
      <c r="A118" s="8" t="s">
        <v>35</v>
      </c>
      <c r="B118" s="8">
        <f t="shared" si="3"/>
        <v>0</v>
      </c>
      <c r="C118" s="8" t="s">
        <v>148</v>
      </c>
      <c r="D118" s="9">
        <v>74.5</v>
      </c>
      <c r="E118" s="9">
        <v>88</v>
      </c>
      <c r="F118" s="9">
        <v>0</v>
      </c>
      <c r="G118" s="12">
        <v>88</v>
      </c>
      <c r="H118" s="8">
        <v>7</v>
      </c>
      <c r="I118" s="9">
        <v>0</v>
      </c>
      <c r="J118" s="12">
        <v>7</v>
      </c>
      <c r="K118" s="8">
        <v>98</v>
      </c>
      <c r="L118" s="8">
        <v>0</v>
      </c>
      <c r="M118" s="12">
        <v>98</v>
      </c>
      <c r="N118" s="8">
        <v>98</v>
      </c>
      <c r="O118" s="8">
        <v>0</v>
      </c>
      <c r="P118" s="12">
        <v>98</v>
      </c>
      <c r="Q118" s="9">
        <v>0.84499999999999997</v>
      </c>
      <c r="R118" s="9">
        <v>0</v>
      </c>
      <c r="S118" s="12">
        <v>0.84499999999999997</v>
      </c>
      <c r="T118" s="9">
        <v>16.100000000000001</v>
      </c>
      <c r="U118" s="8">
        <v>6.4109999999999996</v>
      </c>
      <c r="V118" s="8">
        <v>1.0839300000000001</v>
      </c>
      <c r="W118" s="9">
        <v>0.72024999999999995</v>
      </c>
      <c r="X118" s="9">
        <v>0</v>
      </c>
      <c r="Y118" s="12">
        <v>0.72024999999999995</v>
      </c>
      <c r="Z118" s="8">
        <v>0.32523999999999997</v>
      </c>
      <c r="AA118" s="8">
        <v>0</v>
      </c>
      <c r="AB118" s="12">
        <v>0.32523999999999997</v>
      </c>
      <c r="AC118" s="8">
        <v>0.13705999999999999</v>
      </c>
      <c r="AD118" s="8">
        <v>8</v>
      </c>
      <c r="AE118" s="8">
        <v>0</v>
      </c>
      <c r="AF118" s="12">
        <v>8</v>
      </c>
      <c r="AH118" s="8"/>
      <c r="AI118" s="8"/>
      <c r="AJ118" s="8"/>
      <c r="AK118" s="8"/>
      <c r="AL118" s="8"/>
    </row>
    <row r="119" spans="1:45">
      <c r="A119" s="8" t="s">
        <v>126</v>
      </c>
      <c r="B119" s="8">
        <f t="shared" si="3"/>
        <v>0</v>
      </c>
      <c r="C119" s="8" t="s">
        <v>148</v>
      </c>
      <c r="D119" s="9">
        <v>66.7</v>
      </c>
      <c r="E119" s="9">
        <v>188</v>
      </c>
      <c r="F119" s="9">
        <v>0</v>
      </c>
      <c r="G119" s="12">
        <v>188</v>
      </c>
      <c r="H119" s="8">
        <v>19</v>
      </c>
      <c r="I119" s="9">
        <v>0</v>
      </c>
      <c r="J119" s="12">
        <v>19</v>
      </c>
      <c r="K119" s="8">
        <v>89</v>
      </c>
      <c r="L119" s="8">
        <v>0</v>
      </c>
      <c r="M119" s="12">
        <v>89</v>
      </c>
      <c r="N119" s="8">
        <v>89</v>
      </c>
      <c r="O119" s="8">
        <v>0</v>
      </c>
      <c r="P119" s="12">
        <v>89</v>
      </c>
      <c r="Q119" s="9">
        <v>0.49099999999999999</v>
      </c>
      <c r="R119" s="9">
        <v>0</v>
      </c>
      <c r="S119" s="12">
        <v>0.49099999999999999</v>
      </c>
      <c r="T119" s="9">
        <v>9.5</v>
      </c>
      <c r="U119" s="8">
        <v>3.9039999999999999</v>
      </c>
      <c r="V119" s="8">
        <v>0.97619</v>
      </c>
      <c r="W119" s="9">
        <v>0.43540000000000001</v>
      </c>
      <c r="X119" s="9">
        <v>0</v>
      </c>
      <c r="Y119" s="12">
        <v>0.43540000000000001</v>
      </c>
      <c r="Z119" s="8">
        <v>0.10713</v>
      </c>
      <c r="AB119" s="12">
        <v>0.10713</v>
      </c>
      <c r="AC119" s="8">
        <v>0.20843</v>
      </c>
      <c r="AD119" s="8">
        <v>26</v>
      </c>
      <c r="AE119" s="8">
        <v>0</v>
      </c>
      <c r="AF119" s="12">
        <v>26</v>
      </c>
      <c r="AH119" s="8"/>
    </row>
    <row r="120" spans="1:45">
      <c r="A120" s="8" t="s">
        <v>78</v>
      </c>
      <c r="B120" s="8">
        <f t="shared" si="3"/>
        <v>0</v>
      </c>
      <c r="C120" s="8" t="s">
        <v>148</v>
      </c>
      <c r="D120" s="9">
        <v>75.599999999999994</v>
      </c>
      <c r="E120" s="9">
        <v>121</v>
      </c>
      <c r="F120" s="9">
        <v>0</v>
      </c>
      <c r="G120" s="12">
        <v>121</v>
      </c>
      <c r="H120" s="8">
        <v>1</v>
      </c>
      <c r="I120" s="9">
        <v>0</v>
      </c>
      <c r="J120" s="12">
        <v>1</v>
      </c>
      <c r="K120" s="8">
        <v>94</v>
      </c>
      <c r="L120" s="8">
        <v>0</v>
      </c>
      <c r="M120" s="12">
        <v>94</v>
      </c>
      <c r="N120" s="8">
        <v>95</v>
      </c>
      <c r="O120" s="8">
        <v>0</v>
      </c>
      <c r="P120" s="12">
        <v>95</v>
      </c>
      <c r="Q120" s="9">
        <v>0.77500000000000002</v>
      </c>
      <c r="R120" s="9">
        <v>0</v>
      </c>
      <c r="S120" s="12">
        <v>0.77500000000000002</v>
      </c>
      <c r="T120" s="9">
        <v>14.4</v>
      </c>
      <c r="U120" s="8">
        <v>5.1230000000000002</v>
      </c>
      <c r="V120" s="8">
        <v>1.0096400000000001</v>
      </c>
      <c r="W120" s="9">
        <v>0.74836000000000003</v>
      </c>
      <c r="X120" s="9">
        <v>0</v>
      </c>
      <c r="Y120" s="12">
        <v>0.74836000000000003</v>
      </c>
      <c r="Z120" s="8">
        <v>2.6169999999999999E-2</v>
      </c>
      <c r="AA120" s="8">
        <v>0</v>
      </c>
      <c r="AB120" s="12">
        <v>2.6169999999999999E-2</v>
      </c>
      <c r="AC120" s="8">
        <v>0.19231000000000001</v>
      </c>
      <c r="AD120" s="8">
        <v>1</v>
      </c>
      <c r="AE120" s="8">
        <v>0</v>
      </c>
      <c r="AF120" s="12">
        <v>1</v>
      </c>
      <c r="AH120" s="8"/>
    </row>
    <row r="121" spans="1:45">
      <c r="A121" s="8" t="s">
        <v>108</v>
      </c>
      <c r="B121" s="8">
        <f t="shared" si="3"/>
        <v>0</v>
      </c>
      <c r="C121" s="8" t="s">
        <v>148</v>
      </c>
      <c r="D121" s="9">
        <v>51</v>
      </c>
      <c r="E121" s="9">
        <v>413</v>
      </c>
      <c r="F121" s="9">
        <v>0</v>
      </c>
      <c r="G121" s="12">
        <v>413</v>
      </c>
      <c r="H121" s="8">
        <v>22</v>
      </c>
      <c r="I121" s="9">
        <v>0</v>
      </c>
      <c r="J121" s="12">
        <v>22</v>
      </c>
      <c r="K121" s="8">
        <v>86</v>
      </c>
      <c r="L121" s="8">
        <v>0</v>
      </c>
      <c r="M121" s="12">
        <v>86</v>
      </c>
      <c r="N121" s="8">
        <v>86</v>
      </c>
      <c r="O121" s="8">
        <v>0</v>
      </c>
      <c r="P121" s="12">
        <v>86</v>
      </c>
      <c r="Q121" s="9">
        <v>0.43099999999999999</v>
      </c>
      <c r="R121" s="9">
        <v>0</v>
      </c>
      <c r="S121" s="12">
        <v>0.43099999999999999</v>
      </c>
      <c r="T121" s="9">
        <v>9.5</v>
      </c>
      <c r="U121" s="8">
        <v>4.5069999999999997</v>
      </c>
      <c r="V121" s="8">
        <v>0.95570999999999995</v>
      </c>
      <c r="W121" s="9">
        <v>0</v>
      </c>
      <c r="X121" s="9">
        <v>1</v>
      </c>
      <c r="Y121" s="12">
        <v>0.69638999999999995</v>
      </c>
      <c r="Z121" s="8">
        <v>8.7859999999999994E-2</v>
      </c>
      <c r="AA121" s="8">
        <v>0</v>
      </c>
      <c r="AB121" s="12">
        <v>8.7859999999999994E-2</v>
      </c>
      <c r="AC121" s="8">
        <v>0.21487999999999999</v>
      </c>
      <c r="AD121" s="8">
        <v>30</v>
      </c>
      <c r="AE121" s="8">
        <v>0</v>
      </c>
      <c r="AF121" s="12">
        <v>30</v>
      </c>
      <c r="AH121" s="8"/>
    </row>
    <row r="122" spans="1:45">
      <c r="A122" s="8" t="s">
        <v>25</v>
      </c>
      <c r="B122" s="8">
        <f t="shared" si="3"/>
        <v>1</v>
      </c>
      <c r="C122" s="8" t="s">
        <v>149</v>
      </c>
      <c r="D122" s="9">
        <v>83.1</v>
      </c>
      <c r="E122" s="9">
        <v>55</v>
      </c>
      <c r="F122" s="9">
        <v>0</v>
      </c>
      <c r="G122" s="12">
        <v>55</v>
      </c>
      <c r="H122" s="8">
        <v>0</v>
      </c>
      <c r="I122" s="9">
        <v>0</v>
      </c>
      <c r="J122" s="12">
        <v>0</v>
      </c>
      <c r="K122" s="8">
        <v>96</v>
      </c>
      <c r="L122" s="8">
        <v>0</v>
      </c>
      <c r="M122" s="12">
        <v>96</v>
      </c>
      <c r="N122" s="8">
        <v>96</v>
      </c>
      <c r="O122" s="8">
        <v>0</v>
      </c>
      <c r="P122" s="12">
        <v>96</v>
      </c>
      <c r="Q122" s="9">
        <v>0.92400000000000004</v>
      </c>
      <c r="R122" s="9">
        <v>0</v>
      </c>
      <c r="S122" s="12">
        <v>0.92400000000000004</v>
      </c>
      <c r="T122" s="9">
        <v>15.4</v>
      </c>
      <c r="U122" s="8">
        <v>6.798</v>
      </c>
      <c r="V122" s="8">
        <v>1.02</v>
      </c>
      <c r="W122" s="9">
        <v>1.02525</v>
      </c>
      <c r="X122" s="9">
        <v>0</v>
      </c>
      <c r="Y122" s="12">
        <v>1.02525</v>
      </c>
      <c r="Z122" s="8">
        <v>0.49209999999999998</v>
      </c>
      <c r="AA122" s="8">
        <v>1</v>
      </c>
      <c r="AB122" s="12">
        <v>0.10582999999999999</v>
      </c>
      <c r="AC122" s="8">
        <v>0.31104999999999999</v>
      </c>
      <c r="AD122" s="8">
        <v>0</v>
      </c>
      <c r="AE122" s="8">
        <v>0</v>
      </c>
      <c r="AF122" s="12">
        <v>0</v>
      </c>
      <c r="AH122" s="8"/>
    </row>
    <row r="123" spans="1:45">
      <c r="A123" s="8" t="s">
        <v>44</v>
      </c>
      <c r="B123" s="8">
        <f t="shared" si="3"/>
        <v>1</v>
      </c>
      <c r="C123" s="8" t="s">
        <v>149</v>
      </c>
      <c r="D123" s="9">
        <v>76.7</v>
      </c>
      <c r="E123" s="9">
        <v>19</v>
      </c>
      <c r="F123" s="9">
        <v>0</v>
      </c>
      <c r="G123" s="12">
        <v>19</v>
      </c>
      <c r="H123" s="8">
        <v>0</v>
      </c>
      <c r="I123" s="9">
        <v>0</v>
      </c>
      <c r="J123" s="12">
        <v>0</v>
      </c>
      <c r="K123" s="8">
        <v>96</v>
      </c>
      <c r="L123" s="8">
        <v>0</v>
      </c>
      <c r="M123" s="12">
        <v>96</v>
      </c>
      <c r="N123" s="8">
        <v>96</v>
      </c>
      <c r="O123" s="8">
        <v>0</v>
      </c>
      <c r="P123" s="12">
        <v>96</v>
      </c>
      <c r="Q123" s="9">
        <v>0.84199999999999997</v>
      </c>
      <c r="R123" s="9">
        <v>0</v>
      </c>
      <c r="S123" s="12">
        <v>0.84199999999999997</v>
      </c>
      <c r="T123" s="9">
        <v>15</v>
      </c>
      <c r="U123" s="8">
        <v>5.9950000000000001</v>
      </c>
      <c r="V123" s="8">
        <v>1.26999</v>
      </c>
      <c r="W123" s="9">
        <v>0.78902000000000005</v>
      </c>
      <c r="X123" s="9">
        <v>0</v>
      </c>
      <c r="Y123" s="12">
        <v>0.78902000000000005</v>
      </c>
      <c r="Z123" s="8">
        <v>3.431E-2</v>
      </c>
      <c r="AA123" s="8">
        <v>0</v>
      </c>
      <c r="AB123" s="12">
        <v>3.431E-2</v>
      </c>
      <c r="AC123" s="8">
        <v>0.16893</v>
      </c>
      <c r="AD123" s="8">
        <v>0</v>
      </c>
      <c r="AE123" s="8">
        <v>0</v>
      </c>
      <c r="AF123" s="12">
        <v>0</v>
      </c>
      <c r="AH123" s="8"/>
    </row>
    <row r="124" spans="1:45">
      <c r="A124" s="8" t="s">
        <v>51</v>
      </c>
      <c r="B124" s="8">
        <f t="shared" si="3"/>
        <v>1</v>
      </c>
      <c r="C124" s="8" t="s">
        <v>149</v>
      </c>
      <c r="D124" s="9">
        <v>88</v>
      </c>
      <c r="E124" s="9">
        <v>74</v>
      </c>
      <c r="F124" s="9">
        <v>0</v>
      </c>
      <c r="G124" s="12">
        <v>74</v>
      </c>
      <c r="H124" s="8">
        <v>0</v>
      </c>
      <c r="I124" s="9">
        <v>0</v>
      </c>
      <c r="J124" s="12">
        <v>0</v>
      </c>
      <c r="K124" s="8">
        <v>0</v>
      </c>
      <c r="L124" s="8">
        <v>1</v>
      </c>
      <c r="M124" s="12">
        <v>91</v>
      </c>
      <c r="N124" s="8">
        <v>95</v>
      </c>
      <c r="O124" s="8">
        <v>0</v>
      </c>
      <c r="P124" s="12">
        <v>95</v>
      </c>
      <c r="Q124" s="9">
        <v>0.88800000000000001</v>
      </c>
      <c r="R124" s="9">
        <v>0</v>
      </c>
      <c r="S124" s="12">
        <v>0.88800000000000001</v>
      </c>
      <c r="T124" s="9">
        <v>17.3</v>
      </c>
      <c r="U124" s="8">
        <v>5.8479999999999999</v>
      </c>
      <c r="V124" s="8">
        <v>1.2738499999999999</v>
      </c>
      <c r="W124" s="9">
        <v>0.87336999999999998</v>
      </c>
      <c r="X124" s="9">
        <v>0</v>
      </c>
      <c r="Y124" s="12">
        <v>0.87336999999999998</v>
      </c>
      <c r="Z124" s="8">
        <v>3.7870000000000001E-2</v>
      </c>
      <c r="AA124" s="8">
        <v>0</v>
      </c>
      <c r="AB124" s="12">
        <v>3.7870000000000001E-2</v>
      </c>
      <c r="AC124" s="8">
        <v>0.25328000000000001</v>
      </c>
      <c r="AD124" s="8">
        <v>0</v>
      </c>
      <c r="AE124" s="8">
        <v>0</v>
      </c>
      <c r="AF124" s="12">
        <v>0</v>
      </c>
      <c r="AH124" s="8"/>
    </row>
    <row r="125" spans="1:45">
      <c r="A125" s="8" t="s">
        <v>162</v>
      </c>
      <c r="B125" s="8">
        <f t="shared" si="3"/>
        <v>0</v>
      </c>
      <c r="C125" s="8" t="s">
        <v>148</v>
      </c>
      <c r="D125" s="9">
        <v>55</v>
      </c>
      <c r="E125" s="9">
        <v>312</v>
      </c>
      <c r="F125" s="9">
        <v>0</v>
      </c>
      <c r="G125" s="12">
        <v>312</v>
      </c>
      <c r="H125" s="8">
        <v>50</v>
      </c>
      <c r="I125" s="9">
        <v>0</v>
      </c>
      <c r="J125" s="12">
        <v>50</v>
      </c>
      <c r="K125" s="8">
        <v>42</v>
      </c>
      <c r="L125" s="8">
        <v>0</v>
      </c>
      <c r="M125" s="12">
        <v>42</v>
      </c>
      <c r="N125" s="8">
        <v>42</v>
      </c>
      <c r="O125" s="8">
        <v>1</v>
      </c>
      <c r="P125" s="12">
        <v>93</v>
      </c>
      <c r="Q125" s="9">
        <v>0</v>
      </c>
      <c r="R125" s="9">
        <v>1</v>
      </c>
      <c r="S125" s="12">
        <v>0.72399999999999998</v>
      </c>
      <c r="T125" s="9">
        <v>13.1</v>
      </c>
      <c r="U125" s="8">
        <v>5.0570000000000004</v>
      </c>
      <c r="V125" s="8">
        <v>0.95152000000000003</v>
      </c>
      <c r="W125" s="9">
        <v>0.43873000000000001</v>
      </c>
      <c r="X125" s="9">
        <v>0</v>
      </c>
      <c r="Y125" s="12">
        <v>0.43873000000000001</v>
      </c>
      <c r="Z125" s="8">
        <v>0.39928000000000002</v>
      </c>
      <c r="AA125" s="8">
        <v>1</v>
      </c>
      <c r="AB125" s="12">
        <v>0.10582999999999999</v>
      </c>
      <c r="AC125" s="8">
        <v>0.50317999999999996</v>
      </c>
      <c r="AD125" s="8">
        <v>80</v>
      </c>
      <c r="AE125" s="8">
        <v>1</v>
      </c>
      <c r="AF125" s="12">
        <v>80</v>
      </c>
      <c r="AH125" s="8"/>
    </row>
    <row r="126" spans="1:45">
      <c r="A126" s="8" t="s">
        <v>99</v>
      </c>
      <c r="B126" s="8">
        <f t="shared" si="3"/>
        <v>0</v>
      </c>
      <c r="C126" s="8" t="s">
        <v>148</v>
      </c>
      <c r="D126" s="9">
        <v>62.9</v>
      </c>
      <c r="E126" s="9">
        <v>328</v>
      </c>
      <c r="F126" s="9">
        <v>0</v>
      </c>
      <c r="G126" s="12">
        <v>328</v>
      </c>
      <c r="H126" s="8">
        <v>42</v>
      </c>
      <c r="I126" s="9">
        <v>0</v>
      </c>
      <c r="J126" s="12">
        <v>42</v>
      </c>
      <c r="K126" s="8">
        <v>75</v>
      </c>
      <c r="L126" s="8">
        <v>0</v>
      </c>
      <c r="M126" s="12">
        <v>75</v>
      </c>
      <c r="N126" s="8">
        <v>75</v>
      </c>
      <c r="O126" s="8">
        <v>0</v>
      </c>
      <c r="P126" s="12">
        <v>75</v>
      </c>
      <c r="Q126" s="9">
        <v>0.66500000000000004</v>
      </c>
      <c r="R126" s="9">
        <v>0</v>
      </c>
      <c r="S126" s="12">
        <v>0.66500000000000004</v>
      </c>
      <c r="T126" s="9">
        <v>13</v>
      </c>
      <c r="U126" s="8">
        <v>4.6420000000000003</v>
      </c>
      <c r="V126" s="8">
        <v>1.18468</v>
      </c>
      <c r="W126" s="9">
        <v>0.27688000000000001</v>
      </c>
      <c r="X126" s="9">
        <v>0</v>
      </c>
      <c r="Y126" s="12">
        <v>0.27688000000000001</v>
      </c>
      <c r="Z126" s="8">
        <v>8.8840000000000002E-2</v>
      </c>
      <c r="AA126" s="8">
        <v>0</v>
      </c>
      <c r="AB126" s="12">
        <v>8.8840000000000002E-2</v>
      </c>
      <c r="AC126" s="8">
        <v>0.11973</v>
      </c>
      <c r="AD126" s="8">
        <v>52</v>
      </c>
      <c r="AE126" s="8">
        <v>0</v>
      </c>
      <c r="AF126" s="12">
        <v>52</v>
      </c>
      <c r="AH126" s="8"/>
    </row>
    <row r="127" spans="1:45">
      <c r="A127" s="8" t="s">
        <v>163</v>
      </c>
      <c r="B127" s="8">
        <f t="shared" si="3"/>
        <v>0</v>
      </c>
      <c r="C127" s="8" t="s">
        <v>148</v>
      </c>
      <c r="D127" s="9">
        <v>57.3</v>
      </c>
      <c r="E127" s="9">
        <v>332</v>
      </c>
      <c r="F127" s="9">
        <v>0</v>
      </c>
      <c r="G127" s="12">
        <v>332</v>
      </c>
      <c r="H127" s="8">
        <v>26</v>
      </c>
      <c r="I127" s="9">
        <v>0</v>
      </c>
      <c r="J127" s="12">
        <v>26</v>
      </c>
      <c r="K127" s="8">
        <v>31</v>
      </c>
      <c r="L127" s="8">
        <v>1</v>
      </c>
      <c r="M127" s="12">
        <v>91</v>
      </c>
      <c r="N127" s="8">
        <v>31</v>
      </c>
      <c r="O127" s="8">
        <v>1</v>
      </c>
      <c r="P127" s="12">
        <v>93</v>
      </c>
      <c r="Q127" s="9">
        <v>0.42099999999999999</v>
      </c>
      <c r="R127" s="9">
        <v>0</v>
      </c>
      <c r="S127" s="12">
        <v>0.42099999999999999</v>
      </c>
      <c r="T127" s="9">
        <v>4.9000000000000004</v>
      </c>
      <c r="U127" s="8">
        <v>5.984</v>
      </c>
      <c r="V127" s="8">
        <v>0.95774000000000004</v>
      </c>
      <c r="W127" s="9">
        <v>0.96538000000000002</v>
      </c>
      <c r="X127" s="9">
        <v>0</v>
      </c>
      <c r="Y127" s="12">
        <v>0.96538000000000002</v>
      </c>
      <c r="Z127" s="8">
        <v>7.8570000000000001E-2</v>
      </c>
      <c r="AA127" s="8">
        <v>0</v>
      </c>
      <c r="AB127" s="12">
        <v>7.8570000000000001E-2</v>
      </c>
      <c r="AC127" s="8">
        <v>0.18557000000000001</v>
      </c>
      <c r="AD127" s="8">
        <v>39</v>
      </c>
      <c r="AE127" s="8">
        <v>0</v>
      </c>
      <c r="AF127" s="12">
        <v>39</v>
      </c>
      <c r="AH127" s="8"/>
    </row>
    <row r="128" spans="1:45">
      <c r="A128" s="8" t="s">
        <v>36</v>
      </c>
      <c r="B128" s="8">
        <f t="shared" si="3"/>
        <v>1</v>
      </c>
      <c r="C128" s="8" t="s">
        <v>149</v>
      </c>
      <c r="D128" s="9">
        <v>82.8</v>
      </c>
      <c r="E128" s="9">
        <v>56</v>
      </c>
      <c r="F128" s="9">
        <v>0</v>
      </c>
      <c r="G128" s="12">
        <v>56</v>
      </c>
      <c r="H128" s="8">
        <v>1</v>
      </c>
      <c r="I128" s="9">
        <v>0</v>
      </c>
      <c r="J128" s="12">
        <v>1</v>
      </c>
      <c r="K128" s="8">
        <v>97</v>
      </c>
      <c r="L128" s="8">
        <v>0</v>
      </c>
      <c r="M128" s="12">
        <v>97</v>
      </c>
      <c r="N128" s="8">
        <v>97</v>
      </c>
      <c r="O128" s="8">
        <v>0</v>
      </c>
      <c r="P128" s="12">
        <v>97</v>
      </c>
      <c r="Q128" s="9">
        <v>0.88200000000000001</v>
      </c>
      <c r="R128" s="9">
        <v>0</v>
      </c>
      <c r="S128" s="12">
        <v>0.88200000000000001</v>
      </c>
      <c r="T128" s="9">
        <v>17.7</v>
      </c>
      <c r="U128" s="8">
        <v>6.3289999999999997</v>
      </c>
      <c r="V128" s="8">
        <v>1.31379</v>
      </c>
      <c r="W128" s="9">
        <v>0.95562000000000002</v>
      </c>
      <c r="X128" s="9">
        <v>0</v>
      </c>
      <c r="Y128" s="12">
        <v>0.95562000000000002</v>
      </c>
      <c r="Z128" s="8">
        <v>6.3979999999999995E-2</v>
      </c>
      <c r="AA128" s="8">
        <v>0</v>
      </c>
      <c r="AB128" s="12">
        <v>6.3979999999999995E-2</v>
      </c>
      <c r="AC128" s="8">
        <v>0.18226999999999999</v>
      </c>
      <c r="AD128" s="8">
        <v>1</v>
      </c>
      <c r="AE128" s="8">
        <v>0</v>
      </c>
      <c r="AF128" s="12">
        <v>1</v>
      </c>
      <c r="AH128" s="8"/>
    </row>
    <row r="129" spans="1:38">
      <c r="A129" s="8" t="s">
        <v>117</v>
      </c>
      <c r="B129" s="8">
        <f t="shared" si="3"/>
        <v>0</v>
      </c>
      <c r="C129" s="8" t="s">
        <v>148</v>
      </c>
      <c r="D129" s="9">
        <v>74.900000000000006</v>
      </c>
      <c r="E129" s="9">
        <v>138</v>
      </c>
      <c r="F129" s="9">
        <v>0</v>
      </c>
      <c r="G129" s="12">
        <v>138</v>
      </c>
      <c r="H129" s="8">
        <v>3</v>
      </c>
      <c r="I129" s="9">
        <v>0</v>
      </c>
      <c r="J129" s="12">
        <v>3</v>
      </c>
      <c r="K129" s="8">
        <v>99</v>
      </c>
      <c r="L129" s="8">
        <v>0</v>
      </c>
      <c r="M129" s="12">
        <v>99</v>
      </c>
      <c r="N129" s="8">
        <v>99</v>
      </c>
      <c r="O129" s="8">
        <v>0</v>
      </c>
      <c r="P129" s="12">
        <v>99</v>
      </c>
      <c r="Q129" s="9">
        <v>0.76400000000000001</v>
      </c>
      <c r="R129" s="9">
        <v>0</v>
      </c>
      <c r="S129" s="12">
        <v>0.76400000000000001</v>
      </c>
      <c r="T129" s="9">
        <v>14</v>
      </c>
      <c r="U129" s="8">
        <v>4.2709999999999999</v>
      </c>
      <c r="V129" s="8">
        <v>1.01905</v>
      </c>
      <c r="W129" s="9">
        <v>0.70806000000000002</v>
      </c>
      <c r="X129" s="9">
        <v>0</v>
      </c>
      <c r="Y129" s="12">
        <v>0.70806000000000002</v>
      </c>
      <c r="Z129" s="8">
        <v>9.1789999999999997E-2</v>
      </c>
      <c r="AA129" s="8">
        <v>0</v>
      </c>
      <c r="AB129" s="12">
        <v>9.1789999999999997E-2</v>
      </c>
      <c r="AC129" s="8">
        <v>0.40827999999999998</v>
      </c>
      <c r="AD129" s="8">
        <v>3</v>
      </c>
      <c r="AE129" s="8">
        <v>0</v>
      </c>
      <c r="AF129" s="12">
        <v>3</v>
      </c>
      <c r="AH129" s="8"/>
    </row>
    <row r="130" spans="1:38">
      <c r="A130" s="8" t="s">
        <v>104</v>
      </c>
      <c r="B130" s="8">
        <f t="shared" ref="B130:B156" si="4">IF(C130="Developing",0,1)</f>
        <v>0</v>
      </c>
      <c r="C130" s="8" t="s">
        <v>148</v>
      </c>
      <c r="D130" s="9">
        <v>64.099999999999994</v>
      </c>
      <c r="E130" s="9">
        <v>225</v>
      </c>
      <c r="F130" s="9">
        <v>0</v>
      </c>
      <c r="G130" s="12">
        <v>225</v>
      </c>
      <c r="H130" s="8">
        <v>58</v>
      </c>
      <c r="I130" s="10">
        <v>1</v>
      </c>
      <c r="J130" s="12">
        <v>3</v>
      </c>
      <c r="K130" s="8">
        <v>93</v>
      </c>
      <c r="L130" s="8">
        <v>0</v>
      </c>
      <c r="M130" s="12">
        <v>93</v>
      </c>
      <c r="N130" s="8">
        <v>93</v>
      </c>
      <c r="O130" s="8">
        <v>0</v>
      </c>
      <c r="P130" s="12">
        <v>93</v>
      </c>
      <c r="Q130" s="9">
        <v>0.48799999999999999</v>
      </c>
      <c r="R130" s="9">
        <v>0</v>
      </c>
      <c r="S130" s="12">
        <v>0.48799999999999999</v>
      </c>
      <c r="T130" s="9">
        <v>7.2</v>
      </c>
      <c r="U130" s="8">
        <v>4.55</v>
      </c>
      <c r="V130" s="8">
        <v>1.0140400000000001</v>
      </c>
      <c r="W130" s="9">
        <v>0.36878</v>
      </c>
      <c r="X130" s="9">
        <v>0</v>
      </c>
      <c r="Y130" s="12">
        <v>0.36878</v>
      </c>
      <c r="Z130" s="8">
        <v>0.14660000000000001</v>
      </c>
      <c r="AA130" s="8">
        <v>0</v>
      </c>
      <c r="AB130" s="12">
        <v>0.14660000000000001</v>
      </c>
      <c r="AC130" s="8">
        <v>0.19062000000000001</v>
      </c>
      <c r="AD130" s="8">
        <v>85</v>
      </c>
      <c r="AE130" s="8">
        <v>1</v>
      </c>
      <c r="AF130" s="12">
        <v>85</v>
      </c>
      <c r="AH130" s="8"/>
    </row>
    <row r="131" spans="1:38">
      <c r="A131" s="8" t="s">
        <v>39</v>
      </c>
      <c r="B131" s="8">
        <f t="shared" si="4"/>
        <v>0</v>
      </c>
      <c r="C131" s="8" t="s">
        <v>148</v>
      </c>
      <c r="D131" s="9">
        <v>71.599999999999994</v>
      </c>
      <c r="E131" s="9">
        <v>176</v>
      </c>
      <c r="F131" s="9">
        <v>0</v>
      </c>
      <c r="G131" s="12">
        <v>176</v>
      </c>
      <c r="H131" s="8">
        <v>0</v>
      </c>
      <c r="I131" s="9">
        <v>0</v>
      </c>
      <c r="J131" s="12">
        <v>0</v>
      </c>
      <c r="K131" s="8">
        <v>89</v>
      </c>
      <c r="L131" s="8">
        <v>0</v>
      </c>
      <c r="M131" s="12">
        <v>89</v>
      </c>
      <c r="N131" s="8">
        <v>89</v>
      </c>
      <c r="O131" s="8">
        <v>0</v>
      </c>
      <c r="P131" s="12">
        <v>89</v>
      </c>
      <c r="Q131" s="9">
        <v>0.72299999999999998</v>
      </c>
      <c r="R131" s="9">
        <v>0</v>
      </c>
      <c r="S131" s="12">
        <v>0.72299999999999998</v>
      </c>
      <c r="T131" s="9">
        <v>12.7</v>
      </c>
      <c r="U131" s="8">
        <v>6.2690000000000001</v>
      </c>
      <c r="V131" s="8">
        <v>0.97199999999999998</v>
      </c>
      <c r="W131" s="9">
        <v>0.60819999999999996</v>
      </c>
      <c r="X131" s="9">
        <v>0</v>
      </c>
      <c r="Y131" s="12">
        <v>0.60819999999999996</v>
      </c>
      <c r="Z131" s="8">
        <v>0.13633000000000001</v>
      </c>
      <c r="AA131" s="8">
        <v>0</v>
      </c>
      <c r="AB131" s="12">
        <v>0.13633000000000001</v>
      </c>
      <c r="AC131" s="8">
        <v>0.16991000000000001</v>
      </c>
      <c r="AD131" s="8">
        <v>0</v>
      </c>
      <c r="AE131" s="8">
        <v>0</v>
      </c>
      <c r="AF131" s="12">
        <v>0</v>
      </c>
      <c r="AH131" s="8"/>
    </row>
    <row r="132" spans="1:38">
      <c r="A132" s="8" t="s">
        <v>89</v>
      </c>
      <c r="B132" s="8">
        <f t="shared" si="4"/>
        <v>0</v>
      </c>
      <c r="C132" s="8" t="s">
        <v>148</v>
      </c>
      <c r="D132" s="9">
        <v>58.9</v>
      </c>
      <c r="E132" s="9">
        <v>373</v>
      </c>
      <c r="F132" s="9">
        <v>0</v>
      </c>
      <c r="G132" s="12">
        <v>373</v>
      </c>
      <c r="H132" s="8">
        <v>2</v>
      </c>
      <c r="I132" s="9">
        <v>0</v>
      </c>
      <c r="J132" s="12">
        <v>2</v>
      </c>
      <c r="K132" s="8">
        <v>9</v>
      </c>
      <c r="L132" s="8">
        <v>1</v>
      </c>
      <c r="M132" s="12">
        <v>91</v>
      </c>
      <c r="N132" s="8">
        <v>9</v>
      </c>
      <c r="O132" s="8">
        <v>1</v>
      </c>
      <c r="P132" s="12">
        <v>93</v>
      </c>
      <c r="Q132" s="9">
        <v>0.54100000000000004</v>
      </c>
      <c r="R132" s="9">
        <v>0</v>
      </c>
      <c r="S132" s="12">
        <v>0.54100000000000004</v>
      </c>
      <c r="T132" s="9">
        <v>11.4</v>
      </c>
      <c r="U132" s="8">
        <v>4.867</v>
      </c>
      <c r="V132" s="8">
        <v>1.07284</v>
      </c>
      <c r="W132" s="9">
        <v>7.5660000000000005E-2</v>
      </c>
      <c r="X132" s="9">
        <v>0</v>
      </c>
      <c r="Y132" s="12">
        <v>7.5660000000000005E-2</v>
      </c>
      <c r="Z132" s="8">
        <v>3.0599999999999999E-2</v>
      </c>
      <c r="AA132" s="8">
        <v>0</v>
      </c>
      <c r="AB132" s="12">
        <v>3.0599999999999999E-2</v>
      </c>
      <c r="AC132" s="8">
        <v>0.18259</v>
      </c>
      <c r="AD132" s="8">
        <v>3</v>
      </c>
      <c r="AE132" s="8">
        <v>0</v>
      </c>
      <c r="AF132" s="12">
        <v>3</v>
      </c>
      <c r="AH132" s="8"/>
    </row>
    <row r="133" spans="1:38">
      <c r="A133" s="8" t="s">
        <v>12</v>
      </c>
      <c r="B133" s="8">
        <f t="shared" si="4"/>
        <v>1</v>
      </c>
      <c r="C133" s="8" t="s">
        <v>149</v>
      </c>
      <c r="D133" s="9">
        <v>82.4</v>
      </c>
      <c r="E133" s="9">
        <v>53</v>
      </c>
      <c r="F133" s="9">
        <v>0</v>
      </c>
      <c r="G133" s="12">
        <v>53</v>
      </c>
      <c r="H133" s="8">
        <v>0</v>
      </c>
      <c r="I133" s="9">
        <v>0</v>
      </c>
      <c r="J133" s="12">
        <v>0</v>
      </c>
      <c r="K133" s="8">
        <v>67</v>
      </c>
      <c r="L133" s="8">
        <v>0</v>
      </c>
      <c r="M133" s="12">
        <v>67</v>
      </c>
      <c r="N133" s="8">
        <v>98</v>
      </c>
      <c r="O133" s="8">
        <v>0</v>
      </c>
      <c r="P133" s="12">
        <v>98</v>
      </c>
      <c r="Q133" s="9">
        <v>0.90900000000000003</v>
      </c>
      <c r="R133" s="9">
        <v>0</v>
      </c>
      <c r="S133" s="12">
        <v>0.90900000000000003</v>
      </c>
      <c r="T133" s="9">
        <v>15.9</v>
      </c>
      <c r="U133" s="8">
        <v>7.3639999999999999</v>
      </c>
      <c r="V133" s="8">
        <v>1.2890699999999999</v>
      </c>
      <c r="W133" s="9">
        <v>0.91086999999999996</v>
      </c>
      <c r="X133" s="9">
        <v>0</v>
      </c>
      <c r="Y133" s="12">
        <v>0.91086999999999996</v>
      </c>
      <c r="Z133" s="8">
        <v>0.43844</v>
      </c>
      <c r="AA133" s="8">
        <v>1</v>
      </c>
      <c r="AB133" s="12">
        <v>0.10582999999999999</v>
      </c>
      <c r="AC133" s="8">
        <v>0.36262</v>
      </c>
      <c r="AD133" s="8">
        <v>0</v>
      </c>
      <c r="AE133" s="8">
        <v>0</v>
      </c>
      <c r="AF133" s="12">
        <v>0</v>
      </c>
      <c r="AH133" s="8"/>
    </row>
    <row r="134" spans="1:38">
      <c r="A134" s="8" t="s">
        <v>5</v>
      </c>
      <c r="B134" s="8">
        <f t="shared" si="4"/>
        <v>1</v>
      </c>
      <c r="C134" s="8" t="s">
        <v>149</v>
      </c>
      <c r="D134" s="9">
        <v>83.4</v>
      </c>
      <c r="E134" s="9">
        <v>49</v>
      </c>
      <c r="F134" s="9">
        <v>0</v>
      </c>
      <c r="G134" s="12">
        <v>49</v>
      </c>
      <c r="H134" s="8">
        <v>0</v>
      </c>
      <c r="I134" s="9">
        <v>0</v>
      </c>
      <c r="J134" s="12">
        <v>0</v>
      </c>
      <c r="K134" s="8">
        <v>0</v>
      </c>
      <c r="L134" s="8">
        <v>1</v>
      </c>
      <c r="M134" s="12">
        <v>91</v>
      </c>
      <c r="N134" s="8">
        <v>97</v>
      </c>
      <c r="O134" s="8">
        <v>0</v>
      </c>
      <c r="P134" s="12">
        <v>97</v>
      </c>
      <c r="Q134" s="9">
        <v>0.93799999999999994</v>
      </c>
      <c r="R134" s="9">
        <v>0</v>
      </c>
      <c r="S134" s="12">
        <v>0.93799999999999994</v>
      </c>
      <c r="T134" s="9">
        <v>16</v>
      </c>
      <c r="U134" s="8">
        <v>7.5869999999999997</v>
      </c>
      <c r="V134" s="8">
        <v>1.34951</v>
      </c>
      <c r="W134" s="9">
        <v>0.94142999999999999</v>
      </c>
      <c r="X134" s="9">
        <v>0</v>
      </c>
      <c r="Y134" s="12">
        <v>0.94142999999999999</v>
      </c>
      <c r="Z134" s="8">
        <v>0.41977999999999999</v>
      </c>
      <c r="AA134" s="8">
        <v>1</v>
      </c>
      <c r="AB134" s="12">
        <v>0.10582999999999999</v>
      </c>
      <c r="AC134" s="8">
        <v>0.29677999999999999</v>
      </c>
      <c r="AD134" s="8">
        <v>0</v>
      </c>
      <c r="AE134" s="8">
        <v>0</v>
      </c>
      <c r="AF134" s="12">
        <v>0</v>
      </c>
      <c r="AH134" s="8"/>
    </row>
    <row r="135" spans="1:38">
      <c r="A135" s="8" t="s">
        <v>164</v>
      </c>
      <c r="B135" s="8">
        <f t="shared" si="4"/>
        <v>0</v>
      </c>
      <c r="C135" s="8" t="s">
        <v>148</v>
      </c>
      <c r="D135" s="9">
        <v>64.5</v>
      </c>
      <c r="E135" s="9">
        <v>293</v>
      </c>
      <c r="F135" s="9">
        <v>0</v>
      </c>
      <c r="G135" s="12">
        <v>293</v>
      </c>
      <c r="H135" s="8">
        <v>6</v>
      </c>
      <c r="I135" s="9">
        <v>0</v>
      </c>
      <c r="J135" s="12">
        <v>6</v>
      </c>
      <c r="K135" s="8">
        <v>41</v>
      </c>
      <c r="L135" s="8">
        <v>1</v>
      </c>
      <c r="M135" s="12">
        <v>91</v>
      </c>
      <c r="N135" s="8">
        <v>41</v>
      </c>
      <c r="O135" s="8">
        <v>1</v>
      </c>
      <c r="P135" s="12">
        <v>93</v>
      </c>
      <c r="Q135" s="9">
        <v>0.55300000000000005</v>
      </c>
      <c r="R135" s="9">
        <v>0</v>
      </c>
      <c r="S135" s="12">
        <v>0.55300000000000005</v>
      </c>
      <c r="T135" s="9">
        <v>9</v>
      </c>
      <c r="U135" s="8">
        <v>3.0059999999999998</v>
      </c>
      <c r="V135" s="8">
        <v>0.47488999999999998</v>
      </c>
      <c r="W135" s="9">
        <v>0.72192999999999996</v>
      </c>
      <c r="X135" s="9">
        <v>0</v>
      </c>
      <c r="Y135" s="12">
        <v>0.72192999999999996</v>
      </c>
      <c r="Z135" s="8">
        <v>0.18906000000000001</v>
      </c>
      <c r="AA135" s="8">
        <v>0</v>
      </c>
      <c r="AB135" s="12">
        <v>0.18906000000000001</v>
      </c>
      <c r="AC135" s="8">
        <v>0.47178999999999999</v>
      </c>
      <c r="AD135" s="8">
        <v>8</v>
      </c>
      <c r="AE135" s="8">
        <v>0</v>
      </c>
      <c r="AF135" s="12">
        <v>8</v>
      </c>
      <c r="AH135" s="8"/>
      <c r="AI135" s="8"/>
      <c r="AJ135" s="8"/>
      <c r="AK135" s="8"/>
      <c r="AL135" s="8"/>
    </row>
    <row r="136" spans="1:38">
      <c r="A136" s="8" t="s">
        <v>94</v>
      </c>
      <c r="B136" s="8">
        <f t="shared" si="4"/>
        <v>0</v>
      </c>
      <c r="C136" s="8" t="s">
        <v>148</v>
      </c>
      <c r="D136" s="9">
        <v>69.7</v>
      </c>
      <c r="E136" s="9">
        <v>161</v>
      </c>
      <c r="F136" s="9">
        <v>0</v>
      </c>
      <c r="G136" s="12">
        <v>161</v>
      </c>
      <c r="H136" s="8">
        <v>10</v>
      </c>
      <c r="I136" s="9">
        <v>0</v>
      </c>
      <c r="J136" s="12">
        <v>10</v>
      </c>
      <c r="K136" s="8">
        <v>96</v>
      </c>
      <c r="L136" s="8">
        <v>0</v>
      </c>
      <c r="M136" s="12">
        <v>96</v>
      </c>
      <c r="N136" s="8">
        <v>96</v>
      </c>
      <c r="O136" s="8">
        <v>0</v>
      </c>
      <c r="P136" s="12">
        <v>96</v>
      </c>
      <c r="Q136" s="9">
        <v>0.625</v>
      </c>
      <c r="R136" s="9">
        <v>0</v>
      </c>
      <c r="S136" s="12">
        <v>0.625</v>
      </c>
      <c r="T136" s="9">
        <v>11.3</v>
      </c>
      <c r="U136" s="8">
        <v>6.298</v>
      </c>
      <c r="V136" s="8">
        <v>1.0761700000000001</v>
      </c>
      <c r="W136" s="9">
        <v>0.87529999999999997</v>
      </c>
      <c r="X136" s="9">
        <v>0</v>
      </c>
      <c r="Y136" s="12">
        <v>0.87529999999999997</v>
      </c>
      <c r="Z136" s="8">
        <v>8.1290000000000001E-2</v>
      </c>
      <c r="AA136" s="8">
        <v>0</v>
      </c>
      <c r="AB136" s="12">
        <v>8.1290000000000001E-2</v>
      </c>
      <c r="AC136" s="8">
        <v>0.25375999999999999</v>
      </c>
      <c r="AD136" s="8">
        <v>11</v>
      </c>
      <c r="AE136" s="8">
        <v>0</v>
      </c>
      <c r="AF136" s="12">
        <v>11</v>
      </c>
      <c r="AH136" s="8"/>
      <c r="AI136" s="8"/>
      <c r="AJ136" s="8"/>
      <c r="AK136" s="8"/>
      <c r="AL136" s="8"/>
    </row>
    <row r="137" spans="1:38">
      <c r="A137" s="8" t="s">
        <v>34</v>
      </c>
      <c r="B137" s="8">
        <f t="shared" si="4"/>
        <v>0</v>
      </c>
      <c r="C137" s="8" t="s">
        <v>148</v>
      </c>
      <c r="D137" s="9">
        <v>74.900000000000006</v>
      </c>
      <c r="E137" s="9">
        <v>148</v>
      </c>
      <c r="F137" s="9">
        <v>0</v>
      </c>
      <c r="G137" s="12">
        <v>148</v>
      </c>
      <c r="H137" s="8">
        <v>8</v>
      </c>
      <c r="I137" s="9">
        <v>0</v>
      </c>
      <c r="J137" s="12">
        <v>8</v>
      </c>
      <c r="K137" s="8">
        <v>99</v>
      </c>
      <c r="L137" s="8">
        <v>0</v>
      </c>
      <c r="M137" s="12">
        <v>99</v>
      </c>
      <c r="N137" s="8">
        <v>99</v>
      </c>
      <c r="O137" s="8">
        <v>0</v>
      </c>
      <c r="P137" s="12">
        <v>99</v>
      </c>
      <c r="Q137" s="9">
        <v>0.73799999999999999</v>
      </c>
      <c r="R137" s="9">
        <v>0</v>
      </c>
      <c r="S137" s="12">
        <v>0.73799999999999999</v>
      </c>
      <c r="T137" s="9">
        <v>13.6</v>
      </c>
      <c r="U137" s="8">
        <v>4.7859999999999996</v>
      </c>
      <c r="V137" s="8">
        <v>0.85563</v>
      </c>
      <c r="W137" s="9">
        <v>0.57379000000000002</v>
      </c>
      <c r="X137" s="9">
        <v>0</v>
      </c>
      <c r="Y137" s="12">
        <v>0.57379000000000002</v>
      </c>
      <c r="Z137" s="8">
        <v>0.15071999999999999</v>
      </c>
      <c r="AA137" s="8">
        <v>0</v>
      </c>
      <c r="AB137" s="12">
        <v>0.15071999999999999</v>
      </c>
      <c r="AC137" s="8">
        <v>0.22974</v>
      </c>
      <c r="AD137" s="8">
        <v>9</v>
      </c>
      <c r="AE137" s="8">
        <v>0</v>
      </c>
      <c r="AF137" s="12">
        <v>9</v>
      </c>
    </row>
    <row r="138" spans="1:38">
      <c r="A138" s="8" t="s">
        <v>165</v>
      </c>
      <c r="B138" s="8">
        <f t="shared" si="4"/>
        <v>0</v>
      </c>
      <c r="C138" s="8" t="s">
        <v>148</v>
      </c>
      <c r="D138" s="9">
        <v>75.7</v>
      </c>
      <c r="E138" s="9">
        <v>12</v>
      </c>
      <c r="F138" s="9">
        <v>0</v>
      </c>
      <c r="G138" s="12">
        <v>12</v>
      </c>
      <c r="H138" s="8">
        <v>0</v>
      </c>
      <c r="I138" s="9">
        <v>0</v>
      </c>
      <c r="J138" s="12">
        <v>0</v>
      </c>
      <c r="K138" s="8">
        <v>92</v>
      </c>
      <c r="L138" s="8">
        <v>0</v>
      </c>
      <c r="M138" s="12">
        <v>92</v>
      </c>
      <c r="N138" s="8">
        <v>91</v>
      </c>
      <c r="O138" s="8">
        <v>0</v>
      </c>
      <c r="P138" s="12">
        <v>91</v>
      </c>
      <c r="Q138" s="9">
        <v>0.746</v>
      </c>
      <c r="R138" s="9">
        <v>0</v>
      </c>
      <c r="S138" s="12">
        <v>0.746</v>
      </c>
      <c r="T138" s="9">
        <v>12.9</v>
      </c>
      <c r="U138" s="8">
        <v>3.7810000000000001</v>
      </c>
      <c r="V138" s="8">
        <v>1.00268</v>
      </c>
      <c r="W138" s="9">
        <v>0.38214999999999999</v>
      </c>
      <c r="X138" s="9">
        <v>0</v>
      </c>
      <c r="Y138" s="12">
        <v>0.38214999999999999</v>
      </c>
      <c r="Z138" s="8">
        <v>5.747E-2</v>
      </c>
      <c r="AA138" s="8">
        <v>0</v>
      </c>
      <c r="AB138" s="12">
        <v>5.747E-2</v>
      </c>
      <c r="AC138" s="8">
        <v>0.34377000000000002</v>
      </c>
      <c r="AD138" s="8">
        <v>0</v>
      </c>
      <c r="AE138" s="8">
        <v>0</v>
      </c>
      <c r="AF138" s="12">
        <v>0</v>
      </c>
    </row>
    <row r="139" spans="1:38">
      <c r="A139" s="8" t="s">
        <v>166</v>
      </c>
      <c r="B139" s="8">
        <f t="shared" si="4"/>
        <v>0</v>
      </c>
      <c r="C139" s="8" t="s">
        <v>148</v>
      </c>
      <c r="D139" s="9">
        <v>68.3</v>
      </c>
      <c r="E139" s="9">
        <v>152</v>
      </c>
      <c r="F139" s="9">
        <v>0</v>
      </c>
      <c r="G139" s="12">
        <v>152</v>
      </c>
      <c r="H139" s="8">
        <v>2</v>
      </c>
      <c r="I139" s="9">
        <v>0</v>
      </c>
      <c r="J139" s="12">
        <v>2</v>
      </c>
      <c r="K139" s="8">
        <v>76</v>
      </c>
      <c r="L139" s="8">
        <v>0</v>
      </c>
      <c r="M139" s="12">
        <v>76</v>
      </c>
      <c r="N139" s="8">
        <v>76</v>
      </c>
      <c r="O139" s="8">
        <v>0</v>
      </c>
      <c r="P139" s="12">
        <v>76</v>
      </c>
      <c r="Q139" s="9">
        <v>0.60299999999999998</v>
      </c>
      <c r="R139" s="9">
        <v>0</v>
      </c>
      <c r="S139" s="12">
        <v>0.60299999999999998</v>
      </c>
      <c r="T139" s="9">
        <v>12.5</v>
      </c>
      <c r="U139" s="8">
        <v>6.4550000000000001</v>
      </c>
      <c r="V139" s="8">
        <v>1.2650399999999999</v>
      </c>
      <c r="W139" s="9">
        <v>0.73850000000000005</v>
      </c>
      <c r="X139" s="9">
        <v>0</v>
      </c>
      <c r="Y139" s="12">
        <v>0.73850000000000005</v>
      </c>
      <c r="Z139" s="8">
        <v>3.1870000000000002E-2</v>
      </c>
      <c r="AA139" s="8">
        <v>0</v>
      </c>
      <c r="AB139" s="12">
        <v>3.1870000000000002E-2</v>
      </c>
      <c r="AC139" s="8">
        <v>0.21542</v>
      </c>
      <c r="AD139" s="8">
        <v>2</v>
      </c>
      <c r="AE139" s="8">
        <v>0</v>
      </c>
      <c r="AF139" s="12">
        <v>2</v>
      </c>
    </row>
    <row r="140" spans="1:38">
      <c r="A140" s="8" t="s">
        <v>138</v>
      </c>
      <c r="B140" s="8">
        <f t="shared" si="4"/>
        <v>0</v>
      </c>
      <c r="C140" s="8" t="s">
        <v>148</v>
      </c>
      <c r="D140" s="9">
        <v>59.9</v>
      </c>
      <c r="E140" s="9">
        <v>287</v>
      </c>
      <c r="F140" s="9">
        <v>0</v>
      </c>
      <c r="G140" s="12">
        <v>287</v>
      </c>
      <c r="H140" s="8">
        <v>13</v>
      </c>
      <c r="I140" s="9">
        <v>0</v>
      </c>
      <c r="J140" s="12">
        <v>13</v>
      </c>
      <c r="K140" s="8">
        <v>88</v>
      </c>
      <c r="L140" s="8">
        <v>0</v>
      </c>
      <c r="M140" s="12">
        <v>88</v>
      </c>
      <c r="N140" s="8">
        <v>88</v>
      </c>
      <c r="O140" s="8">
        <v>0</v>
      </c>
      <c r="P140" s="12">
        <v>88</v>
      </c>
      <c r="Q140" s="9">
        <v>0.48399999999999999</v>
      </c>
      <c r="R140" s="9">
        <v>0</v>
      </c>
      <c r="S140" s="12">
        <v>0.48399999999999999</v>
      </c>
      <c r="T140" s="9">
        <v>12</v>
      </c>
      <c r="U140" s="8">
        <v>2.839</v>
      </c>
      <c r="V140" s="8">
        <v>1.02626</v>
      </c>
      <c r="W140" s="9">
        <v>0.28443000000000002</v>
      </c>
      <c r="X140" s="9">
        <v>0</v>
      </c>
      <c r="Y140" s="12">
        <v>0.28443000000000002</v>
      </c>
      <c r="Z140" s="8">
        <v>0.10731</v>
      </c>
      <c r="AA140" s="8">
        <v>0</v>
      </c>
      <c r="AB140" s="12">
        <v>0.10731</v>
      </c>
      <c r="AC140" s="8">
        <v>0.16681000000000001</v>
      </c>
      <c r="AD140" s="8">
        <v>20</v>
      </c>
      <c r="AE140" s="8">
        <v>0</v>
      </c>
      <c r="AF140" s="12">
        <v>20</v>
      </c>
    </row>
    <row r="141" spans="1:38">
      <c r="A141" s="8" t="s">
        <v>40</v>
      </c>
      <c r="B141" s="8">
        <f t="shared" si="4"/>
        <v>0</v>
      </c>
      <c r="C141" s="8" t="s">
        <v>148</v>
      </c>
      <c r="D141" s="9">
        <v>71.2</v>
      </c>
      <c r="E141" s="9">
        <v>17</v>
      </c>
      <c r="F141" s="9">
        <v>0</v>
      </c>
      <c r="G141" s="12">
        <v>17</v>
      </c>
      <c r="H141" s="8">
        <v>0</v>
      </c>
      <c r="I141" s="9">
        <v>0</v>
      </c>
      <c r="J141" s="12">
        <v>0</v>
      </c>
      <c r="K141" s="8">
        <v>9</v>
      </c>
      <c r="L141" s="8">
        <v>1</v>
      </c>
      <c r="M141" s="12">
        <v>91</v>
      </c>
      <c r="N141" s="8">
        <v>96</v>
      </c>
      <c r="O141" s="8">
        <v>0</v>
      </c>
      <c r="P141" s="12">
        <v>96</v>
      </c>
      <c r="Q141" s="9">
        <v>0.77900000000000003</v>
      </c>
      <c r="R141" s="9">
        <v>0</v>
      </c>
      <c r="S141" s="12">
        <v>0.77900000000000003</v>
      </c>
      <c r="T141" s="9">
        <v>12.7</v>
      </c>
      <c r="U141" s="8">
        <v>6.1680000000000001</v>
      </c>
      <c r="V141" s="8">
        <v>1.18354</v>
      </c>
      <c r="W141" s="9">
        <v>0.61482999999999999</v>
      </c>
      <c r="X141" s="9">
        <v>0</v>
      </c>
      <c r="Y141" s="12">
        <v>0.61482999999999999</v>
      </c>
      <c r="Z141" s="8">
        <v>1.14E-2</v>
      </c>
      <c r="AA141" s="8">
        <v>0</v>
      </c>
      <c r="AB141" s="12">
        <v>1.14E-2</v>
      </c>
      <c r="AC141" s="8">
        <v>0.31844</v>
      </c>
      <c r="AD141" s="8">
        <v>0</v>
      </c>
      <c r="AE141" s="8">
        <v>0</v>
      </c>
      <c r="AF141" s="12">
        <v>0</v>
      </c>
    </row>
    <row r="142" spans="1:38">
      <c r="A142" s="8" t="s">
        <v>95</v>
      </c>
      <c r="B142" s="8">
        <f t="shared" si="4"/>
        <v>0</v>
      </c>
      <c r="C142" s="8" t="s">
        <v>148</v>
      </c>
      <c r="D142" s="9">
        <v>75.3</v>
      </c>
      <c r="E142" s="9">
        <v>1</v>
      </c>
      <c r="F142" s="9">
        <v>0</v>
      </c>
      <c r="G142" s="12">
        <v>1</v>
      </c>
      <c r="H142" s="8">
        <v>3</v>
      </c>
      <c r="I142" s="9">
        <v>0</v>
      </c>
      <c r="J142" s="12">
        <v>3</v>
      </c>
      <c r="K142" s="8">
        <v>98</v>
      </c>
      <c r="L142" s="8">
        <v>0</v>
      </c>
      <c r="M142" s="12">
        <v>98</v>
      </c>
      <c r="N142" s="8">
        <v>98</v>
      </c>
      <c r="O142" s="8">
        <v>0</v>
      </c>
      <c r="P142" s="12">
        <v>98</v>
      </c>
      <c r="Q142" s="9">
        <v>0.72299999999999998</v>
      </c>
      <c r="R142" s="9">
        <v>0</v>
      </c>
      <c r="S142" s="12">
        <v>0.72299999999999998</v>
      </c>
      <c r="T142" s="9">
        <v>14.6</v>
      </c>
      <c r="U142" s="8">
        <v>4.7389999999999999</v>
      </c>
      <c r="V142" s="8">
        <v>0.60428999999999999</v>
      </c>
      <c r="W142" s="9">
        <v>0.73792999999999997</v>
      </c>
      <c r="X142" s="9">
        <v>0</v>
      </c>
      <c r="Y142" s="12">
        <v>0.73792999999999997</v>
      </c>
      <c r="Z142" s="8">
        <v>6.3579999999999998E-2</v>
      </c>
      <c r="AA142" s="8">
        <v>0</v>
      </c>
      <c r="AB142" s="12">
        <v>6.3579999999999998E-2</v>
      </c>
      <c r="AC142" s="8">
        <v>6.4310000000000006E-2</v>
      </c>
      <c r="AD142" s="8">
        <v>3</v>
      </c>
      <c r="AE142" s="8">
        <v>0</v>
      </c>
      <c r="AF142" s="12">
        <v>3</v>
      </c>
    </row>
    <row r="143" spans="1:38">
      <c r="A143" s="8" t="s">
        <v>67</v>
      </c>
      <c r="B143" s="8">
        <f t="shared" si="4"/>
        <v>0</v>
      </c>
      <c r="C143" s="8" t="s">
        <v>148</v>
      </c>
      <c r="D143" s="9">
        <v>75.8</v>
      </c>
      <c r="E143" s="9">
        <v>16</v>
      </c>
      <c r="F143" s="9">
        <v>0</v>
      </c>
      <c r="G143" s="12">
        <v>16</v>
      </c>
      <c r="H143" s="8">
        <v>15</v>
      </c>
      <c r="I143" s="9">
        <v>0</v>
      </c>
      <c r="J143" s="12">
        <v>15</v>
      </c>
      <c r="K143" s="8">
        <v>97</v>
      </c>
      <c r="L143" s="8">
        <v>0</v>
      </c>
      <c r="M143" s="12">
        <v>97</v>
      </c>
      <c r="N143" s="8">
        <v>97</v>
      </c>
      <c r="O143" s="8">
        <v>0</v>
      </c>
      <c r="P143" s="12">
        <v>97</v>
      </c>
      <c r="Q143" s="9">
        <v>0.76400000000000001</v>
      </c>
      <c r="R143" s="9">
        <v>0</v>
      </c>
      <c r="S143" s="12">
        <v>0.76400000000000001</v>
      </c>
      <c r="T143" s="9">
        <v>14.5</v>
      </c>
      <c r="U143" s="8">
        <v>5.3319999999999999</v>
      </c>
      <c r="V143" s="8">
        <v>0.94632000000000005</v>
      </c>
      <c r="W143" s="9">
        <v>0.73172000000000004</v>
      </c>
      <c r="X143" s="9">
        <v>0</v>
      </c>
      <c r="Y143" s="12">
        <v>0.73172000000000004</v>
      </c>
      <c r="Z143" s="8">
        <v>0.15745999999999999</v>
      </c>
      <c r="AA143" s="8">
        <v>0</v>
      </c>
      <c r="AB143" s="12">
        <v>0.15745999999999999</v>
      </c>
      <c r="AC143" s="8">
        <v>0.12253</v>
      </c>
      <c r="AD143" s="8">
        <v>18</v>
      </c>
      <c r="AE143" s="8">
        <v>0</v>
      </c>
      <c r="AF143" s="12">
        <v>18</v>
      </c>
    </row>
    <row r="144" spans="1:38">
      <c r="A144" s="8" t="s">
        <v>63</v>
      </c>
      <c r="B144" s="8">
        <f t="shared" si="4"/>
        <v>0</v>
      </c>
      <c r="C144" s="8" t="s">
        <v>148</v>
      </c>
      <c r="D144" s="9">
        <v>66.3</v>
      </c>
      <c r="E144" s="9">
        <v>215</v>
      </c>
      <c r="F144" s="9">
        <v>0</v>
      </c>
      <c r="G144" s="12">
        <v>215</v>
      </c>
      <c r="H144" s="8">
        <v>6</v>
      </c>
      <c r="I144" s="9">
        <v>0</v>
      </c>
      <c r="J144" s="12">
        <v>6</v>
      </c>
      <c r="K144" s="8">
        <v>99</v>
      </c>
      <c r="L144" s="8">
        <v>0</v>
      </c>
      <c r="M144" s="12">
        <v>99</v>
      </c>
      <c r="N144" s="8">
        <v>99</v>
      </c>
      <c r="O144" s="8">
        <v>0</v>
      </c>
      <c r="P144" s="12">
        <v>99</v>
      </c>
      <c r="Q144" s="9">
        <v>0.68799999999999994</v>
      </c>
      <c r="R144" s="9">
        <v>0</v>
      </c>
      <c r="S144" s="12">
        <v>0.68799999999999994</v>
      </c>
      <c r="T144" s="9">
        <v>10.8</v>
      </c>
      <c r="U144" s="8">
        <v>5.548</v>
      </c>
      <c r="V144" s="8">
        <v>1.22668</v>
      </c>
      <c r="W144" s="9">
        <v>0.53886000000000001</v>
      </c>
      <c r="X144" s="9">
        <v>0</v>
      </c>
      <c r="Y144" s="12">
        <v>0.53886000000000001</v>
      </c>
      <c r="Z144" s="8">
        <v>0.30843999999999999</v>
      </c>
      <c r="AA144" s="8">
        <v>0</v>
      </c>
      <c r="AB144" s="12">
        <v>0.30843999999999999</v>
      </c>
      <c r="AC144" s="8">
        <v>0.16979</v>
      </c>
      <c r="AD144" s="8">
        <v>7</v>
      </c>
      <c r="AE144" s="8">
        <v>0</v>
      </c>
      <c r="AF144" s="12">
        <v>7</v>
      </c>
    </row>
    <row r="145" spans="1:32">
      <c r="A145" s="8" t="s">
        <v>125</v>
      </c>
      <c r="B145" s="8">
        <f t="shared" si="4"/>
        <v>0</v>
      </c>
      <c r="C145" s="8" t="s">
        <v>148</v>
      </c>
      <c r="D145" s="9">
        <v>62.3</v>
      </c>
      <c r="E145" s="9">
        <v>291</v>
      </c>
      <c r="F145" s="9">
        <v>0</v>
      </c>
      <c r="G145" s="12">
        <v>291</v>
      </c>
      <c r="H145" s="8">
        <v>66</v>
      </c>
      <c r="I145" s="10">
        <v>1</v>
      </c>
      <c r="J145" s="12">
        <v>3</v>
      </c>
      <c r="K145" s="8">
        <v>78</v>
      </c>
      <c r="L145" s="8">
        <v>0</v>
      </c>
      <c r="M145" s="12">
        <v>78</v>
      </c>
      <c r="N145" s="8">
        <v>78</v>
      </c>
      <c r="O145" s="8">
        <v>0</v>
      </c>
      <c r="P145" s="12">
        <v>78</v>
      </c>
      <c r="Q145" s="9">
        <v>0.48799999999999999</v>
      </c>
      <c r="R145" s="9">
        <v>0</v>
      </c>
      <c r="S145" s="12">
        <v>0.48799999999999999</v>
      </c>
      <c r="T145" s="9">
        <v>10</v>
      </c>
      <c r="U145" s="8">
        <v>3.931</v>
      </c>
      <c r="V145" s="8">
        <v>1.1329899999999999</v>
      </c>
      <c r="W145" s="9">
        <v>0.33861000000000002</v>
      </c>
      <c r="X145" s="9">
        <v>0</v>
      </c>
      <c r="Y145" s="12">
        <v>0.33861000000000002</v>
      </c>
      <c r="Z145" s="8">
        <v>7.2669999999999998E-2</v>
      </c>
      <c r="AA145" s="8">
        <v>0</v>
      </c>
      <c r="AB145" s="12">
        <v>7.2669999999999998E-2</v>
      </c>
      <c r="AC145" s="8">
        <v>0.29065999999999997</v>
      </c>
      <c r="AD145" s="8">
        <v>93</v>
      </c>
      <c r="AE145" s="8">
        <v>1</v>
      </c>
      <c r="AF145" s="12">
        <v>3</v>
      </c>
    </row>
    <row r="146" spans="1:32">
      <c r="A146" s="8" t="s">
        <v>97</v>
      </c>
      <c r="B146" s="8">
        <f t="shared" si="4"/>
        <v>0</v>
      </c>
      <c r="C146" s="8" t="s">
        <v>148</v>
      </c>
      <c r="D146" s="9">
        <v>71.3</v>
      </c>
      <c r="E146" s="9">
        <v>195</v>
      </c>
      <c r="F146" s="9">
        <v>0</v>
      </c>
      <c r="G146" s="12">
        <v>195</v>
      </c>
      <c r="H146" s="8">
        <v>4</v>
      </c>
      <c r="I146" s="9">
        <v>0</v>
      </c>
      <c r="J146" s="12">
        <v>4</v>
      </c>
      <c r="K146" s="8">
        <v>22</v>
      </c>
      <c r="L146" s="8">
        <v>1</v>
      </c>
      <c r="M146" s="12">
        <v>91</v>
      </c>
      <c r="N146" s="8">
        <v>23</v>
      </c>
      <c r="O146" s="8">
        <v>1</v>
      </c>
      <c r="P146" s="12">
        <v>93</v>
      </c>
      <c r="Q146" s="9">
        <v>0.748</v>
      </c>
      <c r="R146" s="9">
        <v>0</v>
      </c>
      <c r="S146" s="12">
        <v>0.748</v>
      </c>
      <c r="T146" s="9">
        <v>15.3</v>
      </c>
      <c r="U146" s="8">
        <v>4.681</v>
      </c>
      <c r="V146" s="8">
        <v>1.20278</v>
      </c>
      <c r="W146" s="9">
        <v>0.67390000000000005</v>
      </c>
      <c r="X146" s="9">
        <v>0</v>
      </c>
      <c r="Y146" s="12">
        <v>0.67390000000000005</v>
      </c>
      <c r="Z146" s="8">
        <v>2.9610000000000001E-2</v>
      </c>
      <c r="AA146" s="8">
        <v>0</v>
      </c>
      <c r="AB146" s="12">
        <v>2.9610000000000001E-2</v>
      </c>
      <c r="AC146" s="8">
        <v>0.15275</v>
      </c>
      <c r="AD146" s="8">
        <v>5</v>
      </c>
      <c r="AE146" s="8">
        <v>0</v>
      </c>
      <c r="AF146" s="12">
        <v>5</v>
      </c>
    </row>
    <row r="147" spans="1:32">
      <c r="A147" s="8" t="s">
        <v>23</v>
      </c>
      <c r="B147" s="8">
        <f t="shared" si="4"/>
        <v>0</v>
      </c>
      <c r="C147" s="8" t="s">
        <v>148</v>
      </c>
      <c r="D147" s="9">
        <v>77.099999999999994</v>
      </c>
      <c r="E147" s="9">
        <v>75</v>
      </c>
      <c r="F147" s="9">
        <v>0</v>
      </c>
      <c r="G147" s="12">
        <v>75</v>
      </c>
      <c r="H147" s="8">
        <v>1</v>
      </c>
      <c r="I147" s="9">
        <v>0</v>
      </c>
      <c r="J147" s="12">
        <v>1</v>
      </c>
      <c r="K147" s="8">
        <v>99</v>
      </c>
      <c r="L147" s="8">
        <v>0</v>
      </c>
      <c r="M147" s="12">
        <v>99</v>
      </c>
      <c r="N147" s="8">
        <v>99</v>
      </c>
      <c r="O147" s="8">
        <v>0</v>
      </c>
      <c r="P147" s="12">
        <v>99</v>
      </c>
      <c r="Q147" s="9">
        <v>0.83599999999999997</v>
      </c>
      <c r="R147" s="9">
        <v>0</v>
      </c>
      <c r="S147" s="12">
        <v>0.83599999999999997</v>
      </c>
      <c r="T147" s="9">
        <v>13.3</v>
      </c>
      <c r="U147" s="8">
        <v>6.9009999999999998</v>
      </c>
      <c r="V147" s="8">
        <v>1.12575</v>
      </c>
      <c r="W147" s="9">
        <v>0.80925000000000002</v>
      </c>
      <c r="X147" s="9">
        <v>0</v>
      </c>
      <c r="Y147" s="12">
        <v>0.80925000000000002</v>
      </c>
      <c r="Z147" s="8">
        <v>0.38583000000000001</v>
      </c>
      <c r="AA147" s="8">
        <v>1</v>
      </c>
      <c r="AB147" s="12">
        <v>0.10582999999999999</v>
      </c>
      <c r="AC147" s="8">
        <v>0.26428000000000001</v>
      </c>
      <c r="AD147" s="8">
        <v>1</v>
      </c>
      <c r="AE147" s="8">
        <v>0</v>
      </c>
      <c r="AF147" s="12">
        <v>1</v>
      </c>
    </row>
    <row r="148" spans="1:32">
      <c r="A148" s="8" t="s">
        <v>167</v>
      </c>
      <c r="B148" s="8">
        <f t="shared" si="4"/>
        <v>1</v>
      </c>
      <c r="C148" s="8" t="s">
        <v>149</v>
      </c>
      <c r="D148" s="9">
        <v>81.2</v>
      </c>
      <c r="E148" s="9">
        <v>69</v>
      </c>
      <c r="F148" s="9">
        <v>0</v>
      </c>
      <c r="G148" s="12">
        <v>69</v>
      </c>
      <c r="H148" s="8">
        <v>3</v>
      </c>
      <c r="I148" s="9">
        <v>0</v>
      </c>
      <c r="J148" s="12">
        <v>3</v>
      </c>
      <c r="K148" s="8">
        <v>0</v>
      </c>
      <c r="L148" s="8">
        <v>1</v>
      </c>
      <c r="M148" s="12">
        <v>91</v>
      </c>
      <c r="N148" s="8">
        <v>96</v>
      </c>
      <c r="O148" s="8">
        <v>0</v>
      </c>
      <c r="P148" s="12">
        <v>96</v>
      </c>
      <c r="Q148" s="9">
        <v>0</v>
      </c>
      <c r="R148" s="9">
        <v>1</v>
      </c>
      <c r="S148" s="12">
        <v>0.72399999999999998</v>
      </c>
      <c r="T148" s="9">
        <v>13.1</v>
      </c>
      <c r="U148" s="8">
        <v>6.867</v>
      </c>
      <c r="V148" s="8">
        <v>1.28548</v>
      </c>
      <c r="W148" s="9">
        <v>0.90942999999999996</v>
      </c>
      <c r="X148" s="9">
        <v>0</v>
      </c>
      <c r="Y148" s="12">
        <v>0.90942999999999996</v>
      </c>
      <c r="Z148" s="8">
        <v>0.32067000000000001</v>
      </c>
      <c r="AA148" s="8">
        <v>0</v>
      </c>
      <c r="AB148" s="12">
        <v>0.32067000000000001</v>
      </c>
      <c r="AC148" s="8">
        <v>0.51912000000000003</v>
      </c>
      <c r="AD148" s="8">
        <v>4</v>
      </c>
      <c r="AE148" s="8">
        <v>0</v>
      </c>
      <c r="AF148" s="12">
        <v>4</v>
      </c>
    </row>
    <row r="149" spans="1:32">
      <c r="A149" s="8" t="s">
        <v>168</v>
      </c>
      <c r="B149" s="8">
        <f t="shared" si="4"/>
        <v>1</v>
      </c>
      <c r="C149" s="8" t="s">
        <v>149</v>
      </c>
      <c r="D149" s="9">
        <v>79.3</v>
      </c>
      <c r="E149" s="9">
        <v>13</v>
      </c>
      <c r="F149" s="9">
        <v>0</v>
      </c>
      <c r="G149" s="12">
        <v>13</v>
      </c>
      <c r="H149" s="8">
        <v>23</v>
      </c>
      <c r="I149" s="9">
        <v>0</v>
      </c>
      <c r="J149" s="12">
        <v>23</v>
      </c>
      <c r="K149" s="8">
        <v>92</v>
      </c>
      <c r="L149" s="8">
        <v>0</v>
      </c>
      <c r="M149" s="12">
        <v>92</v>
      </c>
      <c r="N149" s="8">
        <v>95</v>
      </c>
      <c r="O149" s="8">
        <v>0</v>
      </c>
      <c r="P149" s="12">
        <v>95</v>
      </c>
      <c r="Q149" s="9">
        <v>0</v>
      </c>
      <c r="R149" s="9">
        <v>1</v>
      </c>
      <c r="S149" s="12">
        <v>0.72399999999999998</v>
      </c>
      <c r="T149" s="9">
        <v>13.1</v>
      </c>
      <c r="U149" s="8">
        <v>7.1189999999999998</v>
      </c>
      <c r="V149" s="8">
        <v>1.2471099999999999</v>
      </c>
      <c r="W149" s="9">
        <v>0.86178999999999994</v>
      </c>
      <c r="X149" s="9">
        <v>0</v>
      </c>
      <c r="Y149" s="12">
        <v>0.86178999999999994</v>
      </c>
      <c r="Z149" s="8">
        <v>0.15890000000000001</v>
      </c>
      <c r="AA149" s="8">
        <v>0</v>
      </c>
      <c r="AB149" s="12">
        <v>0.15890000000000001</v>
      </c>
      <c r="AC149" s="8">
        <v>0.40105000000000002</v>
      </c>
      <c r="AD149" s="8">
        <v>26</v>
      </c>
      <c r="AE149" s="8">
        <v>0</v>
      </c>
      <c r="AF149" s="12">
        <v>26</v>
      </c>
    </row>
    <row r="150" spans="1:32">
      <c r="A150" s="8" t="s">
        <v>32</v>
      </c>
      <c r="B150" s="8">
        <f t="shared" si="4"/>
        <v>0</v>
      </c>
      <c r="C150" s="8" t="s">
        <v>148</v>
      </c>
      <c r="D150" s="9">
        <v>77</v>
      </c>
      <c r="E150" s="9">
        <v>116</v>
      </c>
      <c r="F150" s="9">
        <v>0</v>
      </c>
      <c r="G150" s="12">
        <v>116</v>
      </c>
      <c r="H150" s="8">
        <v>0</v>
      </c>
      <c r="I150" s="9">
        <v>0</v>
      </c>
      <c r="J150" s="12">
        <v>0</v>
      </c>
      <c r="K150" s="8">
        <v>95</v>
      </c>
      <c r="L150" s="8">
        <v>0</v>
      </c>
      <c r="M150" s="12">
        <v>95</v>
      </c>
      <c r="N150" s="8">
        <v>95</v>
      </c>
      <c r="O150" s="8">
        <v>0</v>
      </c>
      <c r="P150" s="12">
        <v>95</v>
      </c>
      <c r="Q150" s="9">
        <v>0.79400000000000004</v>
      </c>
      <c r="R150" s="9">
        <v>0</v>
      </c>
      <c r="S150" s="12">
        <v>0.79400000000000004</v>
      </c>
      <c r="T150" s="9">
        <v>15.5</v>
      </c>
      <c r="U150" s="8">
        <v>6.4850000000000003</v>
      </c>
      <c r="V150" s="8">
        <v>1.2089000000000001</v>
      </c>
      <c r="W150" s="9">
        <v>0.81159999999999999</v>
      </c>
      <c r="X150" s="9">
        <v>0</v>
      </c>
      <c r="Y150" s="12">
        <v>0.81159999999999999</v>
      </c>
      <c r="Z150" s="8">
        <v>0.24557999999999999</v>
      </c>
      <c r="AA150" s="8">
        <v>0</v>
      </c>
      <c r="AB150" s="12">
        <v>0.24557999999999999</v>
      </c>
      <c r="AC150" s="8">
        <v>0.2324</v>
      </c>
      <c r="AD150" s="8">
        <v>0</v>
      </c>
      <c r="AE150" s="8">
        <v>0</v>
      </c>
      <c r="AF150" s="12">
        <v>0</v>
      </c>
    </row>
    <row r="151" spans="1:32">
      <c r="A151" s="8" t="s">
        <v>43</v>
      </c>
      <c r="B151" s="8">
        <f t="shared" si="4"/>
        <v>0</v>
      </c>
      <c r="C151" s="8" t="s">
        <v>148</v>
      </c>
      <c r="D151" s="9">
        <v>69.400000000000006</v>
      </c>
      <c r="E151" s="9">
        <v>184</v>
      </c>
      <c r="F151" s="9">
        <v>0</v>
      </c>
      <c r="G151" s="12">
        <v>184</v>
      </c>
      <c r="H151" s="8">
        <v>15</v>
      </c>
      <c r="I151" s="9">
        <v>0</v>
      </c>
      <c r="J151" s="12">
        <v>15</v>
      </c>
      <c r="K151" s="8">
        <v>99</v>
      </c>
      <c r="L151" s="8">
        <v>0</v>
      </c>
      <c r="M151" s="12">
        <v>99</v>
      </c>
      <c r="N151" s="8">
        <v>99</v>
      </c>
      <c r="O151" s="8">
        <v>0</v>
      </c>
      <c r="P151" s="12">
        <v>99</v>
      </c>
      <c r="Q151" s="9">
        <v>0.69699999999999995</v>
      </c>
      <c r="R151" s="9">
        <v>0</v>
      </c>
      <c r="S151" s="12">
        <v>0.69699999999999995</v>
      </c>
      <c r="T151" s="9">
        <v>12.1</v>
      </c>
      <c r="U151" s="8">
        <v>6.0030000000000001</v>
      </c>
      <c r="V151" s="8">
        <v>1.34043</v>
      </c>
      <c r="W151" s="9">
        <v>0.59772000000000003</v>
      </c>
      <c r="X151" s="9">
        <v>0</v>
      </c>
      <c r="Y151" s="12">
        <v>0.59772000000000003</v>
      </c>
      <c r="Z151" s="8">
        <v>0.30825999999999998</v>
      </c>
      <c r="AA151" s="8">
        <v>0</v>
      </c>
      <c r="AB151" s="12">
        <v>0.30825999999999998</v>
      </c>
      <c r="AC151" s="8">
        <v>0.22836999999999999</v>
      </c>
      <c r="AD151" s="8">
        <v>17</v>
      </c>
      <c r="AE151" s="8">
        <v>0</v>
      </c>
      <c r="AF151" s="12">
        <v>17</v>
      </c>
    </row>
    <row r="152" spans="1:32">
      <c r="A152" s="8" t="s">
        <v>169</v>
      </c>
      <c r="B152" s="8">
        <f t="shared" si="4"/>
        <v>0</v>
      </c>
      <c r="C152" s="8" t="s">
        <v>148</v>
      </c>
      <c r="D152" s="9">
        <v>74.099999999999994</v>
      </c>
      <c r="E152" s="9">
        <v>157</v>
      </c>
      <c r="F152" s="9">
        <v>0</v>
      </c>
      <c r="G152" s="12">
        <v>157</v>
      </c>
      <c r="H152" s="8">
        <v>9</v>
      </c>
      <c r="I152" s="9">
        <v>0</v>
      </c>
      <c r="J152" s="12">
        <v>9</v>
      </c>
      <c r="K152" s="8">
        <v>87</v>
      </c>
      <c r="L152" s="8">
        <v>0</v>
      </c>
      <c r="M152" s="12">
        <v>87</v>
      </c>
      <c r="N152" s="8">
        <v>87</v>
      </c>
      <c r="O152" s="8">
        <v>0</v>
      </c>
      <c r="P152" s="12">
        <v>87</v>
      </c>
      <c r="Q152" s="9">
        <v>0.76900000000000002</v>
      </c>
      <c r="R152" s="9">
        <v>0</v>
      </c>
      <c r="S152" s="12">
        <v>0.76900000000000002</v>
      </c>
      <c r="T152" s="9">
        <v>14.3</v>
      </c>
      <c r="U152" s="8">
        <v>6.81</v>
      </c>
      <c r="V152" s="8">
        <v>1.25596</v>
      </c>
      <c r="W152" s="9">
        <v>0.72052000000000005</v>
      </c>
      <c r="X152" s="9">
        <v>0</v>
      </c>
      <c r="Y152" s="12">
        <v>0.72052000000000005</v>
      </c>
      <c r="Z152" s="8">
        <v>0.11069</v>
      </c>
      <c r="AA152" s="8">
        <v>0</v>
      </c>
      <c r="AB152" s="12">
        <v>0.11069</v>
      </c>
      <c r="AC152" s="8">
        <v>5.8409999999999997E-2</v>
      </c>
      <c r="AD152" s="8">
        <v>10</v>
      </c>
      <c r="AE152" s="8">
        <v>0</v>
      </c>
      <c r="AF152" s="12">
        <v>10</v>
      </c>
    </row>
    <row r="153" spans="1:32">
      <c r="A153" s="8" t="s">
        <v>170</v>
      </c>
      <c r="B153" s="8">
        <f t="shared" si="4"/>
        <v>0</v>
      </c>
      <c r="C153" s="8" t="s">
        <v>148</v>
      </c>
      <c r="D153" s="9">
        <v>76</v>
      </c>
      <c r="E153" s="9">
        <v>127</v>
      </c>
      <c r="F153" s="9">
        <v>0</v>
      </c>
      <c r="G153" s="12">
        <v>127</v>
      </c>
      <c r="H153" s="8">
        <v>28</v>
      </c>
      <c r="I153" s="9">
        <v>0</v>
      </c>
      <c r="J153" s="12">
        <v>28</v>
      </c>
      <c r="K153" s="8">
        <v>97</v>
      </c>
      <c r="L153" s="8">
        <v>0</v>
      </c>
      <c r="M153" s="12">
        <v>97</v>
      </c>
      <c r="N153" s="8">
        <v>97</v>
      </c>
      <c r="O153" s="8">
        <v>0</v>
      </c>
      <c r="P153" s="12">
        <v>97</v>
      </c>
      <c r="Q153" s="9">
        <v>0.67800000000000005</v>
      </c>
      <c r="R153" s="9">
        <v>0</v>
      </c>
      <c r="S153" s="12">
        <v>0.67800000000000005</v>
      </c>
      <c r="T153" s="9">
        <v>12.6</v>
      </c>
      <c r="U153" s="8">
        <v>5.36</v>
      </c>
      <c r="V153" s="8">
        <v>0.91225999999999996</v>
      </c>
      <c r="W153" s="9">
        <v>0.74675999999999998</v>
      </c>
      <c r="X153" s="9">
        <v>0</v>
      </c>
      <c r="Y153" s="12">
        <v>0.74675999999999998</v>
      </c>
      <c r="Z153" s="8">
        <v>0.10441</v>
      </c>
      <c r="AA153" s="8">
        <v>0</v>
      </c>
      <c r="AB153" s="12">
        <v>0.10441</v>
      </c>
      <c r="AC153" s="8">
        <v>0.1686</v>
      </c>
      <c r="AD153" s="8">
        <v>35</v>
      </c>
      <c r="AE153" s="8">
        <v>0</v>
      </c>
      <c r="AF153" s="12">
        <v>35</v>
      </c>
    </row>
    <row r="154" spans="1:32">
      <c r="A154" s="8" t="s">
        <v>121</v>
      </c>
      <c r="B154" s="8">
        <f t="shared" si="4"/>
        <v>0</v>
      </c>
      <c r="C154" s="8" t="s">
        <v>148</v>
      </c>
      <c r="D154" s="9">
        <v>65.7</v>
      </c>
      <c r="E154" s="9">
        <v>224</v>
      </c>
      <c r="F154" s="9">
        <v>0</v>
      </c>
      <c r="G154" s="12">
        <v>224</v>
      </c>
      <c r="H154" s="8">
        <v>37</v>
      </c>
      <c r="I154" s="9">
        <v>0</v>
      </c>
      <c r="J154" s="12">
        <v>37</v>
      </c>
      <c r="K154" s="8">
        <v>69</v>
      </c>
      <c r="L154" s="8">
        <v>0</v>
      </c>
      <c r="M154" s="12">
        <v>69</v>
      </c>
      <c r="N154" s="8">
        <v>69</v>
      </c>
      <c r="O154" s="8">
        <v>0</v>
      </c>
      <c r="P154" s="12">
        <v>69</v>
      </c>
      <c r="Q154" s="9">
        <v>0.499</v>
      </c>
      <c r="R154" s="9">
        <v>0</v>
      </c>
      <c r="S154" s="12">
        <v>0.499</v>
      </c>
      <c r="T154" s="9">
        <v>9</v>
      </c>
      <c r="U154" s="8">
        <v>4.077</v>
      </c>
      <c r="V154" s="8">
        <v>0.68093000000000004</v>
      </c>
      <c r="W154" s="9">
        <v>0.40064</v>
      </c>
      <c r="X154" s="9">
        <v>0</v>
      </c>
      <c r="Y154" s="12">
        <v>0.40064</v>
      </c>
      <c r="Z154" s="8">
        <v>7.8539999999999999E-2</v>
      </c>
      <c r="AA154" s="8">
        <v>0</v>
      </c>
      <c r="AB154" s="12">
        <v>7.8539999999999999E-2</v>
      </c>
      <c r="AC154" s="8">
        <v>9.1310000000000002E-2</v>
      </c>
      <c r="AD154" s="8">
        <v>47</v>
      </c>
      <c r="AE154" s="8">
        <v>0</v>
      </c>
      <c r="AF154" s="12">
        <v>47</v>
      </c>
    </row>
    <row r="155" spans="1:32">
      <c r="A155" s="8" t="s">
        <v>76</v>
      </c>
      <c r="B155" s="8">
        <f t="shared" si="4"/>
        <v>0</v>
      </c>
      <c r="C155" s="8" t="s">
        <v>148</v>
      </c>
      <c r="D155" s="9">
        <v>61.8</v>
      </c>
      <c r="E155" s="9">
        <v>33</v>
      </c>
      <c r="F155" s="9">
        <v>0</v>
      </c>
      <c r="G155" s="12">
        <v>33</v>
      </c>
      <c r="H155" s="8">
        <v>27</v>
      </c>
      <c r="I155" s="9">
        <v>0</v>
      </c>
      <c r="J155" s="12">
        <v>27</v>
      </c>
      <c r="K155" s="8">
        <v>9</v>
      </c>
      <c r="L155" s="8">
        <v>1</v>
      </c>
      <c r="M155" s="12">
        <v>91</v>
      </c>
      <c r="N155" s="8">
        <v>9</v>
      </c>
      <c r="O155" s="8">
        <v>1</v>
      </c>
      <c r="P155" s="12">
        <v>93</v>
      </c>
      <c r="Q155" s="9">
        <v>0.57599999999999996</v>
      </c>
      <c r="R155" s="9">
        <v>0</v>
      </c>
      <c r="S155" s="12">
        <v>0.57599999999999996</v>
      </c>
      <c r="T155" s="9">
        <v>12.5</v>
      </c>
      <c r="U155" s="8">
        <v>5.1289999999999996</v>
      </c>
      <c r="V155" s="8">
        <v>0.91612000000000005</v>
      </c>
      <c r="W155" s="9">
        <v>0.29924000000000001</v>
      </c>
      <c r="X155" s="9">
        <v>0</v>
      </c>
      <c r="Y155" s="12">
        <v>0.29924000000000001</v>
      </c>
      <c r="Z155" s="8">
        <v>0.12468</v>
      </c>
      <c r="AA155" s="8">
        <v>0</v>
      </c>
      <c r="AB155" s="12">
        <v>0.12468</v>
      </c>
      <c r="AC155" s="8">
        <v>0.19591</v>
      </c>
      <c r="AD155" s="8">
        <v>40</v>
      </c>
      <c r="AE155" s="8">
        <v>0</v>
      </c>
      <c r="AF155" s="12">
        <v>40</v>
      </c>
    </row>
    <row r="156" spans="1:32">
      <c r="A156" s="8" t="s">
        <v>101</v>
      </c>
      <c r="B156" s="8">
        <f t="shared" si="4"/>
        <v>0</v>
      </c>
      <c r="C156" s="8" t="s">
        <v>148</v>
      </c>
      <c r="D156" s="9">
        <v>67</v>
      </c>
      <c r="E156" s="9">
        <v>336</v>
      </c>
      <c r="F156" s="9">
        <v>0</v>
      </c>
      <c r="G156" s="12">
        <v>336</v>
      </c>
      <c r="H156" s="8">
        <v>22</v>
      </c>
      <c r="I156" s="9">
        <v>0</v>
      </c>
      <c r="J156" s="12">
        <v>22</v>
      </c>
      <c r="K156" s="8">
        <v>87</v>
      </c>
      <c r="L156" s="8">
        <v>0</v>
      </c>
      <c r="M156" s="12">
        <v>87</v>
      </c>
      <c r="N156" s="8">
        <v>87</v>
      </c>
      <c r="O156" s="8">
        <v>0</v>
      </c>
      <c r="P156" s="12">
        <v>87</v>
      </c>
      <c r="Q156" s="9">
        <v>0.50700000000000001</v>
      </c>
      <c r="R156" s="9">
        <v>0</v>
      </c>
      <c r="S156" s="12">
        <v>0.50700000000000001</v>
      </c>
      <c r="T156" s="9">
        <v>10.3</v>
      </c>
      <c r="U156" s="8">
        <v>4.6100000000000003</v>
      </c>
      <c r="V156" s="8">
        <v>1.0327599999999999</v>
      </c>
      <c r="W156" s="9">
        <v>0.33474999999999999</v>
      </c>
      <c r="X156" s="9">
        <v>0</v>
      </c>
      <c r="Y156" s="12">
        <v>0.33474999999999999</v>
      </c>
      <c r="Z156" s="8">
        <v>8.0790000000000001E-2</v>
      </c>
      <c r="AA156" s="8">
        <v>0</v>
      </c>
      <c r="AB156" s="12">
        <v>8.0790000000000001E-2</v>
      </c>
      <c r="AC156" s="8">
        <v>0.18987000000000001</v>
      </c>
      <c r="AD156" s="8">
        <v>32</v>
      </c>
      <c r="AE156" s="8">
        <v>0</v>
      </c>
      <c r="AF156" s="12">
        <v>32</v>
      </c>
    </row>
  </sheetData>
  <mergeCells count="13">
    <mergeCell ref="AQ58:AS67"/>
    <mergeCell ref="AQ73:AS82"/>
    <mergeCell ref="AQ89:AS98"/>
    <mergeCell ref="BB74:BD83"/>
    <mergeCell ref="BB90:BD99"/>
    <mergeCell ref="BB55:BC66"/>
    <mergeCell ref="AQ9:AS18"/>
    <mergeCell ref="AQ24:AS33"/>
    <mergeCell ref="AQ41:AS50"/>
    <mergeCell ref="BB39:BC50"/>
    <mergeCell ref="BB23:BC34"/>
    <mergeCell ref="BB7:BC18"/>
    <mergeCell ref="AI1:BE3"/>
  </mergeCells>
  <conditionalFormatting sqref="AD2:AE156 AF2 AF12 AF26 AF29 AF31 AF46 AF60:AF61 AF71 AF87 AF96 AF106 AF102:AF103 AF145">
    <cfRule type="cellIs" dxfId="49" priority="25" operator="greaterThan">
      <formula>66</formula>
    </cfRule>
  </conditionalFormatting>
  <conditionalFormatting sqref="AE2:AE156 AF2 AF12 AF26 AF29 AF31 AF46 AF60:AF61 AF71 AF87 AF96 AF106 AF102:AF103 AF145">
    <cfRule type="cellIs" dxfId="48" priority="24" operator="equal">
      <formula>1</formula>
    </cfRule>
  </conditionalFormatting>
  <conditionalFormatting sqref="Q2:Q156">
    <cfRule type="cellIs" dxfId="47" priority="23" operator="equal">
      <formula>0</formula>
    </cfRule>
  </conditionalFormatting>
  <conditionalFormatting sqref="S2:S156">
    <cfRule type="cellIs" dxfId="46" priority="22" operator="equal">
      <formula>0</formula>
    </cfRule>
  </conditionalFormatting>
  <conditionalFormatting sqref="W2:W156">
    <cfRule type="cellIs" dxfId="45" priority="21" operator="equal">
      <formula>0</formula>
    </cfRule>
  </conditionalFormatting>
  <conditionalFormatting sqref="Y2:Y156">
    <cfRule type="cellIs" dxfId="44" priority="20" operator="equal">
      <formula>0</formula>
    </cfRule>
  </conditionalFormatting>
  <conditionalFormatting sqref="R2:R156">
    <cfRule type="cellIs" dxfId="43" priority="19" operator="equal">
      <formula>1</formula>
    </cfRule>
  </conditionalFormatting>
  <conditionalFormatting sqref="X2:X156">
    <cfRule type="cellIs" dxfId="42" priority="18" operator="equal">
      <formula>1</formula>
    </cfRule>
  </conditionalFormatting>
  <conditionalFormatting sqref="E2:G156">
    <cfRule type="cellIs" dxfId="41" priority="17" operator="greaterThan">
      <formula>413</formula>
    </cfRule>
  </conditionalFormatting>
  <conditionalFormatting sqref="F2:F156">
    <cfRule type="cellIs" dxfId="40" priority="16" operator="equal">
      <formula>1</formula>
    </cfRule>
  </conditionalFormatting>
  <conditionalFormatting sqref="H2:J156">
    <cfRule type="cellIs" dxfId="39" priority="15" operator="greaterThan">
      <formula>52</formula>
    </cfRule>
  </conditionalFormatting>
  <conditionalFormatting sqref="I2:I156">
    <cfRule type="cellIs" dxfId="38" priority="14" operator="equal">
      <formula>1</formula>
    </cfRule>
  </conditionalFormatting>
  <conditionalFormatting sqref="N2:P156">
    <cfRule type="cellIs" dxfId="37" priority="12" operator="equal">
      <formula>1</formula>
    </cfRule>
  </conditionalFormatting>
  <conditionalFormatting sqref="N2:N156">
    <cfRule type="cellIs" dxfId="36" priority="11" operator="lessThan">
      <formula>64</formula>
    </cfRule>
  </conditionalFormatting>
  <conditionalFormatting sqref="P2:P156">
    <cfRule type="cellIs" dxfId="35" priority="10" operator="lessThan">
      <formula>64</formula>
    </cfRule>
  </conditionalFormatting>
  <conditionalFormatting sqref="K2:K156">
    <cfRule type="cellIs" dxfId="34" priority="9" operator="lessThan">
      <formula>42</formula>
    </cfRule>
  </conditionalFormatting>
  <conditionalFormatting sqref="L2:L156">
    <cfRule type="cellIs" dxfId="33" priority="8" operator="equal">
      <formula>1</formula>
    </cfRule>
  </conditionalFormatting>
  <conditionalFormatting sqref="M2:M156">
    <cfRule type="cellIs" dxfId="32" priority="7" operator="lessThan">
      <formula>42</formula>
    </cfRule>
  </conditionalFormatting>
  <conditionalFormatting sqref="V3:V139 V141:V156">
    <cfRule type="cellIs" dxfId="31" priority="4" operator="lessThan">
      <formula>0.35</formula>
    </cfRule>
  </conditionalFormatting>
  <conditionalFormatting sqref="T2:T156">
    <cfRule type="cellIs" dxfId="30" priority="3" operator="equal">
      <formula>0</formula>
    </cfRule>
  </conditionalFormatting>
  <conditionalFormatting sqref="Z2:AB38 Z40:AB46 Z39:AA39 Z48:AB49 Z47:AA47 Z51:AB81 Z50:AA50 Z83:AB99 Z82:AA82 Z101:AB103 Z100:AA100 Z105:AB113 Z104:AA104 Z115:AB116 Z114:AA114 Z118:AB121 Z117:AA117 Z123:AB124 Z122:AA122 Z126:AB132 Z125:AA125 Z135:AB146 Z133:AA134 Z148:AB156 Z147:AA147">
    <cfRule type="cellIs" dxfId="29" priority="2" operator="greaterThan">
      <formula>0.35637</formula>
    </cfRule>
  </conditionalFormatting>
  <conditionalFormatting sqref="AC2:AC52 AC54:AC96 AC98:AC138 AC140:AC156">
    <cfRule type="cellIs" dxfId="28" priority="1" operator="greaterThan">
      <formula>0.5291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341B-B504-42D1-905A-FAE644D79616}">
  <dimension ref="A1:AG156"/>
  <sheetViews>
    <sheetView topLeftCell="A5" zoomScale="64" workbookViewId="0">
      <selection activeCell="C2" sqref="C2:C156"/>
    </sheetView>
  </sheetViews>
  <sheetFormatPr baseColWidth="10" defaultColWidth="8.83203125" defaultRowHeight="15"/>
  <cols>
    <col min="5" max="5" width="8.83203125" style="15"/>
    <col min="9" max="9" width="15.5" style="15" customWidth="1"/>
    <col min="11" max="11" width="12.6640625" customWidth="1"/>
    <col min="13" max="13" width="8.83203125" style="15"/>
    <col min="14" max="14" width="22.5" customWidth="1"/>
    <col min="16" max="16" width="12.6640625" customWidth="1"/>
    <col min="26" max="33" width="8.83203125" style="14"/>
  </cols>
  <sheetData>
    <row r="1" spans="1:33">
      <c r="A1" s="11" t="s">
        <v>0</v>
      </c>
      <c r="B1" s="11" t="s">
        <v>139</v>
      </c>
      <c r="C1" s="11" t="s">
        <v>140</v>
      </c>
      <c r="D1" s="11" t="s">
        <v>139</v>
      </c>
      <c r="E1" s="11" t="s">
        <v>141</v>
      </c>
      <c r="F1" s="11" t="s">
        <v>142</v>
      </c>
      <c r="G1" s="11" t="s">
        <v>143</v>
      </c>
      <c r="H1" s="11" t="s">
        <v>145</v>
      </c>
      <c r="I1" s="11" t="s">
        <v>146</v>
      </c>
      <c r="J1" s="11" t="s">
        <v>147</v>
      </c>
      <c r="K1" s="11" t="s">
        <v>1</v>
      </c>
      <c r="L1" s="11" t="s">
        <v>2</v>
      </c>
      <c r="M1" s="11" t="s">
        <v>195</v>
      </c>
      <c r="N1" s="11" t="s">
        <v>3</v>
      </c>
      <c r="O1" s="11" t="s">
        <v>4</v>
      </c>
      <c r="P1" s="11" t="s">
        <v>245</v>
      </c>
      <c r="AA1" s="13"/>
      <c r="AB1" s="13"/>
      <c r="AC1" s="13"/>
      <c r="AF1" s="13"/>
      <c r="AG1" s="13"/>
    </row>
    <row r="2" spans="1:33">
      <c r="A2" s="8" t="s">
        <v>135</v>
      </c>
      <c r="B2" s="8" t="s">
        <v>148</v>
      </c>
      <c r="C2" s="9">
        <v>65</v>
      </c>
      <c r="D2" s="8">
        <f t="shared" ref="D2:D33" si="0">IF(B2="Developing",0,1)</f>
        <v>0</v>
      </c>
      <c r="E2" s="10">
        <v>263</v>
      </c>
      <c r="F2" s="12">
        <v>3</v>
      </c>
      <c r="G2" s="12">
        <v>65</v>
      </c>
      <c r="H2" s="12">
        <v>65</v>
      </c>
      <c r="I2" s="10">
        <v>0.47899999999999998</v>
      </c>
      <c r="J2" s="10">
        <v>10.1</v>
      </c>
      <c r="K2" s="8">
        <v>3.5750000000000002</v>
      </c>
      <c r="L2" s="8">
        <v>1.02626</v>
      </c>
      <c r="M2" s="10">
        <v>0.30335000000000001</v>
      </c>
      <c r="N2" s="12">
        <v>9.7189999999999999E-2</v>
      </c>
      <c r="O2" s="8">
        <v>0.36509999999999998</v>
      </c>
      <c r="P2" s="12">
        <v>3</v>
      </c>
      <c r="AA2" s="9"/>
      <c r="AB2" s="9"/>
      <c r="AC2" s="9"/>
      <c r="AF2" s="9"/>
      <c r="AG2" s="9"/>
    </row>
    <row r="3" spans="1:33">
      <c r="A3" s="8" t="s">
        <v>84</v>
      </c>
      <c r="B3" s="8" t="s">
        <v>148</v>
      </c>
      <c r="C3" s="9">
        <v>77.8</v>
      </c>
      <c r="D3" s="8">
        <f t="shared" si="0"/>
        <v>0</v>
      </c>
      <c r="E3" s="10">
        <v>74</v>
      </c>
      <c r="F3" s="12">
        <v>0</v>
      </c>
      <c r="G3" s="12">
        <v>99</v>
      </c>
      <c r="H3" s="12">
        <v>99</v>
      </c>
      <c r="I3" s="10">
        <v>0.76200000000000001</v>
      </c>
      <c r="J3" s="10">
        <v>14.2</v>
      </c>
      <c r="K3" s="8">
        <v>4.9589999999999996</v>
      </c>
      <c r="L3" s="8">
        <v>0.80434000000000005</v>
      </c>
      <c r="M3" s="10">
        <v>0.81325000000000003</v>
      </c>
      <c r="N3" s="12">
        <v>6.4130000000000006E-2</v>
      </c>
      <c r="O3" s="8">
        <v>0.14272000000000001</v>
      </c>
      <c r="P3" s="12">
        <v>0</v>
      </c>
      <c r="AA3" s="9"/>
      <c r="AB3" s="9"/>
      <c r="AC3" s="9"/>
      <c r="AF3" s="9"/>
      <c r="AG3" s="9"/>
    </row>
    <row r="4" spans="1:33">
      <c r="A4" s="8" t="s">
        <v>62</v>
      </c>
      <c r="B4" s="8" t="s">
        <v>148</v>
      </c>
      <c r="C4" s="9">
        <v>75.599999999999994</v>
      </c>
      <c r="D4" s="8">
        <f t="shared" si="0"/>
        <v>0</v>
      </c>
      <c r="E4" s="10">
        <v>19</v>
      </c>
      <c r="F4" s="12">
        <v>21</v>
      </c>
      <c r="G4" s="12">
        <v>95</v>
      </c>
      <c r="H4" s="12">
        <v>95</v>
      </c>
      <c r="I4" s="10">
        <v>0.74299999999999999</v>
      </c>
      <c r="J4" s="10">
        <v>14.4</v>
      </c>
      <c r="K4" s="8">
        <v>5.6050000000000004</v>
      </c>
      <c r="L4" s="8">
        <v>1.07772</v>
      </c>
      <c r="M4" s="10">
        <v>0.61765999999999999</v>
      </c>
      <c r="N4" s="12">
        <v>0.17383000000000001</v>
      </c>
      <c r="O4" s="8">
        <v>7.8219999999999998E-2</v>
      </c>
      <c r="P4" s="12">
        <v>24</v>
      </c>
      <c r="AA4" s="9"/>
      <c r="AB4" s="9"/>
      <c r="AC4" s="9"/>
      <c r="AF4" s="9"/>
      <c r="AG4" s="9"/>
    </row>
    <row r="5" spans="1:33">
      <c r="A5" s="8" t="s">
        <v>122</v>
      </c>
      <c r="B5" s="8" t="s">
        <v>148</v>
      </c>
      <c r="C5" s="9">
        <v>52.4</v>
      </c>
      <c r="D5" s="8">
        <f t="shared" si="0"/>
        <v>0</v>
      </c>
      <c r="E5" s="10">
        <v>335</v>
      </c>
      <c r="F5" s="12">
        <v>3</v>
      </c>
      <c r="G5" s="12">
        <v>64</v>
      </c>
      <c r="H5" s="12">
        <v>64</v>
      </c>
      <c r="I5" s="10">
        <v>0.53100000000000003</v>
      </c>
      <c r="J5" s="10">
        <v>11.4</v>
      </c>
      <c r="K5" s="8">
        <v>4.0330000000000004</v>
      </c>
      <c r="L5" s="8">
        <v>0.86040000000000005</v>
      </c>
      <c r="M5" s="10">
        <v>0.16683000000000001</v>
      </c>
      <c r="N5" s="12">
        <v>7.1220000000000006E-2</v>
      </c>
      <c r="O5" s="8">
        <v>0.12343999999999999</v>
      </c>
      <c r="P5" s="12">
        <v>98</v>
      </c>
      <c r="AA5" s="9"/>
      <c r="AB5" s="9"/>
      <c r="AC5" s="9"/>
      <c r="AF5" s="9"/>
      <c r="AG5" s="9"/>
    </row>
    <row r="6" spans="1:33">
      <c r="A6" s="8" t="s">
        <v>31</v>
      </c>
      <c r="B6" s="8" t="s">
        <v>148</v>
      </c>
      <c r="C6" s="9">
        <v>76.3</v>
      </c>
      <c r="D6" s="8">
        <f t="shared" si="0"/>
        <v>0</v>
      </c>
      <c r="E6" s="10">
        <v>116</v>
      </c>
      <c r="F6" s="12">
        <v>8</v>
      </c>
      <c r="G6" s="12">
        <v>94</v>
      </c>
      <c r="H6" s="12">
        <v>94</v>
      </c>
      <c r="I6" s="10">
        <v>0.82599999999999996</v>
      </c>
      <c r="J6" s="10">
        <v>17.3</v>
      </c>
      <c r="K6" s="8">
        <v>6.5739999999999998</v>
      </c>
      <c r="L6" s="8">
        <v>1.24823</v>
      </c>
      <c r="M6" s="10">
        <v>0.78722999999999999</v>
      </c>
      <c r="N6" s="12">
        <v>8.4839999999999999E-2</v>
      </c>
      <c r="O6" s="8">
        <v>0.11451</v>
      </c>
      <c r="P6" s="12">
        <v>9</v>
      </c>
      <c r="AA6" s="9"/>
      <c r="AB6" s="9"/>
      <c r="AC6" s="9"/>
      <c r="AF6" s="9"/>
      <c r="AG6" s="9"/>
    </row>
    <row r="7" spans="1:33">
      <c r="A7" s="8" t="s">
        <v>112</v>
      </c>
      <c r="B7" s="8" t="s">
        <v>148</v>
      </c>
      <c r="C7" s="9">
        <v>74.8</v>
      </c>
      <c r="D7" s="8">
        <f t="shared" si="0"/>
        <v>0</v>
      </c>
      <c r="E7" s="10">
        <v>118</v>
      </c>
      <c r="F7" s="12">
        <v>1</v>
      </c>
      <c r="G7" s="12">
        <v>94</v>
      </c>
      <c r="H7" s="12">
        <v>94</v>
      </c>
      <c r="I7" s="10">
        <v>0.74099999999999999</v>
      </c>
      <c r="J7" s="10">
        <v>12.7</v>
      </c>
      <c r="K7" s="8">
        <v>4.3499999999999996</v>
      </c>
      <c r="L7" s="8">
        <v>0.77710999999999997</v>
      </c>
      <c r="M7" s="10">
        <v>0.72989999999999999</v>
      </c>
      <c r="N7" s="12">
        <v>3.9E-2</v>
      </c>
      <c r="O7" s="8">
        <v>7.8549999999999995E-2</v>
      </c>
      <c r="P7" s="12">
        <v>1</v>
      </c>
      <c r="AA7" s="9"/>
      <c r="AB7" s="9"/>
      <c r="AC7" s="9"/>
      <c r="AF7" s="9"/>
      <c r="AG7" s="9"/>
    </row>
    <row r="8" spans="1:33">
      <c r="A8" s="8" t="s">
        <v>14</v>
      </c>
      <c r="B8" s="8" t="s">
        <v>149</v>
      </c>
      <c r="C8" s="9">
        <v>82.8</v>
      </c>
      <c r="D8" s="8">
        <f t="shared" si="0"/>
        <v>1</v>
      </c>
      <c r="E8" s="10">
        <v>59</v>
      </c>
      <c r="F8" s="12">
        <v>1</v>
      </c>
      <c r="G8" s="12">
        <v>93</v>
      </c>
      <c r="H8" s="12">
        <v>93</v>
      </c>
      <c r="I8" s="10">
        <v>0.93700000000000006</v>
      </c>
      <c r="J8" s="10">
        <v>20.399999999999999</v>
      </c>
      <c r="K8" s="8">
        <v>7.2839999999999998</v>
      </c>
      <c r="L8" s="8">
        <v>1.3092299999999999</v>
      </c>
      <c r="M8" s="10">
        <v>0.93156000000000005</v>
      </c>
      <c r="N8" s="12">
        <v>0.35637000000000002</v>
      </c>
      <c r="O8" s="8">
        <v>0.43562000000000001</v>
      </c>
      <c r="P8" s="12">
        <v>1</v>
      </c>
      <c r="AA8" s="9"/>
      <c r="AB8" s="9"/>
      <c r="AC8" s="9"/>
      <c r="AF8" s="9"/>
      <c r="AG8" s="9"/>
    </row>
    <row r="9" spans="1:33">
      <c r="A9" s="8" t="s">
        <v>17</v>
      </c>
      <c r="B9" s="8" t="s">
        <v>149</v>
      </c>
      <c r="C9" s="9">
        <v>81.5</v>
      </c>
      <c r="D9" s="8">
        <f t="shared" si="0"/>
        <v>1</v>
      </c>
      <c r="E9" s="10">
        <v>65</v>
      </c>
      <c r="F9" s="12">
        <v>0</v>
      </c>
      <c r="G9" s="12">
        <v>93</v>
      </c>
      <c r="H9" s="12">
        <v>93</v>
      </c>
      <c r="I9" s="10">
        <v>0.89200000000000002</v>
      </c>
      <c r="J9" s="10">
        <v>15.9</v>
      </c>
      <c r="K9" s="8">
        <v>7.2</v>
      </c>
      <c r="L9" s="8">
        <v>1.29704</v>
      </c>
      <c r="M9" s="10">
        <v>0.89041999999999999</v>
      </c>
      <c r="N9" s="12">
        <v>0.18676000000000001</v>
      </c>
      <c r="O9" s="8">
        <v>0.33088000000000001</v>
      </c>
      <c r="P9" s="12">
        <v>0</v>
      </c>
      <c r="AA9" s="9"/>
      <c r="AB9" s="9"/>
      <c r="AC9" s="9"/>
      <c r="AF9" s="9"/>
      <c r="AG9" s="9"/>
    </row>
    <row r="10" spans="1:33">
      <c r="A10" s="8" t="s">
        <v>71</v>
      </c>
      <c r="B10" s="8" t="s">
        <v>148</v>
      </c>
      <c r="C10" s="9">
        <v>72.7</v>
      </c>
      <c r="D10" s="8">
        <f t="shared" si="0"/>
        <v>0</v>
      </c>
      <c r="E10" s="10">
        <v>118</v>
      </c>
      <c r="F10" s="12">
        <v>5</v>
      </c>
      <c r="G10" s="12">
        <v>96</v>
      </c>
      <c r="H10" s="12">
        <v>96</v>
      </c>
      <c r="I10" s="10">
        <v>0.75800000000000001</v>
      </c>
      <c r="J10" s="10">
        <v>12.7</v>
      </c>
      <c r="K10" s="8">
        <v>5.2119999999999997</v>
      </c>
      <c r="L10" s="8">
        <v>0.93793000000000004</v>
      </c>
      <c r="M10" s="10">
        <v>0.64044999999999996</v>
      </c>
      <c r="N10" s="12">
        <v>0.16064999999999999</v>
      </c>
      <c r="O10" s="8">
        <v>7.7990000000000004E-2</v>
      </c>
      <c r="P10" s="12">
        <v>6</v>
      </c>
      <c r="AA10" s="9"/>
      <c r="AB10" s="9"/>
      <c r="AC10" s="9"/>
      <c r="AF10" s="9"/>
      <c r="AG10" s="9"/>
    </row>
    <row r="11" spans="1:33">
      <c r="A11" s="8" t="s">
        <v>47</v>
      </c>
      <c r="B11" s="8" t="s">
        <v>148</v>
      </c>
      <c r="C11" s="9">
        <v>76.900000000000006</v>
      </c>
      <c r="D11" s="8">
        <f t="shared" si="0"/>
        <v>0</v>
      </c>
      <c r="E11" s="10">
        <v>69</v>
      </c>
      <c r="F11" s="12">
        <v>0</v>
      </c>
      <c r="G11" s="12">
        <v>98</v>
      </c>
      <c r="H11" s="12">
        <v>98</v>
      </c>
      <c r="I11" s="10">
        <v>0.82299999999999995</v>
      </c>
      <c r="J11" s="10">
        <v>14.5</v>
      </c>
      <c r="K11" s="8">
        <v>5.96</v>
      </c>
      <c r="L11" s="8">
        <v>1.21624</v>
      </c>
      <c r="M11" s="10">
        <v>0.74716000000000005</v>
      </c>
      <c r="N11" s="12">
        <v>0.30599999999999999</v>
      </c>
      <c r="O11" s="8">
        <v>0.17362</v>
      </c>
      <c r="P11" s="12">
        <v>0</v>
      </c>
      <c r="AA11" s="9"/>
      <c r="AB11" s="9"/>
      <c r="AC11" s="9"/>
      <c r="AF11" s="9"/>
      <c r="AG11" s="9"/>
    </row>
    <row r="12" spans="1:33">
      <c r="A12" s="8" t="s">
        <v>96</v>
      </c>
      <c r="B12" s="8" t="s">
        <v>148</v>
      </c>
      <c r="C12" s="9">
        <v>71.8</v>
      </c>
      <c r="D12" s="8">
        <f t="shared" si="0"/>
        <v>0</v>
      </c>
      <c r="E12" s="10">
        <v>129</v>
      </c>
      <c r="F12" s="12">
        <v>3</v>
      </c>
      <c r="G12" s="12">
        <v>97</v>
      </c>
      <c r="H12" s="12">
        <v>97</v>
      </c>
      <c r="I12" s="10">
        <v>0.57499999999999996</v>
      </c>
      <c r="J12" s="10">
        <v>10.199999999999999</v>
      </c>
      <c r="K12" s="8">
        <v>4.694</v>
      </c>
      <c r="L12" s="8">
        <v>0.43106</v>
      </c>
      <c r="M12" s="10">
        <v>0.60163999999999995</v>
      </c>
      <c r="N12" s="12">
        <v>0.12569</v>
      </c>
      <c r="O12" s="8">
        <v>0.21221999999999999</v>
      </c>
      <c r="P12" s="12">
        <v>3</v>
      </c>
      <c r="AA12" s="9"/>
      <c r="AB12" s="9"/>
      <c r="AC12" s="9"/>
      <c r="AF12" s="9"/>
      <c r="AG12" s="9"/>
    </row>
    <row r="13" spans="1:33">
      <c r="A13" s="8" t="s">
        <v>150</v>
      </c>
      <c r="B13" s="8" t="s">
        <v>148</v>
      </c>
      <c r="C13" s="9">
        <v>75.5</v>
      </c>
      <c r="D13" s="8">
        <f t="shared" si="0"/>
        <v>0</v>
      </c>
      <c r="E13" s="10">
        <v>98</v>
      </c>
      <c r="F13" s="12">
        <v>0</v>
      </c>
      <c r="G13" s="12">
        <v>97</v>
      </c>
      <c r="H13" s="12">
        <v>97</v>
      </c>
      <c r="I13" s="10">
        <v>0.79400000000000004</v>
      </c>
      <c r="J13" s="10">
        <v>15.3</v>
      </c>
      <c r="K13" s="8">
        <v>5.8129999999999997</v>
      </c>
      <c r="L13" s="8">
        <v>1.23289</v>
      </c>
      <c r="M13" s="10">
        <v>0.73607999999999996</v>
      </c>
      <c r="N13" s="12">
        <v>0.19089999999999999</v>
      </c>
      <c r="O13" s="8">
        <v>0.11046</v>
      </c>
      <c r="P13" s="12">
        <v>0</v>
      </c>
      <c r="AA13" s="9"/>
      <c r="AB13" s="9"/>
      <c r="AC13" s="9"/>
      <c r="AF13" s="9"/>
      <c r="AG13" s="9"/>
    </row>
    <row r="14" spans="1:33">
      <c r="A14" s="8" t="s">
        <v>55</v>
      </c>
      <c r="B14" s="8" t="s">
        <v>148</v>
      </c>
      <c r="C14" s="9">
        <v>72.3</v>
      </c>
      <c r="D14" s="8">
        <f t="shared" si="0"/>
        <v>0</v>
      </c>
      <c r="E14" s="10">
        <v>196</v>
      </c>
      <c r="F14" s="12">
        <v>0</v>
      </c>
      <c r="G14" s="12">
        <v>99</v>
      </c>
      <c r="H14" s="12">
        <v>99</v>
      </c>
      <c r="I14" s="10">
        <v>0.79800000000000004</v>
      </c>
      <c r="J14" s="10">
        <v>15.6</v>
      </c>
      <c r="K14" s="8">
        <v>6.9370000000000003</v>
      </c>
      <c r="L14" s="8">
        <v>1.28566</v>
      </c>
      <c r="M14" s="10">
        <v>0.89666999999999997</v>
      </c>
      <c r="N14" s="12">
        <v>0.22539999999999999</v>
      </c>
      <c r="O14" s="8">
        <v>0.2225</v>
      </c>
      <c r="P14" s="12">
        <v>0</v>
      </c>
      <c r="AA14" s="9"/>
      <c r="AB14" s="9"/>
      <c r="AC14" s="9"/>
      <c r="AF14" s="9"/>
      <c r="AG14" s="9"/>
    </row>
    <row r="15" spans="1:33">
      <c r="A15" s="8" t="s">
        <v>22</v>
      </c>
      <c r="B15" s="8" t="s">
        <v>149</v>
      </c>
      <c r="C15" s="9">
        <v>81.099999999999994</v>
      </c>
      <c r="D15" s="8">
        <f t="shared" si="0"/>
        <v>1</v>
      </c>
      <c r="E15" s="10">
        <v>74</v>
      </c>
      <c r="F15" s="12">
        <v>0</v>
      </c>
      <c r="G15" s="12">
        <v>98</v>
      </c>
      <c r="H15" s="12">
        <v>99</v>
      </c>
      <c r="I15" s="10">
        <v>0.89500000000000002</v>
      </c>
      <c r="J15" s="10">
        <v>16.600000000000001</v>
      </c>
      <c r="K15" s="8">
        <v>3.34</v>
      </c>
      <c r="L15" s="8">
        <v>0.35386000000000001</v>
      </c>
      <c r="M15" s="10">
        <v>0.31909999999999999</v>
      </c>
      <c r="N15" s="12">
        <v>8.0100000000000005E-2</v>
      </c>
      <c r="O15" s="8">
        <v>0.18260000000000001</v>
      </c>
      <c r="P15" s="12">
        <v>1</v>
      </c>
      <c r="AA15" s="9"/>
      <c r="AB15" s="9"/>
      <c r="AC15" s="9"/>
      <c r="AF15" s="9"/>
      <c r="AG15" s="9"/>
    </row>
    <row r="16" spans="1:33">
      <c r="A16" s="8" t="s">
        <v>70</v>
      </c>
      <c r="B16" s="8" t="s">
        <v>148</v>
      </c>
      <c r="C16" s="9">
        <v>69.8</v>
      </c>
      <c r="D16" s="8">
        <f t="shared" si="0"/>
        <v>0</v>
      </c>
      <c r="E16" s="10">
        <v>211</v>
      </c>
      <c r="F16" s="12">
        <v>0</v>
      </c>
      <c r="G16" s="12">
        <v>99</v>
      </c>
      <c r="H16" s="12">
        <v>99</v>
      </c>
      <c r="I16" s="10">
        <v>0.60399999999999998</v>
      </c>
      <c r="J16" s="10">
        <v>12.5</v>
      </c>
      <c r="K16" s="8">
        <v>5.2530000000000001</v>
      </c>
      <c r="L16" s="8">
        <v>1.10395</v>
      </c>
      <c r="M16" s="10">
        <v>0.57406999999999997</v>
      </c>
      <c r="N16" s="12">
        <v>0.15445</v>
      </c>
      <c r="O16" s="8">
        <v>0.47998000000000002</v>
      </c>
      <c r="P16" s="12">
        <v>0</v>
      </c>
      <c r="AA16" s="9"/>
      <c r="AB16" s="9"/>
      <c r="AC16" s="9"/>
      <c r="AF16" s="9"/>
      <c r="AG16" s="9"/>
    </row>
    <row r="17" spans="1:33">
      <c r="A17" s="8" t="s">
        <v>151</v>
      </c>
      <c r="B17" s="8" t="s">
        <v>148</v>
      </c>
      <c r="C17" s="9">
        <v>77</v>
      </c>
      <c r="D17" s="8">
        <f t="shared" si="0"/>
        <v>0</v>
      </c>
      <c r="E17" s="10">
        <v>186</v>
      </c>
      <c r="F17" s="12">
        <v>8</v>
      </c>
      <c r="G17" s="12">
        <v>99</v>
      </c>
      <c r="H17" s="12">
        <v>99</v>
      </c>
      <c r="I17" s="10">
        <v>0.67100000000000004</v>
      </c>
      <c r="J17" s="10">
        <v>13.8</v>
      </c>
      <c r="K17" s="8">
        <v>5.89</v>
      </c>
      <c r="L17" s="8">
        <v>0.97841</v>
      </c>
      <c r="M17" s="10">
        <v>0.53920000000000001</v>
      </c>
      <c r="N17" s="12">
        <v>8.7999999999999995E-2</v>
      </c>
      <c r="O17" s="8">
        <v>0.20535999999999999</v>
      </c>
      <c r="P17" s="12">
        <v>10</v>
      </c>
      <c r="AA17" s="9"/>
      <c r="AB17" s="9"/>
      <c r="AC17" s="9"/>
      <c r="AF17" s="9"/>
      <c r="AG17" s="9"/>
    </row>
    <row r="18" spans="1:33">
      <c r="A18" s="8" t="s">
        <v>85</v>
      </c>
      <c r="B18" s="8" t="s">
        <v>148</v>
      </c>
      <c r="C18" s="9">
        <v>77.400000000000006</v>
      </c>
      <c r="D18" s="8">
        <f t="shared" si="0"/>
        <v>0</v>
      </c>
      <c r="E18" s="10">
        <v>88</v>
      </c>
      <c r="F18" s="12">
        <v>0</v>
      </c>
      <c r="G18" s="12">
        <v>82</v>
      </c>
      <c r="H18" s="12">
        <v>82</v>
      </c>
      <c r="I18" s="10">
        <v>0.747</v>
      </c>
      <c r="J18" s="10">
        <v>14.2</v>
      </c>
      <c r="K18" s="8">
        <v>4.9489999999999998</v>
      </c>
      <c r="L18" s="8">
        <v>0.91915999999999998</v>
      </c>
      <c r="M18" s="10">
        <v>0.79081000000000001</v>
      </c>
      <c r="N18" s="12">
        <v>2.2699999999999999E-3</v>
      </c>
      <c r="O18" s="8">
        <v>0.24807999999999999</v>
      </c>
      <c r="P18" s="12">
        <v>0</v>
      </c>
      <c r="AA18" s="9"/>
      <c r="AB18" s="9"/>
      <c r="AC18" s="9"/>
      <c r="AF18" s="9"/>
      <c r="AG18" s="9"/>
    </row>
    <row r="19" spans="1:33">
      <c r="A19" s="8" t="s">
        <v>113</v>
      </c>
      <c r="B19" s="8" t="s">
        <v>148</v>
      </c>
      <c r="C19" s="9">
        <v>65.7</v>
      </c>
      <c r="D19" s="8">
        <f t="shared" si="0"/>
        <v>0</v>
      </c>
      <c r="E19" s="10">
        <v>256</v>
      </c>
      <c r="F19" s="12">
        <v>2</v>
      </c>
      <c r="G19" s="12">
        <v>95</v>
      </c>
      <c r="H19" s="12">
        <v>95</v>
      </c>
      <c r="I19" s="10">
        <v>0.69799999999999995</v>
      </c>
      <c r="J19" s="10">
        <v>12.6</v>
      </c>
      <c r="K19" s="8">
        <v>4.3319999999999999</v>
      </c>
      <c r="L19" s="8">
        <v>1.1046400000000001</v>
      </c>
      <c r="M19" s="10">
        <v>4.7759999999999997E-2</v>
      </c>
      <c r="N19" s="12">
        <v>0.12474</v>
      </c>
      <c r="O19" s="8">
        <v>0.10460999999999999</v>
      </c>
      <c r="P19" s="12">
        <v>2</v>
      </c>
      <c r="AA19" s="9"/>
      <c r="AB19" s="9"/>
      <c r="AC19" s="9"/>
      <c r="AF19" s="9"/>
      <c r="AG19" s="9"/>
    </row>
    <row r="20" spans="1:33">
      <c r="A20" s="8" t="s">
        <v>19</v>
      </c>
      <c r="B20" s="8" t="s">
        <v>148</v>
      </c>
      <c r="C20" s="9">
        <v>75</v>
      </c>
      <c r="D20" s="8">
        <f t="shared" si="0"/>
        <v>0</v>
      </c>
      <c r="E20" s="10">
        <v>142</v>
      </c>
      <c r="F20" s="12">
        <v>42</v>
      </c>
      <c r="G20" s="12">
        <v>96</v>
      </c>
      <c r="H20" s="12">
        <v>96</v>
      </c>
      <c r="I20" s="10">
        <v>0.754</v>
      </c>
      <c r="J20" s="10">
        <v>15.2</v>
      </c>
      <c r="K20" s="8">
        <v>6.9829999999999997</v>
      </c>
      <c r="L20" s="8">
        <v>1.2328699999999999</v>
      </c>
      <c r="M20" s="10">
        <v>0.69701999999999997</v>
      </c>
      <c r="N20" s="12">
        <v>0.17521</v>
      </c>
      <c r="O20" s="8">
        <v>0.14574000000000001</v>
      </c>
      <c r="P20" s="12">
        <v>47</v>
      </c>
      <c r="AA20" s="9"/>
      <c r="AB20" s="9"/>
      <c r="AC20" s="9"/>
      <c r="AF20" s="9"/>
      <c r="AG20" s="9"/>
    </row>
    <row r="21" spans="1:33">
      <c r="A21" s="8" t="s">
        <v>119</v>
      </c>
      <c r="B21" s="8" t="s">
        <v>149</v>
      </c>
      <c r="C21" s="9">
        <v>74.5</v>
      </c>
      <c r="D21" s="8">
        <f t="shared" si="0"/>
        <v>1</v>
      </c>
      <c r="E21" s="10">
        <v>137</v>
      </c>
      <c r="F21" s="12">
        <v>0</v>
      </c>
      <c r="G21" s="12">
        <v>92</v>
      </c>
      <c r="H21" s="12">
        <v>91</v>
      </c>
      <c r="I21" s="10">
        <v>0.79200000000000004</v>
      </c>
      <c r="J21" s="10">
        <v>15</v>
      </c>
      <c r="K21" s="8">
        <v>4.218</v>
      </c>
      <c r="L21" s="8">
        <v>1.1061399999999999</v>
      </c>
      <c r="M21" s="10">
        <v>0.76649</v>
      </c>
      <c r="N21" s="12">
        <v>8.7200000000000003E-3</v>
      </c>
      <c r="O21" s="8">
        <v>0.11921</v>
      </c>
      <c r="P21" s="12">
        <v>1</v>
      </c>
      <c r="AA21" s="9"/>
      <c r="AB21" s="9"/>
      <c r="AC21" s="9"/>
      <c r="AF21" s="9"/>
      <c r="AG21" s="9"/>
    </row>
    <row r="22" spans="1:33">
      <c r="A22" s="8" t="s">
        <v>134</v>
      </c>
      <c r="B22" s="8" t="s">
        <v>148</v>
      </c>
      <c r="C22" s="9">
        <v>59.9</v>
      </c>
      <c r="D22" s="8">
        <f t="shared" si="0"/>
        <v>0</v>
      </c>
      <c r="E22" s="10">
        <v>26</v>
      </c>
      <c r="F22" s="12">
        <v>38</v>
      </c>
      <c r="G22" s="12">
        <v>91</v>
      </c>
      <c r="H22" s="12">
        <v>91</v>
      </c>
      <c r="I22" s="10">
        <v>0.39900000000000002</v>
      </c>
      <c r="J22" s="10">
        <v>7.7</v>
      </c>
      <c r="K22" s="8">
        <v>3.5870000000000002</v>
      </c>
      <c r="L22" s="8">
        <v>0.85187999999999997</v>
      </c>
      <c r="M22" s="10">
        <v>0.27124999999999999</v>
      </c>
      <c r="N22" s="12">
        <v>0.12831999999999999</v>
      </c>
      <c r="O22" s="8">
        <v>0.21747</v>
      </c>
      <c r="P22" s="12">
        <v>61</v>
      </c>
      <c r="AA22" s="9"/>
      <c r="AB22" s="9"/>
      <c r="AC22" s="9"/>
      <c r="AF22" s="9"/>
      <c r="AG22" s="9"/>
    </row>
    <row r="23" spans="1:33">
      <c r="A23" s="8" t="s">
        <v>137</v>
      </c>
      <c r="B23" s="8" t="s">
        <v>148</v>
      </c>
      <c r="C23" s="9">
        <v>59.6</v>
      </c>
      <c r="D23" s="8">
        <f t="shared" si="0"/>
        <v>0</v>
      </c>
      <c r="E23" s="10">
        <v>288</v>
      </c>
      <c r="F23" s="12">
        <v>21</v>
      </c>
      <c r="G23" s="12">
        <v>94</v>
      </c>
      <c r="H23" s="12">
        <v>94</v>
      </c>
      <c r="I23" s="10">
        <v>0.40600000000000003</v>
      </c>
      <c r="J23" s="10">
        <v>10.6</v>
      </c>
      <c r="K23" s="8">
        <v>2.9049999999999998</v>
      </c>
      <c r="L23" s="8">
        <v>0.41587000000000002</v>
      </c>
      <c r="M23" s="10">
        <v>0.22395999999999999</v>
      </c>
      <c r="N23" s="12">
        <v>0.10062</v>
      </c>
      <c r="O23" s="8">
        <v>0.19727</v>
      </c>
      <c r="P23" s="12">
        <v>31</v>
      </c>
      <c r="AA23" s="9"/>
      <c r="AB23" s="9"/>
      <c r="AC23" s="9"/>
      <c r="AF23" s="9"/>
      <c r="AG23" s="9"/>
    </row>
    <row r="24" spans="1:33">
      <c r="A24" s="8" t="s">
        <v>152</v>
      </c>
      <c r="B24" s="8" t="s">
        <v>148</v>
      </c>
      <c r="C24" s="9">
        <v>73.3</v>
      </c>
      <c r="D24" s="8">
        <f t="shared" si="0"/>
        <v>0</v>
      </c>
      <c r="E24" s="10">
        <v>114</v>
      </c>
      <c r="F24" s="12">
        <v>0</v>
      </c>
      <c r="G24" s="12">
        <v>96</v>
      </c>
      <c r="H24" s="12">
        <v>93</v>
      </c>
      <c r="I24" s="10">
        <v>0.64600000000000002</v>
      </c>
      <c r="J24" s="10">
        <v>13.5</v>
      </c>
      <c r="K24" s="8">
        <v>3.819</v>
      </c>
      <c r="L24" s="8">
        <v>0.62736000000000003</v>
      </c>
      <c r="M24" s="10">
        <v>0.61114000000000002</v>
      </c>
      <c r="N24" s="12">
        <v>7.2470000000000007E-2</v>
      </c>
      <c r="O24" s="8">
        <v>0.40359</v>
      </c>
      <c r="P24" s="12">
        <v>0</v>
      </c>
      <c r="AA24" s="9"/>
      <c r="AB24" s="9"/>
      <c r="AC24" s="9"/>
      <c r="AF24" s="9"/>
      <c r="AG24" s="9"/>
    </row>
    <row r="25" spans="1:33">
      <c r="A25" s="8" t="s">
        <v>129</v>
      </c>
      <c r="B25" s="8" t="s">
        <v>148</v>
      </c>
      <c r="C25" s="9">
        <v>68.7</v>
      </c>
      <c r="D25" s="8">
        <f t="shared" si="0"/>
        <v>0</v>
      </c>
      <c r="E25" s="10">
        <v>174</v>
      </c>
      <c r="F25" s="12">
        <v>10</v>
      </c>
      <c r="G25" s="12">
        <v>89</v>
      </c>
      <c r="H25" s="12">
        <v>89</v>
      </c>
      <c r="I25" s="10">
        <v>0.55800000000000005</v>
      </c>
      <c r="J25" s="10">
        <v>10.9</v>
      </c>
      <c r="K25" s="8">
        <v>4.2519999999999998</v>
      </c>
      <c r="L25" s="8">
        <v>0.88766999999999996</v>
      </c>
      <c r="M25" s="10">
        <v>0.23402000000000001</v>
      </c>
      <c r="N25" s="12">
        <v>5.7860000000000002E-2</v>
      </c>
      <c r="O25" s="8">
        <v>0.20618</v>
      </c>
      <c r="P25" s="12">
        <v>12</v>
      </c>
      <c r="AA25" s="9"/>
      <c r="AB25" s="9"/>
      <c r="AC25" s="9"/>
      <c r="AF25" s="9"/>
      <c r="AG25" s="9"/>
    </row>
    <row r="26" spans="1:33">
      <c r="A26" s="8" t="s">
        <v>118</v>
      </c>
      <c r="B26" s="8" t="s">
        <v>148</v>
      </c>
      <c r="C26" s="9">
        <v>57.3</v>
      </c>
      <c r="D26" s="8">
        <f t="shared" si="0"/>
        <v>0</v>
      </c>
      <c r="E26" s="10">
        <v>357</v>
      </c>
      <c r="F26" s="12">
        <v>45</v>
      </c>
      <c r="G26" s="12">
        <v>84</v>
      </c>
      <c r="H26" s="12">
        <v>84</v>
      </c>
      <c r="I26" s="10">
        <v>0.51400000000000001</v>
      </c>
      <c r="J26" s="10">
        <v>10.4</v>
      </c>
      <c r="K26" s="8">
        <v>7.4269999999999996</v>
      </c>
      <c r="L26" s="8">
        <v>1.3226100000000001</v>
      </c>
      <c r="M26" s="10">
        <v>0.90563000000000005</v>
      </c>
      <c r="N26" s="12">
        <v>0.32956999999999997</v>
      </c>
      <c r="O26" s="8">
        <v>0.45811000000000002</v>
      </c>
      <c r="P26" s="12">
        <v>3</v>
      </c>
      <c r="AA26" s="9"/>
      <c r="AB26" s="9"/>
      <c r="AC26" s="9"/>
      <c r="AF26" s="9"/>
      <c r="AG26" s="9"/>
    </row>
    <row r="27" spans="1:33">
      <c r="A27" s="8" t="s">
        <v>9</v>
      </c>
      <c r="B27" s="8" t="s">
        <v>148</v>
      </c>
      <c r="C27" s="9">
        <v>82.2</v>
      </c>
      <c r="D27" s="8">
        <f t="shared" si="0"/>
        <v>0</v>
      </c>
      <c r="E27" s="10">
        <v>64</v>
      </c>
      <c r="F27" s="12">
        <v>2</v>
      </c>
      <c r="G27" s="12">
        <v>55</v>
      </c>
      <c r="H27" s="12">
        <v>91</v>
      </c>
      <c r="I27" s="10">
        <v>0.91900000000000004</v>
      </c>
      <c r="J27" s="10">
        <v>16.3</v>
      </c>
      <c r="K27" s="8">
        <v>3.6779999999999999</v>
      </c>
      <c r="L27" s="8">
        <v>1.02626</v>
      </c>
      <c r="M27" s="10">
        <v>6.6989999999999994E-2</v>
      </c>
      <c r="N27" s="12">
        <v>8.2890000000000005E-2</v>
      </c>
      <c r="O27" s="8">
        <v>0.23835000000000001</v>
      </c>
      <c r="P27" s="12">
        <v>2</v>
      </c>
      <c r="AA27" s="9"/>
      <c r="AB27" s="9"/>
      <c r="AC27" s="9"/>
      <c r="AF27" s="9"/>
      <c r="AG27" s="9"/>
    </row>
    <row r="28" spans="1:33">
      <c r="A28" s="8" t="s">
        <v>131</v>
      </c>
      <c r="B28" s="8" t="s">
        <v>148</v>
      </c>
      <c r="C28" s="9">
        <v>52.5</v>
      </c>
      <c r="D28" s="8">
        <f t="shared" si="0"/>
        <v>0</v>
      </c>
      <c r="E28" s="10">
        <v>397</v>
      </c>
      <c r="F28" s="12">
        <v>15</v>
      </c>
      <c r="G28" s="12">
        <v>47</v>
      </c>
      <c r="H28" s="12">
        <v>93</v>
      </c>
      <c r="I28" s="10">
        <v>0.34699999999999998</v>
      </c>
      <c r="J28" s="10">
        <v>7.1</v>
      </c>
      <c r="K28" s="8">
        <v>3.6669999999999998</v>
      </c>
      <c r="L28" s="8">
        <v>0.76061999999999996</v>
      </c>
      <c r="M28" s="10">
        <v>0.15010000000000001</v>
      </c>
      <c r="N28" s="12">
        <v>5.2690000000000001E-2</v>
      </c>
      <c r="O28" s="8">
        <v>0.18386</v>
      </c>
      <c r="P28" s="12">
        <v>21</v>
      </c>
      <c r="AA28" s="9"/>
      <c r="AB28" s="9"/>
      <c r="AC28" s="9"/>
      <c r="AF28" s="9"/>
      <c r="AG28" s="9"/>
    </row>
    <row r="29" spans="1:33">
      <c r="A29" s="8" t="s">
        <v>132</v>
      </c>
      <c r="B29" s="8" t="s">
        <v>148</v>
      </c>
      <c r="C29" s="9">
        <v>53.1</v>
      </c>
      <c r="D29" s="8">
        <f t="shared" si="0"/>
        <v>0</v>
      </c>
      <c r="E29" s="10">
        <v>356</v>
      </c>
      <c r="F29" s="12">
        <v>46</v>
      </c>
      <c r="G29" s="12">
        <v>46</v>
      </c>
      <c r="H29" s="12">
        <v>93</v>
      </c>
      <c r="I29" s="10">
        <v>0.39400000000000002</v>
      </c>
      <c r="J29" s="10">
        <v>7.3</v>
      </c>
      <c r="K29" s="8">
        <v>6.67</v>
      </c>
      <c r="L29" s="8">
        <v>1.1244700000000001</v>
      </c>
      <c r="M29" s="10">
        <v>0.85857000000000006</v>
      </c>
      <c r="N29" s="12">
        <v>0.12869</v>
      </c>
      <c r="O29" s="8">
        <v>0.33362999999999998</v>
      </c>
      <c r="P29" s="12">
        <v>3</v>
      </c>
      <c r="AA29" s="9"/>
      <c r="AB29" s="9"/>
      <c r="AC29" s="9"/>
      <c r="AF29" s="9"/>
      <c r="AG29" s="9"/>
    </row>
    <row r="30" spans="1:33">
      <c r="A30" s="8" t="s">
        <v>28</v>
      </c>
      <c r="B30" s="8" t="s">
        <v>148</v>
      </c>
      <c r="C30" s="9">
        <v>85</v>
      </c>
      <c r="D30" s="8">
        <f t="shared" si="0"/>
        <v>0</v>
      </c>
      <c r="E30" s="10">
        <v>82</v>
      </c>
      <c r="F30" s="12">
        <v>2</v>
      </c>
      <c r="G30" s="12">
        <v>97</v>
      </c>
      <c r="H30" s="12">
        <v>96</v>
      </c>
      <c r="I30" s="10">
        <v>0.84499999999999997</v>
      </c>
      <c r="J30" s="10">
        <v>16.3</v>
      </c>
      <c r="K30" s="8">
        <v>5.14</v>
      </c>
      <c r="L30" s="8">
        <v>0.94674999999999998</v>
      </c>
      <c r="M30" s="10">
        <v>0.81657999999999997</v>
      </c>
      <c r="N30" s="12">
        <v>2.7810000000000001E-2</v>
      </c>
      <c r="O30" s="8">
        <v>8.1850000000000006E-2</v>
      </c>
      <c r="P30" s="12">
        <v>2</v>
      </c>
      <c r="AA30" s="9"/>
      <c r="AB30" s="9"/>
      <c r="AC30" s="9"/>
      <c r="AF30" s="9"/>
      <c r="AG30" s="9"/>
    </row>
    <row r="31" spans="1:33">
      <c r="A31" s="8" t="s">
        <v>75</v>
      </c>
      <c r="B31" s="8" t="s">
        <v>148</v>
      </c>
      <c r="C31" s="9">
        <v>76.099999999999994</v>
      </c>
      <c r="D31" s="8">
        <f t="shared" si="0"/>
        <v>0</v>
      </c>
      <c r="E31" s="10">
        <v>85</v>
      </c>
      <c r="F31" s="12">
        <v>3</v>
      </c>
      <c r="G31" s="12">
        <v>99</v>
      </c>
      <c r="H31" s="12">
        <v>99</v>
      </c>
      <c r="I31" s="10">
        <v>0.73399999999999999</v>
      </c>
      <c r="J31" s="10">
        <v>13.5</v>
      </c>
      <c r="K31" s="8">
        <v>6.4770000000000003</v>
      </c>
      <c r="L31" s="8">
        <v>1.2401800000000001</v>
      </c>
      <c r="M31" s="10">
        <v>0.69077</v>
      </c>
      <c r="N31" s="12">
        <v>5.1200000000000002E-2</v>
      </c>
      <c r="O31" s="8">
        <v>0.18401000000000001</v>
      </c>
      <c r="P31" s="12">
        <v>3</v>
      </c>
      <c r="AA31" s="9"/>
      <c r="AB31" s="9"/>
      <c r="AC31" s="9"/>
      <c r="AF31" s="9"/>
      <c r="AG31" s="9"/>
    </row>
    <row r="32" spans="1:33">
      <c r="A32" s="8" t="s">
        <v>33</v>
      </c>
      <c r="B32" s="8" t="s">
        <v>148</v>
      </c>
      <c r="C32" s="9">
        <v>74.8</v>
      </c>
      <c r="D32" s="8">
        <f t="shared" si="0"/>
        <v>0</v>
      </c>
      <c r="E32" s="10">
        <v>143</v>
      </c>
      <c r="F32" s="12">
        <v>10</v>
      </c>
      <c r="G32" s="12">
        <v>91</v>
      </c>
      <c r="H32" s="12">
        <v>91</v>
      </c>
      <c r="I32" s="10">
        <v>0.72399999999999998</v>
      </c>
      <c r="J32" s="10">
        <v>13.6</v>
      </c>
      <c r="K32" s="8">
        <v>3.956</v>
      </c>
      <c r="L32" s="8">
        <v>0.79273000000000005</v>
      </c>
      <c r="M32" s="10">
        <v>0.36314999999999997</v>
      </c>
      <c r="N32" s="12">
        <v>0.19900000000000001</v>
      </c>
      <c r="O32" s="8">
        <v>0.17441000000000001</v>
      </c>
      <c r="P32" s="12">
        <v>12</v>
      </c>
      <c r="AA32" s="9"/>
      <c r="AB32" s="9"/>
      <c r="AC32" s="9"/>
      <c r="AF32" s="9"/>
      <c r="AG32" s="9"/>
    </row>
    <row r="33" spans="1:33">
      <c r="A33" s="8" t="s">
        <v>124</v>
      </c>
      <c r="B33" s="8" t="s">
        <v>148</v>
      </c>
      <c r="C33" s="9">
        <v>63.5</v>
      </c>
      <c r="D33" s="8">
        <f t="shared" si="0"/>
        <v>0</v>
      </c>
      <c r="E33" s="10">
        <v>227</v>
      </c>
      <c r="F33" s="12">
        <v>1</v>
      </c>
      <c r="G33" s="12">
        <v>91</v>
      </c>
      <c r="H33" s="12">
        <v>91</v>
      </c>
      <c r="I33" s="10">
        <v>0.498</v>
      </c>
      <c r="J33" s="10">
        <v>11.1</v>
      </c>
      <c r="K33" s="8">
        <v>3.9889999999999999</v>
      </c>
      <c r="L33" s="8">
        <v>0.66290000000000004</v>
      </c>
      <c r="M33" s="10">
        <v>0.31051000000000001</v>
      </c>
      <c r="N33" s="12">
        <v>0.11686000000000001</v>
      </c>
      <c r="O33" s="8">
        <v>0.12388</v>
      </c>
      <c r="P33" s="12">
        <v>2</v>
      </c>
      <c r="AA33" s="9"/>
      <c r="AB33" s="9"/>
      <c r="AC33" s="9"/>
      <c r="AF33" s="9"/>
      <c r="AG33" s="9"/>
    </row>
    <row r="34" spans="1:33">
      <c r="A34" s="8" t="s">
        <v>153</v>
      </c>
      <c r="B34" s="8" t="s">
        <v>148</v>
      </c>
      <c r="C34" s="9">
        <v>64.7</v>
      </c>
      <c r="D34" s="8">
        <f t="shared" ref="D34:D65" si="1">IF(B34="Developing",0,1)</f>
        <v>0</v>
      </c>
      <c r="E34" s="10">
        <v>267</v>
      </c>
      <c r="F34" s="12">
        <v>7</v>
      </c>
      <c r="G34" s="12">
        <v>91</v>
      </c>
      <c r="H34" s="12">
        <v>93</v>
      </c>
      <c r="I34" s="10">
        <v>0.59</v>
      </c>
      <c r="J34" s="10">
        <v>11.1</v>
      </c>
      <c r="K34" s="8">
        <v>4.5170000000000003</v>
      </c>
      <c r="L34" s="8">
        <v>1.0012000000000001</v>
      </c>
      <c r="M34" s="10">
        <v>9.8059999999999994E-2</v>
      </c>
      <c r="N34" s="12">
        <v>7.6249999999999998E-2</v>
      </c>
      <c r="O34" s="8">
        <v>0.24834000000000001</v>
      </c>
      <c r="P34" s="12">
        <v>10</v>
      </c>
      <c r="AA34" s="9"/>
      <c r="AB34" s="9"/>
      <c r="AC34" s="9"/>
      <c r="AF34" s="9"/>
      <c r="AG34" s="9"/>
    </row>
    <row r="35" spans="1:33">
      <c r="A35" s="8" t="s">
        <v>16</v>
      </c>
      <c r="B35" s="8" t="s">
        <v>148</v>
      </c>
      <c r="C35" s="9">
        <v>79.599999999999994</v>
      </c>
      <c r="D35" s="8">
        <f t="shared" si="1"/>
        <v>0</v>
      </c>
      <c r="E35" s="10">
        <v>95</v>
      </c>
      <c r="F35" s="12">
        <v>1</v>
      </c>
      <c r="G35" s="12">
        <v>92</v>
      </c>
      <c r="H35" s="12">
        <v>92</v>
      </c>
      <c r="I35" s="10">
        <v>0.77500000000000002</v>
      </c>
      <c r="J35" s="10">
        <v>14.2</v>
      </c>
      <c r="K35" s="8">
        <v>7.226</v>
      </c>
      <c r="L35" s="8">
        <v>1.2378800000000001</v>
      </c>
      <c r="M35" s="10">
        <v>0.86026999999999998</v>
      </c>
      <c r="N35" s="12">
        <v>0.10582999999999999</v>
      </c>
      <c r="O35" s="8">
        <v>0.25496999999999997</v>
      </c>
      <c r="P35" s="12">
        <v>1</v>
      </c>
      <c r="AA35" s="9"/>
      <c r="AB35" s="9"/>
      <c r="AC35" s="9"/>
      <c r="AF35" s="9"/>
      <c r="AG35" s="9"/>
    </row>
    <row r="36" spans="1:33">
      <c r="A36" s="8" t="s">
        <v>58</v>
      </c>
      <c r="B36" s="8" t="s">
        <v>149</v>
      </c>
      <c r="C36" s="9">
        <v>78</v>
      </c>
      <c r="D36" s="8">
        <f t="shared" si="1"/>
        <v>1</v>
      </c>
      <c r="E36" s="10">
        <v>95</v>
      </c>
      <c r="F36" s="12">
        <v>0</v>
      </c>
      <c r="G36" s="12">
        <v>94</v>
      </c>
      <c r="H36" s="12">
        <v>94</v>
      </c>
      <c r="I36" s="10">
        <v>0.82299999999999995</v>
      </c>
      <c r="J36" s="10">
        <v>15.3</v>
      </c>
      <c r="K36" s="8">
        <v>5.7590000000000003</v>
      </c>
      <c r="L36" s="8">
        <v>0.79623999999999995</v>
      </c>
      <c r="M36" s="10">
        <v>0.78805000000000003</v>
      </c>
      <c r="N36" s="12">
        <v>2.4299999999999999E-2</v>
      </c>
      <c r="O36" s="8">
        <v>5.4440000000000002E-2</v>
      </c>
      <c r="P36" s="12">
        <v>0</v>
      </c>
      <c r="AA36" s="9"/>
      <c r="AB36" s="9"/>
      <c r="AC36" s="9"/>
      <c r="AF36" s="9"/>
      <c r="AG36" s="9"/>
    </row>
    <row r="37" spans="1:33">
      <c r="A37" s="8" t="s">
        <v>61</v>
      </c>
      <c r="B37" s="8" t="s">
        <v>149</v>
      </c>
      <c r="C37" s="9">
        <v>85</v>
      </c>
      <c r="D37" s="8">
        <f t="shared" si="1"/>
        <v>1</v>
      </c>
      <c r="E37" s="10">
        <v>52</v>
      </c>
      <c r="F37" s="12">
        <v>0</v>
      </c>
      <c r="G37" s="12">
        <v>97</v>
      </c>
      <c r="H37" s="12">
        <v>97</v>
      </c>
      <c r="I37" s="10">
        <v>0.85399999999999998</v>
      </c>
      <c r="J37" s="10">
        <v>14.3</v>
      </c>
      <c r="K37" s="8">
        <v>5.6890000000000001</v>
      </c>
      <c r="L37" s="8">
        <v>0.89317999999999997</v>
      </c>
      <c r="M37" s="10">
        <v>0.92356000000000005</v>
      </c>
      <c r="N37" s="12">
        <v>6.1460000000000001E-2</v>
      </c>
      <c r="O37" s="8">
        <v>0.30637999999999999</v>
      </c>
      <c r="P37" s="12">
        <v>0</v>
      </c>
      <c r="AA37" s="9"/>
      <c r="AB37" s="9"/>
      <c r="AC37" s="9"/>
      <c r="AF37" s="9"/>
      <c r="AG37" s="9"/>
    </row>
    <row r="38" spans="1:33">
      <c r="A38" s="8" t="s">
        <v>154</v>
      </c>
      <c r="B38" s="8" t="s">
        <v>149</v>
      </c>
      <c r="C38" s="9">
        <v>78.8</v>
      </c>
      <c r="D38" s="8">
        <f t="shared" si="1"/>
        <v>1</v>
      </c>
      <c r="E38" s="10">
        <v>86</v>
      </c>
      <c r="F38" s="12">
        <v>0</v>
      </c>
      <c r="G38" s="12">
        <v>97</v>
      </c>
      <c r="H38" s="12">
        <v>97</v>
      </c>
      <c r="I38" s="10">
        <v>0.72399999999999998</v>
      </c>
      <c r="J38" s="10">
        <v>13.1</v>
      </c>
      <c r="K38" s="8">
        <v>6.5049999999999999</v>
      </c>
      <c r="L38" s="8">
        <v>1.2064299999999999</v>
      </c>
      <c r="M38" s="10">
        <v>0.84482999999999997</v>
      </c>
      <c r="N38" s="12">
        <v>2.6519999999999998E-2</v>
      </c>
      <c r="O38" s="8">
        <v>0.10686</v>
      </c>
      <c r="P38" s="12">
        <v>0</v>
      </c>
      <c r="AA38" s="9"/>
      <c r="AB38" s="9"/>
      <c r="AC38" s="9"/>
      <c r="AF38" s="9"/>
      <c r="AG38" s="9"/>
    </row>
    <row r="39" spans="1:33">
      <c r="A39" s="8" t="s">
        <v>7</v>
      </c>
      <c r="B39" s="8" t="s">
        <v>149</v>
      </c>
      <c r="C39" s="9">
        <v>86</v>
      </c>
      <c r="D39" s="8">
        <f t="shared" si="1"/>
        <v>1</v>
      </c>
      <c r="E39" s="10">
        <v>71</v>
      </c>
      <c r="F39" s="12">
        <v>0</v>
      </c>
      <c r="G39" s="12">
        <v>91</v>
      </c>
      <c r="H39" s="12">
        <v>93</v>
      </c>
      <c r="I39" s="10">
        <v>0.92300000000000004</v>
      </c>
      <c r="J39" s="10">
        <v>19.2</v>
      </c>
      <c r="K39" s="8">
        <v>7.5270000000000001</v>
      </c>
      <c r="L39" s="8">
        <v>1.3605799999999999</v>
      </c>
      <c r="M39" s="10">
        <v>0.87463999999999997</v>
      </c>
      <c r="N39" s="12">
        <v>0.10582999999999999</v>
      </c>
      <c r="O39" s="8">
        <v>0.34139000000000003</v>
      </c>
      <c r="P39" s="12">
        <v>0</v>
      </c>
      <c r="AA39" s="9"/>
      <c r="AB39" s="9"/>
      <c r="AC39" s="9"/>
      <c r="AF39" s="9"/>
      <c r="AG39" s="9"/>
    </row>
    <row r="40" spans="1:33">
      <c r="A40" s="8" t="s">
        <v>111</v>
      </c>
      <c r="B40" s="8" t="s">
        <v>148</v>
      </c>
      <c r="C40" s="9">
        <v>63.5</v>
      </c>
      <c r="D40" s="8">
        <f t="shared" si="1"/>
        <v>0</v>
      </c>
      <c r="E40" s="10">
        <v>241</v>
      </c>
      <c r="F40" s="12">
        <v>1</v>
      </c>
      <c r="G40" s="12">
        <v>84</v>
      </c>
      <c r="H40" s="12">
        <v>84</v>
      </c>
      <c r="I40" s="10">
        <v>0.47</v>
      </c>
      <c r="J40" s="10">
        <v>6.3</v>
      </c>
      <c r="K40" s="8">
        <v>4.3689999999999998</v>
      </c>
      <c r="L40" s="8">
        <v>0.59206999999999999</v>
      </c>
      <c r="M40" s="10">
        <v>0.36291000000000001</v>
      </c>
      <c r="N40" s="12">
        <v>0.28105000000000002</v>
      </c>
      <c r="O40" s="8">
        <v>0.18093000000000001</v>
      </c>
      <c r="P40" s="12">
        <v>1</v>
      </c>
      <c r="AA40" s="9"/>
      <c r="AB40" s="9"/>
      <c r="AC40" s="9"/>
      <c r="AF40" s="9"/>
      <c r="AG40" s="9"/>
    </row>
    <row r="41" spans="1:33">
      <c r="A41" s="8" t="s">
        <v>87</v>
      </c>
      <c r="B41" s="8" t="s">
        <v>148</v>
      </c>
      <c r="C41" s="9">
        <v>73.900000000000006</v>
      </c>
      <c r="D41" s="8">
        <f t="shared" si="1"/>
        <v>0</v>
      </c>
      <c r="E41" s="10">
        <v>152</v>
      </c>
      <c r="F41" s="12">
        <v>6</v>
      </c>
      <c r="G41" s="12">
        <v>81</v>
      </c>
      <c r="H41" s="12">
        <v>85</v>
      </c>
      <c r="I41" s="10">
        <v>0.71799999999999997</v>
      </c>
      <c r="J41" s="10">
        <v>13.2</v>
      </c>
      <c r="K41" s="8">
        <v>4.8849999999999998</v>
      </c>
      <c r="L41" s="8">
        <v>1.1720200000000001</v>
      </c>
      <c r="M41" s="10">
        <v>0.66825000000000001</v>
      </c>
      <c r="N41" s="12">
        <v>0.14233999999999999</v>
      </c>
      <c r="O41" s="8">
        <v>0.21684</v>
      </c>
      <c r="P41" s="12">
        <v>7</v>
      </c>
      <c r="AA41" s="9"/>
      <c r="AB41" s="9"/>
      <c r="AC41" s="9"/>
      <c r="AF41" s="9"/>
      <c r="AG41" s="9"/>
    </row>
    <row r="42" spans="1:33">
      <c r="A42" s="8" t="s">
        <v>46</v>
      </c>
      <c r="B42" s="8" t="s">
        <v>148</v>
      </c>
      <c r="C42" s="9">
        <v>76.2</v>
      </c>
      <c r="D42" s="8">
        <f t="shared" si="1"/>
        <v>0</v>
      </c>
      <c r="E42" s="10">
        <v>118</v>
      </c>
      <c r="F42" s="12">
        <v>6</v>
      </c>
      <c r="G42" s="12">
        <v>78</v>
      </c>
      <c r="H42" s="12">
        <v>78</v>
      </c>
      <c r="I42" s="10">
        <v>0.73899999999999999</v>
      </c>
      <c r="J42" s="10">
        <v>14</v>
      </c>
      <c r="K42" s="8">
        <v>5.9749999999999996</v>
      </c>
      <c r="L42" s="8">
        <v>0.99902999999999997</v>
      </c>
      <c r="M42" s="10">
        <v>0.79074999999999995</v>
      </c>
      <c r="N42" s="12">
        <v>0.18090000000000001</v>
      </c>
      <c r="O42" s="8">
        <v>0.11541</v>
      </c>
      <c r="P42" s="12">
        <v>7</v>
      </c>
      <c r="AA42" s="9"/>
      <c r="AB42" s="9"/>
      <c r="AC42" s="9"/>
      <c r="AF42" s="9"/>
      <c r="AG42" s="9"/>
    </row>
    <row r="43" spans="1:33">
      <c r="A43" s="8" t="s">
        <v>120</v>
      </c>
      <c r="B43" s="8" t="s">
        <v>148</v>
      </c>
      <c r="C43" s="9">
        <v>79</v>
      </c>
      <c r="D43" s="8">
        <f t="shared" si="1"/>
        <v>0</v>
      </c>
      <c r="E43" s="10">
        <v>159</v>
      </c>
      <c r="F43" s="12">
        <v>51</v>
      </c>
      <c r="G43" s="12">
        <v>93</v>
      </c>
      <c r="H43" s="12">
        <v>93</v>
      </c>
      <c r="I43" s="10">
        <v>0.68799999999999994</v>
      </c>
      <c r="J43" s="10">
        <v>13.1</v>
      </c>
      <c r="K43" s="8">
        <v>4.194</v>
      </c>
      <c r="L43" s="8">
        <v>0.747</v>
      </c>
      <c r="M43" s="10">
        <v>0.61712</v>
      </c>
      <c r="N43" s="12">
        <v>6.3240000000000005E-2</v>
      </c>
      <c r="O43" s="8">
        <v>0.11291</v>
      </c>
      <c r="P43" s="12">
        <v>60</v>
      </c>
      <c r="AA43" s="9"/>
      <c r="AB43" s="9"/>
      <c r="AC43" s="9"/>
      <c r="AF43" s="9"/>
      <c r="AG43" s="9"/>
    </row>
    <row r="44" spans="1:33">
      <c r="A44" s="8" t="s">
        <v>41</v>
      </c>
      <c r="B44" s="8" t="s">
        <v>148</v>
      </c>
      <c r="C44" s="9">
        <v>73.5</v>
      </c>
      <c r="D44" s="8">
        <f t="shared" si="1"/>
        <v>0</v>
      </c>
      <c r="E44" s="10">
        <v>178</v>
      </c>
      <c r="F44" s="12">
        <v>2</v>
      </c>
      <c r="G44" s="12">
        <v>91</v>
      </c>
      <c r="H44" s="12">
        <v>91</v>
      </c>
      <c r="I44" s="10">
        <v>0.67800000000000005</v>
      </c>
      <c r="J44" s="10">
        <v>13.2</v>
      </c>
      <c r="K44" s="8">
        <v>6.13</v>
      </c>
      <c r="L44" s="8">
        <v>1.0250699999999999</v>
      </c>
      <c r="M44" s="10">
        <v>0.67737000000000003</v>
      </c>
      <c r="N44" s="12">
        <v>0.11776</v>
      </c>
      <c r="O44" s="8">
        <v>0.10692</v>
      </c>
      <c r="P44" s="12">
        <v>2</v>
      </c>
      <c r="AA44" s="9"/>
      <c r="AB44" s="9"/>
      <c r="AC44" s="9"/>
      <c r="AF44" s="9"/>
      <c r="AG44" s="9"/>
    </row>
    <row r="45" spans="1:33">
      <c r="A45" s="8" t="s">
        <v>65</v>
      </c>
      <c r="B45" s="8" t="s">
        <v>148</v>
      </c>
      <c r="C45" s="9">
        <v>77.599999999999994</v>
      </c>
      <c r="D45" s="8">
        <f t="shared" si="1"/>
        <v>0</v>
      </c>
      <c r="E45" s="10">
        <v>119</v>
      </c>
      <c r="F45" s="12">
        <v>0</v>
      </c>
      <c r="G45" s="12">
        <v>91</v>
      </c>
      <c r="H45" s="12">
        <v>93</v>
      </c>
      <c r="I45" s="10">
        <v>0.86299999999999999</v>
      </c>
      <c r="J45" s="10">
        <v>16.5</v>
      </c>
      <c r="K45" s="8">
        <v>5.4290000000000003</v>
      </c>
      <c r="L45" s="8">
        <v>1.2279100000000001</v>
      </c>
      <c r="M45" s="10">
        <v>0.77361000000000002</v>
      </c>
      <c r="N45" s="12">
        <v>0.15184</v>
      </c>
      <c r="O45" s="8">
        <v>8.6800000000000002E-2</v>
      </c>
      <c r="P45" s="12">
        <v>0</v>
      </c>
      <c r="AA45" s="9"/>
      <c r="AB45" s="9"/>
      <c r="AC45" s="9"/>
      <c r="AF45" s="9"/>
      <c r="AG45" s="9"/>
    </row>
    <row r="46" spans="1:33">
      <c r="A46" s="8" t="s">
        <v>107</v>
      </c>
      <c r="B46" s="8" t="s">
        <v>148</v>
      </c>
      <c r="C46" s="9">
        <v>64.8</v>
      </c>
      <c r="D46" s="8">
        <f t="shared" si="1"/>
        <v>0</v>
      </c>
      <c r="E46" s="10">
        <v>225</v>
      </c>
      <c r="F46" s="12">
        <v>3</v>
      </c>
      <c r="G46" s="12">
        <v>77</v>
      </c>
      <c r="H46" s="12">
        <v>77</v>
      </c>
      <c r="I46" s="10">
        <v>0.441</v>
      </c>
      <c r="J46" s="10">
        <v>8.4</v>
      </c>
      <c r="K46" s="8">
        <v>4.5119999999999996</v>
      </c>
      <c r="L46" s="8">
        <v>0.60406000000000004</v>
      </c>
      <c r="M46" s="10">
        <v>0.44055</v>
      </c>
      <c r="N46" s="12">
        <v>0.15048</v>
      </c>
      <c r="O46" s="8">
        <v>0.24324999999999999</v>
      </c>
      <c r="P46" s="12">
        <v>3</v>
      </c>
      <c r="AA46" s="9"/>
      <c r="AB46" s="9"/>
      <c r="AC46" s="9"/>
      <c r="AF46" s="9"/>
      <c r="AG46" s="9"/>
    </row>
    <row r="47" spans="1:33">
      <c r="A47" s="8" t="s">
        <v>10</v>
      </c>
      <c r="B47" s="8" t="s">
        <v>148</v>
      </c>
      <c r="C47" s="9">
        <v>81.099999999999994</v>
      </c>
      <c r="D47" s="8">
        <f t="shared" si="1"/>
        <v>0</v>
      </c>
      <c r="E47" s="10">
        <v>76</v>
      </c>
      <c r="F47" s="12">
        <v>0</v>
      </c>
      <c r="G47" s="12">
        <v>91</v>
      </c>
      <c r="H47" s="12">
        <v>97</v>
      </c>
      <c r="I47" s="10">
        <v>0.89300000000000002</v>
      </c>
      <c r="J47" s="10">
        <v>17</v>
      </c>
      <c r="K47" s="8">
        <v>7.4059999999999997</v>
      </c>
      <c r="L47" s="8">
        <v>1.31826</v>
      </c>
      <c r="M47" s="10">
        <v>0.88910999999999996</v>
      </c>
      <c r="N47" s="12">
        <v>0.10582999999999999</v>
      </c>
      <c r="O47" s="8">
        <v>0.23351</v>
      </c>
      <c r="P47" s="12">
        <v>0</v>
      </c>
      <c r="AA47" s="9"/>
      <c r="AB47" s="9"/>
      <c r="AC47" s="9"/>
      <c r="AF47" s="9"/>
      <c r="AG47" s="9"/>
    </row>
    <row r="48" spans="1:33">
      <c r="A48" s="8" t="s">
        <v>30</v>
      </c>
      <c r="B48" s="8" t="s">
        <v>148</v>
      </c>
      <c r="C48" s="9">
        <v>82.4</v>
      </c>
      <c r="D48" s="8">
        <f t="shared" si="1"/>
        <v>0</v>
      </c>
      <c r="E48" s="10">
        <v>78</v>
      </c>
      <c r="F48" s="12">
        <v>2</v>
      </c>
      <c r="G48" s="12">
        <v>86</v>
      </c>
      <c r="H48" s="12">
        <v>98</v>
      </c>
      <c r="I48" s="10">
        <v>0.89400000000000002</v>
      </c>
      <c r="J48" s="10">
        <v>16.3</v>
      </c>
      <c r="K48" s="8">
        <v>6.5750000000000002</v>
      </c>
      <c r="L48" s="8">
        <v>1.2603800000000001</v>
      </c>
      <c r="M48" s="10">
        <v>0.94579000000000002</v>
      </c>
      <c r="N48" s="12">
        <v>0.20646</v>
      </c>
      <c r="O48" s="8">
        <v>0.12332</v>
      </c>
      <c r="P48" s="12">
        <v>3</v>
      </c>
      <c r="AA48" s="9"/>
      <c r="AB48" s="9"/>
      <c r="AC48" s="9"/>
      <c r="AF48" s="9"/>
      <c r="AG48" s="9"/>
    </row>
    <row r="49" spans="1:33">
      <c r="A49" s="8" t="s">
        <v>127</v>
      </c>
      <c r="B49" s="8" t="s">
        <v>148</v>
      </c>
      <c r="C49" s="9">
        <v>66</v>
      </c>
      <c r="D49" s="8">
        <f t="shared" si="1"/>
        <v>0</v>
      </c>
      <c r="E49" s="10">
        <v>229</v>
      </c>
      <c r="F49" s="12">
        <v>2</v>
      </c>
      <c r="G49" s="12">
        <v>91</v>
      </c>
      <c r="H49" s="12">
        <v>93</v>
      </c>
      <c r="I49" s="10">
        <v>0.69399999999999995</v>
      </c>
      <c r="J49" s="10">
        <v>12.6</v>
      </c>
      <c r="K49" s="8">
        <v>3.8959999999999999</v>
      </c>
      <c r="L49" s="8">
        <v>0.90527999999999997</v>
      </c>
      <c r="M49" s="10">
        <v>0.43371999999999999</v>
      </c>
      <c r="N49" s="12">
        <v>0.11090999999999999</v>
      </c>
      <c r="O49" s="8">
        <v>6.8220000000000003E-2</v>
      </c>
      <c r="P49" s="12">
        <v>3</v>
      </c>
      <c r="AA49" s="9"/>
      <c r="AB49" s="9"/>
      <c r="AC49" s="9"/>
      <c r="AF49" s="9"/>
      <c r="AG49" s="9"/>
    </row>
    <row r="50" spans="1:33">
      <c r="A50" s="8" t="s">
        <v>115</v>
      </c>
      <c r="B50" s="8" t="s">
        <v>148</v>
      </c>
      <c r="C50" s="9">
        <v>74.400000000000006</v>
      </c>
      <c r="D50" s="8">
        <f t="shared" si="1"/>
        <v>0</v>
      </c>
      <c r="E50" s="10">
        <v>129</v>
      </c>
      <c r="F50" s="12">
        <v>1</v>
      </c>
      <c r="G50" s="12">
        <v>94</v>
      </c>
      <c r="H50" s="12">
        <v>94</v>
      </c>
      <c r="I50" s="10">
        <v>0.76800000000000002</v>
      </c>
      <c r="J50" s="10">
        <v>13.9</v>
      </c>
      <c r="K50" s="8">
        <v>4.2969999999999997</v>
      </c>
      <c r="L50" s="8">
        <v>0.38562000000000002</v>
      </c>
      <c r="M50" s="10">
        <v>0.72926000000000002</v>
      </c>
      <c r="N50" s="12">
        <v>0.10582999999999999</v>
      </c>
      <c r="O50" s="8">
        <v>5.5469999999999998E-2</v>
      </c>
      <c r="P50" s="12">
        <v>1</v>
      </c>
      <c r="AA50" s="9"/>
      <c r="AB50" s="9"/>
      <c r="AC50" s="9"/>
      <c r="AF50" s="9"/>
      <c r="AG50" s="9"/>
    </row>
    <row r="51" spans="1:33">
      <c r="A51" s="8" t="s">
        <v>27</v>
      </c>
      <c r="B51" s="8" t="s">
        <v>149</v>
      </c>
      <c r="C51" s="9">
        <v>81</v>
      </c>
      <c r="D51" s="8">
        <f t="shared" si="1"/>
        <v>1</v>
      </c>
      <c r="E51" s="10">
        <v>68</v>
      </c>
      <c r="F51" s="12">
        <v>2</v>
      </c>
      <c r="G51" s="12">
        <v>88</v>
      </c>
      <c r="H51" s="12">
        <v>95</v>
      </c>
      <c r="I51" s="10">
        <v>0.92400000000000004</v>
      </c>
      <c r="J51" s="10">
        <v>17.100000000000001</v>
      </c>
      <c r="K51" s="8">
        <v>6.75</v>
      </c>
      <c r="L51" s="8">
        <v>1.2993699999999999</v>
      </c>
      <c r="M51" s="10">
        <v>0.89185999999999999</v>
      </c>
      <c r="N51" s="12">
        <v>0.21843000000000001</v>
      </c>
      <c r="O51" s="8">
        <v>0.28214</v>
      </c>
      <c r="P51" s="12">
        <v>3</v>
      </c>
      <c r="AA51" s="9"/>
      <c r="AB51" s="9"/>
      <c r="AC51" s="9"/>
      <c r="AF51" s="9"/>
      <c r="AG51" s="9"/>
    </row>
    <row r="52" spans="1:33">
      <c r="A52" s="8" t="s">
        <v>100</v>
      </c>
      <c r="B52" s="8" t="s">
        <v>148</v>
      </c>
      <c r="C52" s="9">
        <v>62.4</v>
      </c>
      <c r="D52" s="8">
        <f t="shared" si="1"/>
        <v>0</v>
      </c>
      <c r="E52" s="10">
        <v>249</v>
      </c>
      <c r="F52" s="12">
        <v>37</v>
      </c>
      <c r="G52" s="12">
        <v>88</v>
      </c>
      <c r="H52" s="12">
        <v>88</v>
      </c>
      <c r="I52" s="10">
        <v>0.57499999999999996</v>
      </c>
      <c r="J52" s="10">
        <v>11.4</v>
      </c>
      <c r="K52" s="8">
        <v>4.633</v>
      </c>
      <c r="L52" s="8">
        <v>0.67954000000000003</v>
      </c>
      <c r="M52" s="10">
        <v>0.40132000000000001</v>
      </c>
      <c r="N52" s="12">
        <v>4.3549999999999998E-2</v>
      </c>
      <c r="O52" s="8">
        <v>0.23086999999999999</v>
      </c>
      <c r="P52" s="12">
        <v>52</v>
      </c>
      <c r="AA52" s="9"/>
      <c r="AB52" s="9"/>
      <c r="AC52" s="9"/>
      <c r="AF52" s="9"/>
      <c r="AG52" s="9"/>
    </row>
    <row r="53" spans="1:33">
      <c r="A53" s="8" t="s">
        <v>90</v>
      </c>
      <c r="B53" s="8" t="s">
        <v>148</v>
      </c>
      <c r="C53" s="9">
        <v>81</v>
      </c>
      <c r="D53" s="8">
        <f t="shared" si="1"/>
        <v>0</v>
      </c>
      <c r="E53" s="10">
        <v>72</v>
      </c>
      <c r="F53" s="12">
        <v>0</v>
      </c>
      <c r="G53" s="12">
        <v>96</v>
      </c>
      <c r="H53" s="12">
        <v>99</v>
      </c>
      <c r="I53" s="10">
        <v>0.86499999999999999</v>
      </c>
      <c r="J53" s="10">
        <v>17.2</v>
      </c>
      <c r="K53" s="8">
        <v>4.8570000000000002</v>
      </c>
      <c r="L53" s="8">
        <v>0.92932999999999999</v>
      </c>
      <c r="M53" s="10">
        <v>0.88212999999999997</v>
      </c>
      <c r="N53" s="12">
        <v>1.397E-2</v>
      </c>
      <c r="O53" s="8">
        <v>0.21542</v>
      </c>
      <c r="P53" s="12">
        <v>0</v>
      </c>
      <c r="AA53" s="9"/>
      <c r="AB53" s="9"/>
      <c r="AC53" s="9"/>
      <c r="AF53" s="9"/>
      <c r="AG53" s="9"/>
    </row>
    <row r="54" spans="1:33">
      <c r="A54" s="8" t="s">
        <v>42</v>
      </c>
      <c r="B54" s="8" t="s">
        <v>148</v>
      </c>
      <c r="C54" s="9">
        <v>71.900000000000006</v>
      </c>
      <c r="D54" s="8">
        <f t="shared" si="1"/>
        <v>0</v>
      </c>
      <c r="E54" s="10">
        <v>186</v>
      </c>
      <c r="F54" s="12">
        <v>10</v>
      </c>
      <c r="G54" s="12">
        <v>74</v>
      </c>
      <c r="H54" s="12">
        <v>74</v>
      </c>
      <c r="I54" s="10">
        <v>0.63700000000000001</v>
      </c>
      <c r="J54" s="10">
        <v>10.7</v>
      </c>
      <c r="K54" s="8">
        <v>6.1230000000000002</v>
      </c>
      <c r="L54" s="8">
        <v>1.04356</v>
      </c>
      <c r="M54" s="10">
        <v>0.64424999999999999</v>
      </c>
      <c r="N54" s="12">
        <v>9.4719999999999999E-2</v>
      </c>
      <c r="O54" s="8">
        <v>0.27489000000000002</v>
      </c>
      <c r="P54" s="12">
        <v>12</v>
      </c>
      <c r="AA54" s="9"/>
      <c r="AB54" s="9"/>
      <c r="AC54" s="9"/>
      <c r="AF54" s="9"/>
      <c r="AG54" s="9"/>
    </row>
    <row r="55" spans="1:33">
      <c r="A55" s="8" t="s">
        <v>133</v>
      </c>
      <c r="B55" s="8" t="s">
        <v>148</v>
      </c>
      <c r="C55" s="9">
        <v>59</v>
      </c>
      <c r="D55" s="8">
        <f t="shared" si="1"/>
        <v>0</v>
      </c>
      <c r="E55" s="10">
        <v>284</v>
      </c>
      <c r="F55" s="12">
        <v>26</v>
      </c>
      <c r="G55" s="12">
        <v>54</v>
      </c>
      <c r="H55" s="12">
        <v>93</v>
      </c>
      <c r="I55" s="10">
        <v>0.41399999999999998</v>
      </c>
      <c r="J55" s="10">
        <v>8.8000000000000007</v>
      </c>
      <c r="K55" s="8">
        <v>3.6560000000000001</v>
      </c>
      <c r="L55" s="8">
        <v>0.46475</v>
      </c>
      <c r="M55" s="10">
        <v>0.24009</v>
      </c>
      <c r="N55" s="12">
        <v>0.12139</v>
      </c>
      <c r="O55" s="8">
        <v>0.28656999999999999</v>
      </c>
      <c r="P55" s="12">
        <v>40</v>
      </c>
      <c r="AA55" s="9"/>
      <c r="AB55" s="9"/>
      <c r="AC55" s="9"/>
      <c r="AF55" s="9"/>
      <c r="AG55" s="9"/>
    </row>
    <row r="56" spans="1:33">
      <c r="A56" s="8" t="s">
        <v>105</v>
      </c>
      <c r="B56" s="8" t="s">
        <v>148</v>
      </c>
      <c r="C56" s="9">
        <v>63.5</v>
      </c>
      <c r="D56" s="8">
        <f t="shared" si="1"/>
        <v>0</v>
      </c>
      <c r="E56" s="10">
        <v>24</v>
      </c>
      <c r="F56" s="12">
        <v>14</v>
      </c>
      <c r="G56" s="12">
        <v>91</v>
      </c>
      <c r="H56" s="12">
        <v>93</v>
      </c>
      <c r="I56" s="10">
        <v>0.49</v>
      </c>
      <c r="J56" s="10">
        <v>9.1</v>
      </c>
      <c r="K56" s="8">
        <v>4.5179999999999998</v>
      </c>
      <c r="L56" s="8">
        <v>0.74302000000000001</v>
      </c>
      <c r="M56" s="10">
        <v>0.38846999999999998</v>
      </c>
      <c r="N56" s="12">
        <v>0.17175000000000001</v>
      </c>
      <c r="O56" s="8">
        <v>0.46187</v>
      </c>
      <c r="P56" s="12">
        <v>18</v>
      </c>
      <c r="AA56" s="9"/>
      <c r="AB56" s="9"/>
      <c r="AC56" s="9"/>
      <c r="AF56" s="9"/>
      <c r="AG56" s="9"/>
    </row>
    <row r="57" spans="1:33">
      <c r="A57" s="8" t="s">
        <v>93</v>
      </c>
      <c r="B57" s="8" t="s">
        <v>148</v>
      </c>
      <c r="C57" s="9">
        <v>74.599999999999994</v>
      </c>
      <c r="D57" s="8">
        <f t="shared" si="1"/>
        <v>0</v>
      </c>
      <c r="E57" s="10">
        <v>147</v>
      </c>
      <c r="F57" s="12">
        <v>3</v>
      </c>
      <c r="G57" s="12">
        <v>97</v>
      </c>
      <c r="H57" s="12">
        <v>97</v>
      </c>
      <c r="I57" s="10">
        <v>0.623</v>
      </c>
      <c r="J57" s="10">
        <v>11.2</v>
      </c>
      <c r="K57" s="8">
        <v>4.7880000000000003</v>
      </c>
      <c r="L57" s="8">
        <v>0.95347999999999999</v>
      </c>
      <c r="M57" s="10">
        <v>0.69510000000000005</v>
      </c>
      <c r="N57" s="12">
        <v>6.8250000000000005E-2</v>
      </c>
      <c r="O57" s="8">
        <v>0.23027</v>
      </c>
      <c r="P57" s="12">
        <v>4</v>
      </c>
      <c r="AA57" s="9"/>
      <c r="AB57" s="9"/>
      <c r="AC57" s="9"/>
      <c r="AF57" s="9"/>
      <c r="AG57" s="9"/>
    </row>
    <row r="58" spans="1:33">
      <c r="A58" s="8" t="s">
        <v>92</v>
      </c>
      <c r="B58" s="8" t="s">
        <v>149</v>
      </c>
      <c r="C58" s="9">
        <v>75.8</v>
      </c>
      <c r="D58" s="8">
        <f t="shared" si="1"/>
        <v>1</v>
      </c>
      <c r="E58" s="10">
        <v>134</v>
      </c>
      <c r="F58" s="12">
        <v>0</v>
      </c>
      <c r="G58" s="12">
        <v>91</v>
      </c>
      <c r="H58" s="12">
        <v>99</v>
      </c>
      <c r="I58" s="10">
        <v>0.83399999999999996</v>
      </c>
      <c r="J58" s="10">
        <v>15.6</v>
      </c>
      <c r="K58" s="8">
        <v>4.8</v>
      </c>
      <c r="L58" s="8">
        <v>1.2021500000000001</v>
      </c>
      <c r="M58" s="10">
        <v>0.75905</v>
      </c>
      <c r="N58" s="12">
        <v>2.758E-2</v>
      </c>
      <c r="O58" s="8">
        <v>0.128</v>
      </c>
      <c r="P58" s="12">
        <v>0</v>
      </c>
      <c r="AA58" s="9"/>
      <c r="AB58" s="9"/>
      <c r="AC58" s="9"/>
      <c r="AF58" s="9"/>
      <c r="AG58" s="9"/>
    </row>
    <row r="59" spans="1:33">
      <c r="A59" s="8" t="s">
        <v>6</v>
      </c>
      <c r="B59" s="8" t="s">
        <v>149</v>
      </c>
      <c r="C59" s="9">
        <v>82.7</v>
      </c>
      <c r="D59" s="8">
        <f t="shared" si="1"/>
        <v>1</v>
      </c>
      <c r="E59" s="10">
        <v>49</v>
      </c>
      <c r="F59" s="12">
        <v>0</v>
      </c>
      <c r="G59" s="12">
        <v>91</v>
      </c>
      <c r="H59" s="12">
        <v>92</v>
      </c>
      <c r="I59" s="10">
        <v>0.91900000000000004</v>
      </c>
      <c r="J59" s="10">
        <v>19</v>
      </c>
      <c r="K59" s="8">
        <v>7.5609999999999999</v>
      </c>
      <c r="L59" s="8">
        <v>1.4022300000000001</v>
      </c>
      <c r="M59" s="10">
        <v>0.94784000000000002</v>
      </c>
      <c r="N59" s="12">
        <v>0.14144999999999999</v>
      </c>
      <c r="O59" s="8">
        <v>0.43630000000000002</v>
      </c>
      <c r="P59" s="12">
        <v>0</v>
      </c>
      <c r="AA59" s="9"/>
      <c r="AB59" s="9"/>
      <c r="AC59" s="9"/>
      <c r="AF59" s="9"/>
      <c r="AG59" s="9"/>
    </row>
    <row r="60" spans="1:33">
      <c r="A60" s="8" t="s">
        <v>103</v>
      </c>
      <c r="B60" s="8" t="s">
        <v>148</v>
      </c>
      <c r="C60" s="9">
        <v>68.3</v>
      </c>
      <c r="D60" s="8">
        <f t="shared" si="1"/>
        <v>0</v>
      </c>
      <c r="E60" s="10">
        <v>181</v>
      </c>
      <c r="F60" s="12">
        <v>3</v>
      </c>
      <c r="G60" s="12">
        <v>87</v>
      </c>
      <c r="H60" s="12">
        <v>87</v>
      </c>
      <c r="I60" s="10">
        <v>0.61499999999999999</v>
      </c>
      <c r="J60" s="10">
        <v>11.6</v>
      </c>
      <c r="K60" s="8">
        <v>4.5650000000000004</v>
      </c>
      <c r="L60" s="8">
        <v>0.38174000000000002</v>
      </c>
      <c r="M60" s="10">
        <v>0.51529000000000003</v>
      </c>
      <c r="N60" s="12">
        <v>8.4919999999999995E-2</v>
      </c>
      <c r="O60" s="8">
        <v>0.26474999999999999</v>
      </c>
      <c r="P60" s="12">
        <v>3</v>
      </c>
      <c r="AA60" s="9"/>
      <c r="AB60" s="9"/>
      <c r="AC60" s="9"/>
      <c r="AF60" s="9"/>
      <c r="AG60" s="9"/>
    </row>
    <row r="61" spans="1:33">
      <c r="A61" s="8" t="s">
        <v>66</v>
      </c>
      <c r="B61" s="8" t="s">
        <v>148</v>
      </c>
      <c r="C61" s="9">
        <v>69.099999999999994</v>
      </c>
      <c r="D61" s="8">
        <f t="shared" si="1"/>
        <v>0</v>
      </c>
      <c r="E61" s="10">
        <v>176</v>
      </c>
      <c r="F61" s="12">
        <v>3</v>
      </c>
      <c r="G61" s="12">
        <v>78</v>
      </c>
      <c r="H61" s="12">
        <v>78</v>
      </c>
      <c r="I61" s="10">
        <v>0.68600000000000005</v>
      </c>
      <c r="J61" s="10">
        <v>12.9</v>
      </c>
      <c r="K61" s="8">
        <v>5.399</v>
      </c>
      <c r="L61" s="8">
        <v>1.08708</v>
      </c>
      <c r="M61" s="10">
        <v>0.63793</v>
      </c>
      <c r="N61" s="12">
        <v>0</v>
      </c>
      <c r="O61" s="8">
        <v>0.51534999999999997</v>
      </c>
      <c r="P61" s="12">
        <v>3</v>
      </c>
      <c r="AA61" s="9"/>
      <c r="AB61" s="9"/>
      <c r="AC61" s="9"/>
      <c r="AF61" s="9"/>
      <c r="AG61" s="9"/>
    </row>
    <row r="62" spans="1:33">
      <c r="A62" s="8" t="s">
        <v>155</v>
      </c>
      <c r="B62" s="8" t="s">
        <v>148</v>
      </c>
      <c r="C62" s="9">
        <v>75.5</v>
      </c>
      <c r="D62" s="8">
        <f t="shared" si="1"/>
        <v>0</v>
      </c>
      <c r="E62" s="10">
        <v>83</v>
      </c>
      <c r="F62" s="12">
        <v>18</v>
      </c>
      <c r="G62" s="12">
        <v>98</v>
      </c>
      <c r="H62" s="12">
        <v>98</v>
      </c>
      <c r="I62" s="10">
        <v>0.77400000000000002</v>
      </c>
      <c r="J62" s="10">
        <v>14.8</v>
      </c>
      <c r="K62" s="8">
        <v>4.6859999999999999</v>
      </c>
      <c r="L62" s="8">
        <v>0.54447000000000001</v>
      </c>
      <c r="M62" s="10">
        <v>0.69804999999999995</v>
      </c>
      <c r="N62" s="12">
        <v>5.8630000000000002E-2</v>
      </c>
      <c r="O62" s="8">
        <v>0.38085999999999998</v>
      </c>
      <c r="P62" s="12">
        <v>21</v>
      </c>
      <c r="AA62" s="9"/>
      <c r="AB62" s="9"/>
      <c r="AC62" s="9"/>
      <c r="AF62" s="9"/>
      <c r="AG62" s="9"/>
    </row>
    <row r="63" spans="1:33">
      <c r="A63" s="8" t="s">
        <v>98</v>
      </c>
      <c r="B63" s="8" t="s">
        <v>148</v>
      </c>
      <c r="C63" s="9">
        <v>68.900000000000006</v>
      </c>
      <c r="D63" s="8">
        <f t="shared" si="1"/>
        <v>0</v>
      </c>
      <c r="E63" s="10">
        <v>182</v>
      </c>
      <c r="F63" s="12">
        <v>32</v>
      </c>
      <c r="G63" s="12">
        <v>56</v>
      </c>
      <c r="H63" s="12">
        <v>93</v>
      </c>
      <c r="I63" s="10">
        <v>0.64900000000000002</v>
      </c>
      <c r="J63" s="10">
        <v>10.1</v>
      </c>
      <c r="K63" s="8">
        <v>4.6769999999999996</v>
      </c>
      <c r="L63" s="8">
        <v>0.81889000000000001</v>
      </c>
      <c r="M63" s="10">
        <v>0.60236999999999996</v>
      </c>
      <c r="N63" s="12">
        <v>0.13788</v>
      </c>
      <c r="O63" s="8">
        <v>0.17921999999999999</v>
      </c>
      <c r="P63" s="12">
        <v>38</v>
      </c>
      <c r="AA63" s="9"/>
      <c r="AB63" s="9"/>
      <c r="AC63" s="9"/>
      <c r="AF63" s="9"/>
      <c r="AG63" s="9"/>
    </row>
    <row r="64" spans="1:33">
      <c r="A64" s="8" t="s">
        <v>21</v>
      </c>
      <c r="B64" s="8" t="s">
        <v>149</v>
      </c>
      <c r="C64" s="9">
        <v>81.400000000000006</v>
      </c>
      <c r="D64" s="8">
        <f t="shared" si="1"/>
        <v>1</v>
      </c>
      <c r="E64" s="10">
        <v>64</v>
      </c>
      <c r="F64" s="12">
        <v>0</v>
      </c>
      <c r="G64" s="12">
        <v>95</v>
      </c>
      <c r="H64" s="12">
        <v>95</v>
      </c>
      <c r="I64" s="10">
        <v>0.92</v>
      </c>
      <c r="J64" s="10">
        <v>18.600000000000001</v>
      </c>
      <c r="K64" s="8">
        <v>6.94</v>
      </c>
      <c r="L64" s="8">
        <v>1.36948</v>
      </c>
      <c r="M64" s="10">
        <v>0.89532999999999996</v>
      </c>
      <c r="N64" s="12">
        <v>0.28703000000000001</v>
      </c>
      <c r="O64" s="8">
        <v>0.45900999999999997</v>
      </c>
      <c r="P64" s="12">
        <v>0</v>
      </c>
      <c r="AA64" s="9"/>
      <c r="AB64" s="9"/>
      <c r="AC64" s="9"/>
      <c r="AF64" s="9"/>
      <c r="AG64" s="9"/>
    </row>
    <row r="65" spans="1:33">
      <c r="A65" s="8" t="s">
        <v>15</v>
      </c>
      <c r="B65" s="8" t="s">
        <v>148</v>
      </c>
      <c r="C65" s="9">
        <v>82.5</v>
      </c>
      <c r="D65" s="8">
        <f t="shared" si="1"/>
        <v>0</v>
      </c>
      <c r="E65" s="10">
        <v>58</v>
      </c>
      <c r="F65" s="12">
        <v>0</v>
      </c>
      <c r="G65" s="12">
        <v>96</v>
      </c>
      <c r="H65" s="12">
        <v>95</v>
      </c>
      <c r="I65" s="10">
        <v>0.89800000000000002</v>
      </c>
      <c r="J65" s="10">
        <v>16</v>
      </c>
      <c r="K65" s="8">
        <v>7.2779999999999996</v>
      </c>
      <c r="L65" s="8">
        <v>1.22393</v>
      </c>
      <c r="M65" s="10">
        <v>0.91386999999999996</v>
      </c>
      <c r="N65" s="12">
        <v>7.7850000000000003E-2</v>
      </c>
      <c r="O65" s="8">
        <v>0.33172000000000001</v>
      </c>
      <c r="P65" s="12">
        <v>1</v>
      </c>
      <c r="AA65" s="9"/>
      <c r="AB65" s="9"/>
      <c r="AC65" s="9"/>
      <c r="AF65" s="9"/>
      <c r="AG65" s="9"/>
    </row>
    <row r="66" spans="1:33">
      <c r="A66" s="8" t="s">
        <v>48</v>
      </c>
      <c r="B66" s="8" t="s">
        <v>149</v>
      </c>
      <c r="C66" s="9">
        <v>82.7</v>
      </c>
      <c r="D66" s="8">
        <f t="shared" ref="D66:D97" si="2">IF(B66="Developing",0,1)</f>
        <v>1</v>
      </c>
      <c r="E66" s="10">
        <v>56</v>
      </c>
      <c r="F66" s="12">
        <v>1</v>
      </c>
      <c r="G66" s="12">
        <v>93</v>
      </c>
      <c r="H66" s="12">
        <v>93</v>
      </c>
      <c r="I66" s="10">
        <v>0.88100000000000001</v>
      </c>
      <c r="J66" s="10">
        <v>16.3</v>
      </c>
      <c r="K66" s="8">
        <v>5.9480000000000004</v>
      </c>
      <c r="L66" s="8">
        <v>1.19777</v>
      </c>
      <c r="M66" s="10">
        <v>0.95445999999999998</v>
      </c>
      <c r="N66" s="12">
        <v>2.9010000000000001E-2</v>
      </c>
      <c r="O66" s="8">
        <v>0.22822999999999999</v>
      </c>
      <c r="P66" s="12">
        <v>2</v>
      </c>
      <c r="AA66" s="9"/>
      <c r="AB66" s="9"/>
      <c r="AC66" s="9"/>
      <c r="AF66" s="9"/>
      <c r="AG66" s="9"/>
    </row>
    <row r="67" spans="1:33">
      <c r="A67" s="8" t="s">
        <v>60</v>
      </c>
      <c r="B67" s="8" t="s">
        <v>148</v>
      </c>
      <c r="C67" s="9">
        <v>76.2</v>
      </c>
      <c r="D67" s="8">
        <f t="shared" si="2"/>
        <v>0</v>
      </c>
      <c r="E67" s="10">
        <v>125</v>
      </c>
      <c r="F67" s="12">
        <v>1</v>
      </c>
      <c r="G67" s="12">
        <v>91</v>
      </c>
      <c r="H67" s="12">
        <v>91</v>
      </c>
      <c r="I67" s="10">
        <v>0.72899999999999998</v>
      </c>
      <c r="J67" s="10">
        <v>12.8</v>
      </c>
      <c r="K67" s="8">
        <v>5.7089999999999996</v>
      </c>
      <c r="L67" s="8">
        <v>1.1510199999999999</v>
      </c>
      <c r="M67" s="10">
        <v>0.68740999999999997</v>
      </c>
      <c r="N67" s="12">
        <v>2.299E-2</v>
      </c>
      <c r="O67" s="8">
        <v>0.21229999999999999</v>
      </c>
      <c r="P67" s="12">
        <v>1</v>
      </c>
      <c r="AA67" s="9"/>
      <c r="AB67" s="9"/>
      <c r="AC67" s="9"/>
      <c r="AF67" s="9"/>
      <c r="AG67" s="9"/>
    </row>
    <row r="68" spans="1:33">
      <c r="A68" s="8" t="s">
        <v>45</v>
      </c>
      <c r="B68" s="8" t="s">
        <v>149</v>
      </c>
      <c r="C68" s="9">
        <v>83.7</v>
      </c>
      <c r="D68" s="8">
        <f t="shared" si="2"/>
        <v>1</v>
      </c>
      <c r="E68" s="10">
        <v>55</v>
      </c>
      <c r="F68" s="12">
        <v>2</v>
      </c>
      <c r="G68" s="12">
        <v>91</v>
      </c>
      <c r="H68" s="12">
        <v>96</v>
      </c>
      <c r="I68" s="10">
        <v>0.90200000000000002</v>
      </c>
      <c r="J68" s="10">
        <v>15.3</v>
      </c>
      <c r="K68" s="8">
        <v>5.9870000000000001</v>
      </c>
      <c r="L68" s="8">
        <v>1.25712</v>
      </c>
      <c r="M68" s="10">
        <v>0.99111000000000005</v>
      </c>
      <c r="N68" s="12">
        <v>0.18060000000000001</v>
      </c>
      <c r="O68" s="8">
        <v>0.10705000000000001</v>
      </c>
      <c r="P68" s="12">
        <v>3</v>
      </c>
      <c r="AA68" s="9"/>
      <c r="AB68" s="9"/>
      <c r="AC68" s="9"/>
      <c r="AF68" s="9"/>
      <c r="AG68" s="9"/>
    </row>
    <row r="69" spans="1:33">
      <c r="A69" s="8" t="s">
        <v>73</v>
      </c>
      <c r="B69" s="8" t="s">
        <v>148</v>
      </c>
      <c r="C69" s="9">
        <v>74.099999999999994</v>
      </c>
      <c r="D69" s="8">
        <f t="shared" si="2"/>
        <v>0</v>
      </c>
      <c r="E69" s="10">
        <v>112</v>
      </c>
      <c r="F69" s="12">
        <v>4</v>
      </c>
      <c r="G69" s="12">
        <v>99</v>
      </c>
      <c r="H69" s="12">
        <v>99</v>
      </c>
      <c r="I69" s="10">
        <v>0.74099999999999999</v>
      </c>
      <c r="J69" s="10">
        <v>13.1</v>
      </c>
      <c r="K69" s="8">
        <v>5.1920000000000002</v>
      </c>
      <c r="L69" s="8">
        <v>1.05392</v>
      </c>
      <c r="M69" s="10">
        <v>0.69638999999999995</v>
      </c>
      <c r="N69" s="12">
        <v>0.14293</v>
      </c>
      <c r="O69" s="8">
        <v>0.11053</v>
      </c>
      <c r="P69" s="12">
        <v>4</v>
      </c>
      <c r="AA69" s="9"/>
      <c r="AB69" s="9"/>
      <c r="AC69" s="9"/>
      <c r="AF69" s="9"/>
      <c r="AG69" s="9"/>
    </row>
    <row r="70" spans="1:33">
      <c r="A70" s="8" t="s">
        <v>50</v>
      </c>
      <c r="B70" s="8" t="s">
        <v>148</v>
      </c>
      <c r="C70" s="9">
        <v>72</v>
      </c>
      <c r="D70" s="8">
        <f t="shared" si="2"/>
        <v>0</v>
      </c>
      <c r="E70" s="10">
        <v>198</v>
      </c>
      <c r="F70" s="12">
        <v>4</v>
      </c>
      <c r="G70" s="12">
        <v>98</v>
      </c>
      <c r="H70" s="12">
        <v>98</v>
      </c>
      <c r="I70" s="10">
        <v>0.79300000000000004</v>
      </c>
      <c r="J70" s="10">
        <v>15</v>
      </c>
      <c r="K70" s="8">
        <v>5.8550000000000004</v>
      </c>
      <c r="L70" s="8">
        <v>1.1224099999999999</v>
      </c>
      <c r="M70" s="10">
        <v>0.64368000000000003</v>
      </c>
      <c r="N70" s="12">
        <v>8.4540000000000004E-2</v>
      </c>
      <c r="O70" s="8">
        <v>0.11827</v>
      </c>
      <c r="P70" s="12">
        <v>5</v>
      </c>
      <c r="AA70" s="9"/>
      <c r="AB70" s="9"/>
      <c r="AC70" s="9"/>
      <c r="AF70" s="9"/>
      <c r="AG70" s="9"/>
    </row>
    <row r="71" spans="1:33">
      <c r="A71" s="8" t="s">
        <v>110</v>
      </c>
      <c r="B71" s="8" t="s">
        <v>148</v>
      </c>
      <c r="C71" s="9">
        <v>63.4</v>
      </c>
      <c r="D71" s="8">
        <f t="shared" si="2"/>
        <v>0</v>
      </c>
      <c r="E71" s="10">
        <v>249</v>
      </c>
      <c r="F71" s="12">
        <v>3</v>
      </c>
      <c r="G71" s="12">
        <v>89</v>
      </c>
      <c r="H71" s="12">
        <v>89</v>
      </c>
      <c r="I71" s="10">
        <v>0.55000000000000004</v>
      </c>
      <c r="J71" s="10">
        <v>11.1</v>
      </c>
      <c r="K71" s="8">
        <v>4.4189999999999996</v>
      </c>
      <c r="L71" s="8">
        <v>0.99875999999999998</v>
      </c>
      <c r="M71" s="10">
        <v>0.41435</v>
      </c>
      <c r="N71" s="12">
        <v>5.8389999999999997E-2</v>
      </c>
      <c r="O71" s="8">
        <v>0.37541999999999998</v>
      </c>
      <c r="P71" s="12">
        <v>3</v>
      </c>
      <c r="AA71" s="9"/>
      <c r="AB71" s="9"/>
      <c r="AC71" s="9"/>
      <c r="AF71" s="9"/>
      <c r="AG71" s="9"/>
    </row>
    <row r="72" spans="1:33">
      <c r="A72" s="8" t="s">
        <v>156</v>
      </c>
      <c r="B72" s="8" t="s">
        <v>148</v>
      </c>
      <c r="C72" s="9">
        <v>66.3</v>
      </c>
      <c r="D72" s="8">
        <f t="shared" si="2"/>
        <v>0</v>
      </c>
      <c r="E72" s="10">
        <v>198</v>
      </c>
      <c r="F72" s="12">
        <v>0</v>
      </c>
      <c r="G72" s="12">
        <v>82</v>
      </c>
      <c r="H72" s="12">
        <v>78</v>
      </c>
      <c r="I72" s="10">
        <v>0.58599999999999997</v>
      </c>
      <c r="J72" s="10">
        <v>11.9</v>
      </c>
      <c r="K72" s="8">
        <v>5.5890000000000004</v>
      </c>
      <c r="L72" s="8">
        <v>0.81198000000000004</v>
      </c>
      <c r="M72" s="10">
        <v>0.63131999999999999</v>
      </c>
      <c r="N72" s="12">
        <v>4.7410000000000001E-2</v>
      </c>
      <c r="O72" s="8">
        <v>0.28310000000000002</v>
      </c>
      <c r="P72" s="12">
        <v>0</v>
      </c>
      <c r="AA72" s="9"/>
      <c r="AB72" s="9"/>
      <c r="AC72" s="9"/>
      <c r="AF72" s="9"/>
      <c r="AG72" s="9"/>
    </row>
    <row r="73" spans="1:33">
      <c r="A73" s="8" t="s">
        <v>38</v>
      </c>
      <c r="B73" s="8" t="s">
        <v>148</v>
      </c>
      <c r="C73" s="9">
        <v>74.7</v>
      </c>
      <c r="D73" s="8">
        <f t="shared" si="2"/>
        <v>0</v>
      </c>
      <c r="E73" s="10">
        <v>81</v>
      </c>
      <c r="F73" s="12">
        <v>0</v>
      </c>
      <c r="G73" s="12">
        <v>99</v>
      </c>
      <c r="H73" s="12">
        <v>99</v>
      </c>
      <c r="I73" s="10">
        <v>0.79900000000000004</v>
      </c>
      <c r="J73" s="10">
        <v>13.3</v>
      </c>
      <c r="K73" s="8">
        <v>6.2949999999999999</v>
      </c>
      <c r="L73" s="8">
        <v>1.16594</v>
      </c>
      <c r="M73" s="10">
        <v>0.72492000000000001</v>
      </c>
      <c r="N73" s="12">
        <v>0.25608999999999998</v>
      </c>
      <c r="O73" s="8">
        <v>0.16228000000000001</v>
      </c>
      <c r="P73" s="12">
        <v>1</v>
      </c>
      <c r="AA73" s="9"/>
      <c r="AB73" s="9"/>
      <c r="AC73" s="9"/>
      <c r="AF73" s="9"/>
      <c r="AG73" s="9"/>
    </row>
    <row r="74" spans="1:33">
      <c r="A74" s="8" t="s">
        <v>68</v>
      </c>
      <c r="B74" s="8" t="s">
        <v>148</v>
      </c>
      <c r="C74" s="9">
        <v>71.099999999999994</v>
      </c>
      <c r="D74" s="8">
        <f t="shared" si="2"/>
        <v>0</v>
      </c>
      <c r="E74" s="10">
        <v>166</v>
      </c>
      <c r="F74" s="12">
        <v>3</v>
      </c>
      <c r="G74" s="12">
        <v>97</v>
      </c>
      <c r="H74" s="12">
        <v>97</v>
      </c>
      <c r="I74" s="10">
        <v>0.66200000000000003</v>
      </c>
      <c r="J74" s="10">
        <v>13</v>
      </c>
      <c r="K74" s="8">
        <v>5.2859999999999996</v>
      </c>
      <c r="L74" s="8">
        <v>1.1511499999999999</v>
      </c>
      <c r="M74" s="10">
        <v>0.65088000000000001</v>
      </c>
      <c r="N74" s="12">
        <v>4.2320000000000003E-2</v>
      </c>
      <c r="O74" s="8">
        <v>0.30030000000000001</v>
      </c>
      <c r="P74" s="12">
        <v>3</v>
      </c>
      <c r="AA74" s="9"/>
      <c r="AB74" s="9"/>
      <c r="AC74" s="9"/>
      <c r="AF74" s="9"/>
      <c r="AG74" s="9"/>
    </row>
    <row r="75" spans="1:33">
      <c r="A75" s="8" t="s">
        <v>157</v>
      </c>
      <c r="B75" s="8" t="s">
        <v>148</v>
      </c>
      <c r="C75" s="9">
        <v>65.7</v>
      </c>
      <c r="D75" s="8">
        <f t="shared" si="2"/>
        <v>0</v>
      </c>
      <c r="E75" s="10">
        <v>194</v>
      </c>
      <c r="F75" s="12">
        <v>8</v>
      </c>
      <c r="G75" s="12">
        <v>89</v>
      </c>
      <c r="H75" s="12">
        <v>89</v>
      </c>
      <c r="I75" s="10">
        <v>0.58199999999999996</v>
      </c>
      <c r="J75" s="10">
        <v>10.8</v>
      </c>
      <c r="K75" s="8">
        <v>4.8760000000000003</v>
      </c>
      <c r="L75" s="8">
        <v>0.73802999999999996</v>
      </c>
      <c r="M75" s="10">
        <v>0.54908999999999997</v>
      </c>
      <c r="N75" s="12">
        <v>0.24249000000000001</v>
      </c>
      <c r="O75" s="8">
        <v>0.42192000000000002</v>
      </c>
      <c r="P75" s="12">
        <v>11</v>
      </c>
      <c r="AA75" s="9"/>
      <c r="AB75" s="9"/>
      <c r="AC75" s="9"/>
      <c r="AF75" s="9"/>
      <c r="AG75" s="9"/>
    </row>
    <row r="76" spans="1:33">
      <c r="A76" s="8" t="s">
        <v>80</v>
      </c>
      <c r="B76" s="8" t="s">
        <v>149</v>
      </c>
      <c r="C76" s="9">
        <v>74.599999999999994</v>
      </c>
      <c r="D76" s="8">
        <f t="shared" si="2"/>
        <v>1</v>
      </c>
      <c r="E76" s="10">
        <v>153</v>
      </c>
      <c r="F76" s="12">
        <v>0</v>
      </c>
      <c r="G76" s="12">
        <v>94</v>
      </c>
      <c r="H76" s="12">
        <v>95</v>
      </c>
      <c r="I76" s="10">
        <v>0.82799999999999996</v>
      </c>
      <c r="J76" s="10">
        <v>16</v>
      </c>
      <c r="K76" s="8">
        <v>5.0979999999999999</v>
      </c>
      <c r="L76" s="8">
        <v>1.09562</v>
      </c>
      <c r="M76" s="10">
        <v>0.72436999999999996</v>
      </c>
      <c r="N76" s="12">
        <v>6.3320000000000001E-2</v>
      </c>
      <c r="O76" s="8">
        <v>0.18226000000000001</v>
      </c>
      <c r="P76" s="12">
        <v>0</v>
      </c>
      <c r="AA76" s="9"/>
      <c r="AB76" s="9"/>
      <c r="AC76" s="9"/>
      <c r="AF76" s="9"/>
      <c r="AG76" s="9"/>
    </row>
    <row r="77" spans="1:33">
      <c r="A77" s="8" t="s">
        <v>91</v>
      </c>
      <c r="B77" s="8" t="s">
        <v>148</v>
      </c>
      <c r="C77" s="9">
        <v>74.900000000000006</v>
      </c>
      <c r="D77" s="8">
        <f t="shared" si="2"/>
        <v>0</v>
      </c>
      <c r="E77" s="10">
        <v>98</v>
      </c>
      <c r="F77" s="12">
        <v>1</v>
      </c>
      <c r="G77" s="12">
        <v>81</v>
      </c>
      <c r="H77" s="12">
        <v>81</v>
      </c>
      <c r="I77" s="10">
        <v>0.76300000000000001</v>
      </c>
      <c r="J77" s="10">
        <v>13.3</v>
      </c>
      <c r="K77" s="8">
        <v>4.8390000000000004</v>
      </c>
      <c r="L77" s="8">
        <v>0.80001</v>
      </c>
      <c r="M77" s="10">
        <v>0.83947000000000005</v>
      </c>
      <c r="N77" s="12">
        <v>4.582E-2</v>
      </c>
      <c r="O77" s="8">
        <v>0.21854000000000001</v>
      </c>
      <c r="P77" s="12">
        <v>1</v>
      </c>
      <c r="AA77" s="9"/>
      <c r="AB77" s="9"/>
      <c r="AC77" s="9"/>
      <c r="AF77" s="9"/>
      <c r="AG77" s="9"/>
    </row>
    <row r="78" spans="1:33">
      <c r="A78" s="8" t="s">
        <v>86</v>
      </c>
      <c r="B78" s="8" t="s">
        <v>148</v>
      </c>
      <c r="C78" s="9">
        <v>53.7</v>
      </c>
      <c r="D78" s="8">
        <f t="shared" si="2"/>
        <v>0</v>
      </c>
      <c r="E78" s="10">
        <v>133</v>
      </c>
      <c r="F78" s="12">
        <v>4</v>
      </c>
      <c r="G78" s="12">
        <v>93</v>
      </c>
      <c r="H78" s="12">
        <v>93</v>
      </c>
      <c r="I78" s="10">
        <v>0.495</v>
      </c>
      <c r="J78" s="10">
        <v>10.7</v>
      </c>
      <c r="K78" s="8">
        <v>4.8979999999999997</v>
      </c>
      <c r="L78" s="8">
        <v>1.0410299999999999</v>
      </c>
      <c r="M78" s="10">
        <v>7.6119999999999993E-2</v>
      </c>
      <c r="N78" s="12">
        <v>0.12504000000000001</v>
      </c>
      <c r="O78" s="8">
        <v>0.16388</v>
      </c>
      <c r="P78" s="12">
        <v>6</v>
      </c>
      <c r="AA78" s="9"/>
      <c r="AB78" s="9"/>
      <c r="AC78" s="9"/>
      <c r="AF78" s="9"/>
      <c r="AG78" s="9"/>
    </row>
    <row r="79" spans="1:33">
      <c r="A79" s="8" t="s">
        <v>102</v>
      </c>
      <c r="B79" s="8" t="s">
        <v>148</v>
      </c>
      <c r="C79" s="9">
        <v>61.4</v>
      </c>
      <c r="D79" s="8">
        <f t="shared" si="2"/>
        <v>0</v>
      </c>
      <c r="E79" s="10">
        <v>259</v>
      </c>
      <c r="F79" s="12">
        <v>8</v>
      </c>
      <c r="G79" s="12">
        <v>52</v>
      </c>
      <c r="H79" s="12">
        <v>93</v>
      </c>
      <c r="I79" s="10">
        <v>0.42699999999999999</v>
      </c>
      <c r="J79" s="10">
        <v>9.9</v>
      </c>
      <c r="K79" s="8">
        <v>4.5709999999999997</v>
      </c>
      <c r="L79" s="8">
        <v>0.78968000000000005</v>
      </c>
      <c r="M79" s="10">
        <v>0.34200999999999998</v>
      </c>
      <c r="N79" s="12">
        <v>6.232E-2</v>
      </c>
      <c r="O79" s="8">
        <v>0.24362</v>
      </c>
      <c r="P79" s="12">
        <v>11</v>
      </c>
      <c r="AA79" s="9"/>
      <c r="AB79" s="9"/>
      <c r="AC79" s="9"/>
      <c r="AF79" s="9"/>
      <c r="AG79" s="9"/>
    </row>
    <row r="80" spans="1:33">
      <c r="A80" s="8" t="s">
        <v>59</v>
      </c>
      <c r="B80" s="8" t="s">
        <v>148</v>
      </c>
      <c r="C80" s="9">
        <v>72.7</v>
      </c>
      <c r="D80" s="8">
        <f t="shared" si="2"/>
        <v>0</v>
      </c>
      <c r="E80" s="10">
        <v>138</v>
      </c>
      <c r="F80" s="12">
        <v>1</v>
      </c>
      <c r="G80" s="12">
        <v>97</v>
      </c>
      <c r="H80" s="12">
        <v>97</v>
      </c>
      <c r="I80" s="10">
        <v>0.71899999999999997</v>
      </c>
      <c r="J80" s="10">
        <v>13.4</v>
      </c>
      <c r="K80" s="8">
        <v>5.7539999999999996</v>
      </c>
      <c r="L80" s="8">
        <v>1.1186199999999999</v>
      </c>
      <c r="M80" s="10">
        <v>0.70379999999999998</v>
      </c>
      <c r="N80" s="12">
        <v>0.11022999999999999</v>
      </c>
      <c r="O80" s="8">
        <v>0.18295</v>
      </c>
      <c r="P80" s="12">
        <v>2</v>
      </c>
      <c r="AA80" s="9"/>
      <c r="AB80" s="9"/>
      <c r="AC80" s="9"/>
      <c r="AF80" s="9"/>
      <c r="AG80" s="9"/>
    </row>
    <row r="81" spans="1:33">
      <c r="A81" s="8" t="s">
        <v>52</v>
      </c>
      <c r="B81" s="8" t="s">
        <v>149</v>
      </c>
      <c r="C81" s="9">
        <v>73.599999999999994</v>
      </c>
      <c r="D81" s="8">
        <f t="shared" si="2"/>
        <v>1</v>
      </c>
      <c r="E81" s="10">
        <v>165</v>
      </c>
      <c r="F81" s="12">
        <v>0</v>
      </c>
      <c r="G81" s="12">
        <v>94</v>
      </c>
      <c r="H81" s="12">
        <v>93</v>
      </c>
      <c r="I81" s="10">
        <v>0.84599999999999997</v>
      </c>
      <c r="J81" s="10">
        <v>16.5</v>
      </c>
      <c r="K81" s="8">
        <v>5.8330000000000002</v>
      </c>
      <c r="L81" s="8">
        <v>1.25745</v>
      </c>
      <c r="M81" s="10">
        <v>0.73128000000000004</v>
      </c>
      <c r="N81" s="12">
        <v>1.031E-2</v>
      </c>
      <c r="O81" s="8">
        <v>2.6409999999999999E-2</v>
      </c>
      <c r="P81" s="12">
        <v>0</v>
      </c>
      <c r="AA81" s="9"/>
      <c r="AB81" s="9"/>
      <c r="AC81" s="9"/>
      <c r="AF81" s="9"/>
      <c r="AG81" s="9"/>
    </row>
    <row r="82" spans="1:33">
      <c r="A82" s="8" t="s">
        <v>20</v>
      </c>
      <c r="B82" s="8" t="s">
        <v>149</v>
      </c>
      <c r="C82" s="9">
        <v>82</v>
      </c>
      <c r="D82" s="8">
        <f t="shared" si="2"/>
        <v>1</v>
      </c>
      <c r="E82" s="10">
        <v>63</v>
      </c>
      <c r="F82" s="12">
        <v>0</v>
      </c>
      <c r="G82" s="12">
        <v>94</v>
      </c>
      <c r="H82" s="12">
        <v>99</v>
      </c>
      <c r="I82" s="10">
        <v>0.89600000000000002</v>
      </c>
      <c r="J82" s="10">
        <v>13.9</v>
      </c>
      <c r="K82" s="8">
        <v>6.9459999999999997</v>
      </c>
      <c r="L82" s="8">
        <v>1.21963</v>
      </c>
      <c r="M82" s="10">
        <v>0.91893999999999998</v>
      </c>
      <c r="N82" s="12">
        <v>0.10582999999999999</v>
      </c>
      <c r="O82" s="8">
        <v>0.28033999999999998</v>
      </c>
      <c r="P82" s="12">
        <v>0</v>
      </c>
      <c r="AA82" s="9"/>
      <c r="AB82" s="9"/>
      <c r="AC82" s="9"/>
      <c r="AF82" s="9"/>
      <c r="AG82" s="9"/>
    </row>
    <row r="83" spans="1:33">
      <c r="A83" s="8" t="s">
        <v>130</v>
      </c>
      <c r="B83" s="8" t="s">
        <v>148</v>
      </c>
      <c r="C83" s="9">
        <v>65.5</v>
      </c>
      <c r="D83" s="8">
        <f t="shared" si="2"/>
        <v>0</v>
      </c>
      <c r="E83" s="10">
        <v>22</v>
      </c>
      <c r="F83" s="12">
        <v>28</v>
      </c>
      <c r="G83" s="12">
        <v>69</v>
      </c>
      <c r="H83" s="12">
        <v>69</v>
      </c>
      <c r="I83" s="10">
        <v>0.51100000000000001</v>
      </c>
      <c r="J83" s="10">
        <v>10.3</v>
      </c>
      <c r="K83" s="8">
        <v>5.0069999999999997</v>
      </c>
      <c r="L83" s="8">
        <v>1.0023200000000001</v>
      </c>
      <c r="M83" s="10">
        <v>0.73545000000000005</v>
      </c>
      <c r="N83" s="12">
        <v>5.3269999999999998E-2</v>
      </c>
      <c r="O83" s="8">
        <v>0.22359000000000001</v>
      </c>
      <c r="P83" s="12">
        <v>38</v>
      </c>
      <c r="AA83" s="9"/>
      <c r="AB83" s="9"/>
      <c r="AC83" s="9"/>
      <c r="AF83" s="9"/>
      <c r="AG83" s="9"/>
    </row>
    <row r="84" spans="1:33">
      <c r="A84" s="8" t="s">
        <v>116</v>
      </c>
      <c r="B84" s="8" t="s">
        <v>148</v>
      </c>
      <c r="C84" s="9">
        <v>58.3</v>
      </c>
      <c r="D84" s="8">
        <f t="shared" si="2"/>
        <v>0</v>
      </c>
      <c r="E84" s="10">
        <v>365</v>
      </c>
      <c r="F84" s="12">
        <v>26</v>
      </c>
      <c r="G84" s="12">
        <v>88</v>
      </c>
      <c r="H84" s="12">
        <v>88</v>
      </c>
      <c r="I84" s="10">
        <v>0.47299999999999998</v>
      </c>
      <c r="J84" s="10">
        <v>10.8</v>
      </c>
      <c r="K84" s="8">
        <v>3.681</v>
      </c>
      <c r="L84" s="8">
        <v>0.66800999999999999</v>
      </c>
      <c r="M84" s="10">
        <v>0.46721000000000001</v>
      </c>
      <c r="N84" s="12">
        <v>8.1240000000000007E-2</v>
      </c>
      <c r="O84" s="8">
        <v>0.21332999999999999</v>
      </c>
      <c r="P84" s="12">
        <v>38</v>
      </c>
      <c r="AA84" s="9"/>
      <c r="AB84" s="9"/>
      <c r="AC84" s="9"/>
      <c r="AF84" s="9"/>
      <c r="AG84" s="9"/>
    </row>
    <row r="85" spans="1:33">
      <c r="A85" s="8" t="s">
        <v>57</v>
      </c>
      <c r="B85" s="8" t="s">
        <v>148</v>
      </c>
      <c r="C85" s="9">
        <v>75</v>
      </c>
      <c r="D85" s="8">
        <f t="shared" si="2"/>
        <v>0</v>
      </c>
      <c r="E85" s="10">
        <v>123</v>
      </c>
      <c r="F85" s="12">
        <v>4</v>
      </c>
      <c r="G85" s="12">
        <v>99</v>
      </c>
      <c r="H85" s="12">
        <v>99</v>
      </c>
      <c r="I85" s="10">
        <v>0.78700000000000003</v>
      </c>
      <c r="J85" s="10">
        <v>13.1</v>
      </c>
      <c r="K85" s="8">
        <v>4.2919999999999998</v>
      </c>
      <c r="L85" s="8">
        <v>0.41133999999999998</v>
      </c>
      <c r="M85" s="10">
        <v>0.22561999999999999</v>
      </c>
      <c r="N85" s="12">
        <v>6.9769999999999999E-2</v>
      </c>
      <c r="O85" s="8">
        <v>0.33128000000000002</v>
      </c>
      <c r="P85" s="12">
        <v>4</v>
      </c>
      <c r="AA85" s="9"/>
      <c r="AB85" s="9"/>
      <c r="AC85" s="9"/>
      <c r="AF85" s="9"/>
      <c r="AG85" s="9"/>
    </row>
    <row r="86" spans="1:33">
      <c r="A86" s="8" t="s">
        <v>158</v>
      </c>
      <c r="B86" s="8" t="s">
        <v>148</v>
      </c>
      <c r="C86" s="9">
        <v>78.5</v>
      </c>
      <c r="D86" s="8">
        <f t="shared" si="2"/>
        <v>0</v>
      </c>
      <c r="E86" s="10">
        <v>61</v>
      </c>
      <c r="F86" s="12">
        <v>0</v>
      </c>
      <c r="G86" s="12">
        <v>99</v>
      </c>
      <c r="H86" s="12">
        <v>99</v>
      </c>
      <c r="I86" s="10">
        <v>0.70099999999999996</v>
      </c>
      <c r="J86" s="10">
        <v>12.7</v>
      </c>
      <c r="K86" s="8">
        <v>5.77</v>
      </c>
      <c r="L86" s="8">
        <v>1.07023</v>
      </c>
      <c r="M86" s="10">
        <v>0.72394000000000003</v>
      </c>
      <c r="N86" s="12">
        <v>0.10501000000000001</v>
      </c>
      <c r="O86" s="8">
        <v>0.33074999999999999</v>
      </c>
      <c r="P86" s="12">
        <v>0</v>
      </c>
      <c r="AA86" s="9"/>
      <c r="AB86" s="9"/>
      <c r="AC86" s="9"/>
      <c r="AF86" s="9"/>
      <c r="AG86" s="9"/>
    </row>
    <row r="87" spans="1:33">
      <c r="A87" s="8" t="s">
        <v>123</v>
      </c>
      <c r="B87" s="8" t="s">
        <v>148</v>
      </c>
      <c r="C87" s="9">
        <v>58.2</v>
      </c>
      <c r="D87" s="8">
        <f t="shared" si="2"/>
        <v>0</v>
      </c>
      <c r="E87" s="10">
        <v>266</v>
      </c>
      <c r="F87" s="12">
        <v>52</v>
      </c>
      <c r="G87" s="12">
        <v>64</v>
      </c>
      <c r="H87" s="12">
        <v>64</v>
      </c>
      <c r="I87" s="10">
        <v>0.438</v>
      </c>
      <c r="J87" s="10">
        <v>8.4</v>
      </c>
      <c r="K87" s="8">
        <v>3.9950000000000001</v>
      </c>
      <c r="L87" s="8">
        <v>1.0352600000000001</v>
      </c>
      <c r="M87" s="10">
        <v>0.20583000000000001</v>
      </c>
      <c r="N87" s="12">
        <v>0.12352</v>
      </c>
      <c r="O87" s="8">
        <v>0.18798000000000001</v>
      </c>
      <c r="P87" s="12">
        <v>3</v>
      </c>
      <c r="AA87" s="9"/>
      <c r="AB87" s="9"/>
      <c r="AC87" s="9"/>
      <c r="AF87" s="9"/>
      <c r="AG87" s="9"/>
    </row>
    <row r="88" spans="1:33">
      <c r="A88" s="8" t="s">
        <v>37</v>
      </c>
      <c r="B88" s="8" t="s">
        <v>149</v>
      </c>
      <c r="C88" s="9">
        <v>81.7</v>
      </c>
      <c r="D88" s="8">
        <f t="shared" si="2"/>
        <v>1</v>
      </c>
      <c r="E88" s="10">
        <v>54</v>
      </c>
      <c r="F88" s="12">
        <v>0</v>
      </c>
      <c r="G88" s="12">
        <v>95</v>
      </c>
      <c r="H88" s="12">
        <v>97</v>
      </c>
      <c r="I88" s="10">
        <v>0.85299999999999998</v>
      </c>
      <c r="J88" s="10">
        <v>14.6</v>
      </c>
      <c r="K88" s="8">
        <v>6.3019999999999996</v>
      </c>
      <c r="L88" s="8">
        <v>1.30203</v>
      </c>
      <c r="M88" s="10">
        <v>0.88721000000000005</v>
      </c>
      <c r="N88" s="12">
        <v>0.13586000000000001</v>
      </c>
      <c r="O88" s="8">
        <v>0.51751999999999998</v>
      </c>
      <c r="P88" s="12">
        <v>0</v>
      </c>
      <c r="AA88" s="9"/>
      <c r="AB88" s="9"/>
      <c r="AC88" s="9"/>
      <c r="AF88" s="9"/>
      <c r="AG88" s="9"/>
    </row>
    <row r="89" spans="1:33">
      <c r="A89" s="8" t="s">
        <v>109</v>
      </c>
      <c r="B89" s="8" t="s">
        <v>148</v>
      </c>
      <c r="C89" s="9">
        <v>63.1</v>
      </c>
      <c r="D89" s="8">
        <f t="shared" si="2"/>
        <v>0</v>
      </c>
      <c r="E89" s="10">
        <v>25</v>
      </c>
      <c r="F89" s="12">
        <v>8</v>
      </c>
      <c r="G89" s="12">
        <v>73</v>
      </c>
      <c r="H89" s="12">
        <v>73</v>
      </c>
      <c r="I89" s="10">
        <v>0.51300000000000001</v>
      </c>
      <c r="J89" s="10">
        <v>8.5</v>
      </c>
      <c r="K89" s="8">
        <v>4.4359999999999999</v>
      </c>
      <c r="L89" s="8">
        <v>0.86907999999999996</v>
      </c>
      <c r="M89" s="10">
        <v>0.35874</v>
      </c>
      <c r="N89" s="12">
        <v>0.17460999999999999</v>
      </c>
      <c r="O89" s="8">
        <v>0.219</v>
      </c>
      <c r="P89" s="12">
        <v>12</v>
      </c>
      <c r="AA89" s="9"/>
      <c r="AB89" s="9"/>
      <c r="AC89" s="9"/>
      <c r="AF89" s="9"/>
      <c r="AG89" s="9"/>
    </row>
    <row r="90" spans="1:33">
      <c r="A90" s="8" t="s">
        <v>64</v>
      </c>
      <c r="B90" s="8" t="s">
        <v>148</v>
      </c>
      <c r="C90" s="9">
        <v>74.599999999999994</v>
      </c>
      <c r="D90" s="8">
        <f t="shared" si="2"/>
        <v>0</v>
      </c>
      <c r="E90" s="10">
        <v>146</v>
      </c>
      <c r="F90" s="12">
        <v>0</v>
      </c>
      <c r="G90" s="12">
        <v>97</v>
      </c>
      <c r="H90" s="12">
        <v>97</v>
      </c>
      <c r="I90" s="10">
        <v>0.77900000000000003</v>
      </c>
      <c r="J90" s="10">
        <v>15.2</v>
      </c>
      <c r="K90" s="8">
        <v>5.4770000000000003</v>
      </c>
      <c r="L90" s="8">
        <v>0.98521000000000003</v>
      </c>
      <c r="M90" s="10">
        <v>0.70950000000000002</v>
      </c>
      <c r="N90" s="12">
        <v>7.5209999999999999E-2</v>
      </c>
      <c r="O90" s="8">
        <v>0.37744</v>
      </c>
      <c r="P90" s="12">
        <v>0</v>
      </c>
      <c r="AA90" s="9"/>
      <c r="AB90" s="9"/>
      <c r="AC90" s="9"/>
      <c r="AF90" s="9"/>
      <c r="AG90" s="9"/>
    </row>
    <row r="91" spans="1:33">
      <c r="A91" s="8" t="s">
        <v>18</v>
      </c>
      <c r="B91" s="8" t="s">
        <v>148</v>
      </c>
      <c r="C91" s="9">
        <v>76.7</v>
      </c>
      <c r="D91" s="8">
        <f t="shared" si="2"/>
        <v>0</v>
      </c>
      <c r="E91" s="10">
        <v>122</v>
      </c>
      <c r="F91" s="12">
        <v>30</v>
      </c>
      <c r="G91" s="12">
        <v>82</v>
      </c>
      <c r="H91" s="12">
        <v>87</v>
      </c>
      <c r="I91" s="10">
        <v>0.75800000000000001</v>
      </c>
      <c r="J91" s="10">
        <v>13.3</v>
      </c>
      <c r="K91" s="8">
        <v>7.1870000000000003</v>
      </c>
      <c r="L91" s="8">
        <v>0.91451000000000005</v>
      </c>
      <c r="M91" s="10">
        <v>0.81444000000000005</v>
      </c>
      <c r="N91" s="12">
        <v>0.21312</v>
      </c>
      <c r="O91" s="8">
        <v>0.14074</v>
      </c>
      <c r="P91" s="12">
        <v>35</v>
      </c>
      <c r="AA91" s="9"/>
      <c r="AB91" s="9"/>
      <c r="AC91" s="9"/>
      <c r="AF91" s="9"/>
      <c r="AG91" s="9"/>
    </row>
    <row r="92" spans="1:33">
      <c r="A92" s="8" t="s">
        <v>159</v>
      </c>
      <c r="B92" s="8" t="s">
        <v>148</v>
      </c>
      <c r="C92" s="9">
        <v>69.400000000000006</v>
      </c>
      <c r="D92" s="8">
        <f t="shared" si="2"/>
        <v>0</v>
      </c>
      <c r="E92" s="10">
        <v>166</v>
      </c>
      <c r="F92" s="12">
        <v>0</v>
      </c>
      <c r="G92" s="12">
        <v>78</v>
      </c>
      <c r="H92" s="12">
        <v>72</v>
      </c>
      <c r="I92" s="10">
        <v>0.63700000000000001</v>
      </c>
      <c r="J92" s="10">
        <v>11.7</v>
      </c>
      <c r="K92" s="8">
        <v>5.8890000000000002</v>
      </c>
      <c r="L92" s="8">
        <v>1.01528</v>
      </c>
      <c r="M92" s="10">
        <v>0.61826000000000003</v>
      </c>
      <c r="N92" s="12">
        <v>1.6150000000000001E-2</v>
      </c>
      <c r="O92" s="8">
        <v>0.20951</v>
      </c>
      <c r="P92" s="12">
        <v>0</v>
      </c>
      <c r="AA92" s="9"/>
      <c r="AB92" s="9"/>
      <c r="AC92" s="9"/>
      <c r="AF92" s="9"/>
      <c r="AG92" s="9"/>
    </row>
    <row r="93" spans="1:33">
      <c r="A93" s="8" t="s">
        <v>88</v>
      </c>
      <c r="B93" s="8" t="s">
        <v>148</v>
      </c>
      <c r="C93" s="9">
        <v>68.8</v>
      </c>
      <c r="D93" s="8">
        <f t="shared" si="2"/>
        <v>0</v>
      </c>
      <c r="E93" s="10">
        <v>222</v>
      </c>
      <c r="F93" s="12">
        <v>1</v>
      </c>
      <c r="G93" s="12">
        <v>99</v>
      </c>
      <c r="H93" s="12">
        <v>99</v>
      </c>
      <c r="I93" s="10">
        <v>0.73299999999999998</v>
      </c>
      <c r="J93" s="10">
        <v>14.8</v>
      </c>
      <c r="K93" s="8">
        <v>4.8739999999999997</v>
      </c>
      <c r="L93" s="8">
        <v>1.3006</v>
      </c>
      <c r="M93" s="10">
        <v>0.60267999999999999</v>
      </c>
      <c r="N93" s="12">
        <v>2.666E-2</v>
      </c>
      <c r="O93" s="8">
        <v>0.33229999999999998</v>
      </c>
      <c r="P93" s="12">
        <v>1</v>
      </c>
      <c r="AA93" s="9"/>
      <c r="AB93" s="9"/>
      <c r="AC93" s="9"/>
      <c r="AF93" s="9"/>
      <c r="AG93" s="9"/>
    </row>
    <row r="94" spans="1:33">
      <c r="A94" s="8" t="s">
        <v>74</v>
      </c>
      <c r="B94" s="8" t="s">
        <v>148</v>
      </c>
      <c r="C94" s="9">
        <v>76.099999999999994</v>
      </c>
      <c r="D94" s="8">
        <f t="shared" si="2"/>
        <v>0</v>
      </c>
      <c r="E94" s="10">
        <v>16</v>
      </c>
      <c r="F94" s="12">
        <v>0</v>
      </c>
      <c r="G94" s="12">
        <v>82</v>
      </c>
      <c r="H94" s="12">
        <v>89</v>
      </c>
      <c r="I94" s="10">
        <v>0.80400000000000005</v>
      </c>
      <c r="J94" s="10">
        <v>15.1</v>
      </c>
      <c r="K94" s="8">
        <v>5.1920000000000002</v>
      </c>
      <c r="L94" s="8">
        <v>0.90556999999999999</v>
      </c>
      <c r="M94" s="10">
        <v>0.72521000000000002</v>
      </c>
      <c r="N94" s="12">
        <v>0.14296</v>
      </c>
      <c r="O94" s="8">
        <v>0.16139999999999999</v>
      </c>
      <c r="P94" s="12">
        <v>0</v>
      </c>
      <c r="AA94" s="9"/>
      <c r="AB94" s="9"/>
      <c r="AC94" s="9"/>
      <c r="AF94" s="9"/>
      <c r="AG94" s="9"/>
    </row>
    <row r="95" spans="1:33">
      <c r="A95" s="8" t="s">
        <v>82</v>
      </c>
      <c r="B95" s="8" t="s">
        <v>148</v>
      </c>
      <c r="C95" s="9">
        <v>74.3</v>
      </c>
      <c r="D95" s="8">
        <f t="shared" si="2"/>
        <v>0</v>
      </c>
      <c r="E95" s="10">
        <v>95</v>
      </c>
      <c r="F95" s="12">
        <v>17</v>
      </c>
      <c r="G95" s="12">
        <v>99</v>
      </c>
      <c r="H95" s="12">
        <v>99</v>
      </c>
      <c r="I95" s="10">
        <v>0.64500000000000002</v>
      </c>
      <c r="J95" s="10">
        <v>12.1</v>
      </c>
      <c r="K95" s="8">
        <v>5.0129999999999999</v>
      </c>
      <c r="L95" s="8">
        <v>0.64095000000000002</v>
      </c>
      <c r="M95" s="10">
        <v>0.60953999999999997</v>
      </c>
      <c r="N95" s="12">
        <v>8.5459999999999994E-2</v>
      </c>
      <c r="O95" s="8">
        <v>7.1720000000000006E-2</v>
      </c>
      <c r="P95" s="12">
        <v>20</v>
      </c>
      <c r="AA95" s="9"/>
      <c r="AB95" s="9"/>
      <c r="AC95" s="9"/>
      <c r="AF95" s="9"/>
      <c r="AG95" s="9"/>
    </row>
    <row r="96" spans="1:33">
      <c r="A96" s="8" t="s">
        <v>83</v>
      </c>
      <c r="B96" s="8" t="s">
        <v>148</v>
      </c>
      <c r="C96" s="9">
        <v>57.6</v>
      </c>
      <c r="D96" s="8">
        <f t="shared" si="2"/>
        <v>0</v>
      </c>
      <c r="E96" s="10">
        <v>355</v>
      </c>
      <c r="F96" s="12">
        <v>3</v>
      </c>
      <c r="G96" s="12">
        <v>91</v>
      </c>
      <c r="H96" s="12">
        <v>93</v>
      </c>
      <c r="I96" s="10">
        <v>0.41399999999999998</v>
      </c>
      <c r="J96" s="10">
        <v>9.1</v>
      </c>
      <c r="K96" s="8">
        <v>4.9710000000000001</v>
      </c>
      <c r="L96" s="8">
        <v>1.02626</v>
      </c>
      <c r="M96" s="10">
        <v>9.1310000000000002E-2</v>
      </c>
      <c r="N96" s="12">
        <v>0.15603</v>
      </c>
      <c r="O96" s="8">
        <v>0.22269</v>
      </c>
      <c r="P96" s="12">
        <v>3</v>
      </c>
      <c r="AA96" s="9"/>
      <c r="AB96" s="9"/>
      <c r="AC96" s="9"/>
      <c r="AF96" s="9"/>
      <c r="AG96" s="9"/>
    </row>
    <row r="97" spans="1:33">
      <c r="A97" s="8" t="s">
        <v>114</v>
      </c>
      <c r="B97" s="8" t="s">
        <v>148</v>
      </c>
      <c r="C97" s="9">
        <v>66.599999999999994</v>
      </c>
      <c r="D97" s="8">
        <f t="shared" si="2"/>
        <v>0</v>
      </c>
      <c r="E97" s="10">
        <v>199</v>
      </c>
      <c r="F97" s="12">
        <v>39</v>
      </c>
      <c r="G97" s="12">
        <v>89</v>
      </c>
      <c r="H97" s="12">
        <v>89</v>
      </c>
      <c r="I97" s="10">
        <v>0.55200000000000005</v>
      </c>
      <c r="J97" s="10">
        <v>9.1</v>
      </c>
      <c r="K97" s="8">
        <v>4.3070000000000004</v>
      </c>
      <c r="L97" s="8">
        <v>0.70904999999999996</v>
      </c>
      <c r="M97" s="10">
        <v>0.48246</v>
      </c>
      <c r="N97" s="12">
        <v>0.19034000000000001</v>
      </c>
      <c r="O97" s="8">
        <v>0.21542</v>
      </c>
      <c r="P97" s="12">
        <v>50</v>
      </c>
      <c r="AA97" s="9"/>
      <c r="AB97" s="9"/>
      <c r="AC97" s="9"/>
      <c r="AF97" s="9"/>
      <c r="AG97" s="9"/>
    </row>
    <row r="98" spans="1:33">
      <c r="A98" s="8" t="s">
        <v>106</v>
      </c>
      <c r="B98" s="8" t="s">
        <v>148</v>
      </c>
      <c r="C98" s="9">
        <v>69.2</v>
      </c>
      <c r="D98" s="8">
        <f t="shared" ref="D98:D129" si="3">IF(B98="Developing",0,1)</f>
        <v>0</v>
      </c>
      <c r="E98" s="10">
        <v>165</v>
      </c>
      <c r="F98" s="12">
        <v>17</v>
      </c>
      <c r="G98" s="12">
        <v>91</v>
      </c>
      <c r="H98" s="12">
        <v>91</v>
      </c>
      <c r="I98" s="10">
        <v>0.55500000000000005</v>
      </c>
      <c r="J98" s="10">
        <v>12.2</v>
      </c>
      <c r="K98" s="8">
        <v>4.5140000000000002</v>
      </c>
      <c r="L98" s="8">
        <v>0.86448999999999998</v>
      </c>
      <c r="M98" s="10">
        <v>0.56874000000000002</v>
      </c>
      <c r="N98" s="12">
        <v>5.9069999999999998E-2</v>
      </c>
      <c r="O98" s="8">
        <v>0.32296000000000002</v>
      </c>
      <c r="P98" s="12">
        <v>21</v>
      </c>
      <c r="AA98" s="9"/>
      <c r="AB98" s="9"/>
      <c r="AC98" s="9"/>
      <c r="AF98" s="9"/>
      <c r="AG98" s="9"/>
    </row>
    <row r="99" spans="1:33">
      <c r="A99" s="8" t="s">
        <v>11</v>
      </c>
      <c r="B99" s="8" t="s">
        <v>149</v>
      </c>
      <c r="C99" s="9">
        <v>81.900000000000006</v>
      </c>
      <c r="D99" s="8">
        <f t="shared" si="3"/>
        <v>1</v>
      </c>
      <c r="E99" s="10">
        <v>57</v>
      </c>
      <c r="F99" s="12">
        <v>1</v>
      </c>
      <c r="G99" s="12">
        <v>94</v>
      </c>
      <c r="H99" s="12">
        <v>95</v>
      </c>
      <c r="I99" s="10">
        <v>0.92300000000000004</v>
      </c>
      <c r="J99" s="10">
        <v>18.100000000000001</v>
      </c>
      <c r="K99" s="8">
        <v>7.3780000000000001</v>
      </c>
      <c r="L99" s="8">
        <v>1.28017</v>
      </c>
      <c r="M99" s="10">
        <v>0.89283999999999997</v>
      </c>
      <c r="N99" s="12">
        <v>0.31813999999999998</v>
      </c>
      <c r="O99" s="8">
        <v>0.47610000000000002</v>
      </c>
      <c r="P99" s="12">
        <v>1</v>
      </c>
      <c r="AA99" s="9"/>
      <c r="AB99" s="9"/>
      <c r="AC99" s="9"/>
      <c r="AF99" s="9"/>
      <c r="AG99" s="9"/>
    </row>
    <row r="100" spans="1:33">
      <c r="A100" s="8" t="s">
        <v>13</v>
      </c>
      <c r="B100" s="8" t="s">
        <v>149</v>
      </c>
      <c r="C100" s="9">
        <v>81.599999999999994</v>
      </c>
      <c r="D100" s="8">
        <f t="shared" si="3"/>
        <v>1</v>
      </c>
      <c r="E100" s="10">
        <v>66</v>
      </c>
      <c r="F100" s="12">
        <v>0</v>
      </c>
      <c r="G100" s="12">
        <v>92</v>
      </c>
      <c r="H100" s="12">
        <v>92</v>
      </c>
      <c r="I100" s="10">
        <v>0.91300000000000003</v>
      </c>
      <c r="J100" s="10">
        <v>19.2</v>
      </c>
      <c r="K100" s="8">
        <v>7.2859999999999996</v>
      </c>
      <c r="L100" s="8">
        <v>1.3196699999999999</v>
      </c>
      <c r="M100" s="10">
        <v>0.90837000000000001</v>
      </c>
      <c r="N100" s="12">
        <v>0.10582999999999999</v>
      </c>
      <c r="O100" s="8">
        <v>0.47500999999999999</v>
      </c>
      <c r="P100" s="12">
        <v>0</v>
      </c>
      <c r="AA100" s="9"/>
      <c r="AB100" s="9"/>
      <c r="AC100" s="9"/>
      <c r="AF100" s="9"/>
      <c r="AG100" s="9"/>
    </row>
    <row r="101" spans="1:33">
      <c r="A101" s="8" t="s">
        <v>53</v>
      </c>
      <c r="B101" s="8" t="s">
        <v>148</v>
      </c>
      <c r="C101" s="9">
        <v>74.8</v>
      </c>
      <c r="D101" s="8">
        <f t="shared" si="3"/>
        <v>0</v>
      </c>
      <c r="E101" s="10">
        <v>145</v>
      </c>
      <c r="F101" s="12">
        <v>2</v>
      </c>
      <c r="G101" s="12">
        <v>98</v>
      </c>
      <c r="H101" s="12">
        <v>98</v>
      </c>
      <c r="I101" s="10">
        <v>0.64200000000000002</v>
      </c>
      <c r="J101" s="10">
        <v>11.7</v>
      </c>
      <c r="K101" s="8">
        <v>5.8280000000000003</v>
      </c>
      <c r="L101" s="8">
        <v>1.14184</v>
      </c>
      <c r="M101" s="10">
        <v>0.74314000000000002</v>
      </c>
      <c r="N101" s="12">
        <v>0.19317000000000001</v>
      </c>
      <c r="O101" s="8">
        <v>0.27815000000000001</v>
      </c>
      <c r="P101" s="12">
        <v>2</v>
      </c>
      <c r="AA101" s="9"/>
      <c r="AB101" s="9"/>
      <c r="AC101" s="9"/>
      <c r="AF101" s="9"/>
      <c r="AG101" s="9"/>
    </row>
    <row r="102" spans="1:33">
      <c r="A102" s="8" t="s">
        <v>128</v>
      </c>
      <c r="B102" s="8" t="s">
        <v>148</v>
      </c>
      <c r="C102" s="9">
        <v>61.8</v>
      </c>
      <c r="D102" s="8">
        <f t="shared" si="3"/>
        <v>0</v>
      </c>
      <c r="E102" s="10">
        <v>22</v>
      </c>
      <c r="F102" s="12">
        <v>49</v>
      </c>
      <c r="G102" s="12">
        <v>65</v>
      </c>
      <c r="H102" s="12">
        <v>65</v>
      </c>
      <c r="I102" s="10">
        <v>0.35099999999999998</v>
      </c>
      <c r="J102" s="10">
        <v>5.4</v>
      </c>
      <c r="K102" s="8">
        <v>3.8450000000000002</v>
      </c>
      <c r="L102" s="8">
        <v>0.77264999999999995</v>
      </c>
      <c r="M102" s="10">
        <v>0.29707</v>
      </c>
      <c r="N102" s="12">
        <v>0.15639</v>
      </c>
      <c r="O102" s="8">
        <v>0.19386999999999999</v>
      </c>
      <c r="P102" s="12">
        <v>3</v>
      </c>
      <c r="AA102" s="9"/>
      <c r="AB102" s="9"/>
      <c r="AC102" s="9"/>
      <c r="AF102" s="9"/>
      <c r="AG102" s="9"/>
    </row>
    <row r="103" spans="1:33">
      <c r="A103" s="8" t="s">
        <v>69</v>
      </c>
      <c r="B103" s="8" t="s">
        <v>148</v>
      </c>
      <c r="C103" s="9">
        <v>54.5</v>
      </c>
      <c r="D103" s="8">
        <f t="shared" si="3"/>
        <v>0</v>
      </c>
      <c r="E103" s="10">
        <v>344</v>
      </c>
      <c r="F103" s="12">
        <v>3</v>
      </c>
      <c r="G103" s="12">
        <v>49</v>
      </c>
      <c r="H103" s="12">
        <v>93</v>
      </c>
      <c r="I103" s="10">
        <v>0.52500000000000002</v>
      </c>
      <c r="J103" s="10">
        <v>10</v>
      </c>
      <c r="K103" s="8">
        <v>5.2679999999999998</v>
      </c>
      <c r="L103" s="8">
        <v>0.90432000000000001</v>
      </c>
      <c r="M103" s="10">
        <v>0.16006999999999999</v>
      </c>
      <c r="N103" s="12">
        <v>4.0300000000000002E-2</v>
      </c>
      <c r="O103" s="8">
        <v>0.27233000000000002</v>
      </c>
      <c r="P103" s="12">
        <v>3</v>
      </c>
      <c r="AA103" s="9"/>
      <c r="AB103" s="9"/>
      <c r="AC103" s="9"/>
      <c r="AF103" s="9"/>
      <c r="AG103" s="9"/>
    </row>
    <row r="104" spans="1:33">
      <c r="A104" s="8" t="s">
        <v>8</v>
      </c>
      <c r="B104" s="8" t="s">
        <v>149</v>
      </c>
      <c r="C104" s="9">
        <v>81.8</v>
      </c>
      <c r="D104" s="8">
        <f t="shared" si="3"/>
        <v>1</v>
      </c>
      <c r="E104" s="10">
        <v>59</v>
      </c>
      <c r="F104" s="12">
        <v>0</v>
      </c>
      <c r="G104" s="12">
        <v>91</v>
      </c>
      <c r="H104" s="12">
        <v>95</v>
      </c>
      <c r="I104" s="10">
        <v>0.94799999999999995</v>
      </c>
      <c r="J104" s="10">
        <v>17.7</v>
      </c>
      <c r="K104" s="8">
        <v>7.5220000000000002</v>
      </c>
      <c r="L104" s="8">
        <v>1.3309500000000001</v>
      </c>
      <c r="M104" s="10">
        <v>0.88521000000000005</v>
      </c>
      <c r="N104" s="12">
        <v>0.10582999999999999</v>
      </c>
      <c r="O104" s="8">
        <v>0.34699000000000002</v>
      </c>
      <c r="P104" s="12">
        <v>0</v>
      </c>
      <c r="AA104" s="9"/>
      <c r="AB104" s="9"/>
      <c r="AC104" s="9"/>
      <c r="AF104" s="9"/>
      <c r="AG104" s="9"/>
    </row>
    <row r="105" spans="1:33">
      <c r="A105" s="8" t="s">
        <v>24</v>
      </c>
      <c r="B105" s="8" t="s">
        <v>148</v>
      </c>
      <c r="C105" s="9">
        <v>76.599999999999994</v>
      </c>
      <c r="D105" s="8">
        <f t="shared" si="3"/>
        <v>0</v>
      </c>
      <c r="E105" s="10">
        <v>99</v>
      </c>
      <c r="F105" s="12">
        <v>1</v>
      </c>
      <c r="G105" s="12">
        <v>99</v>
      </c>
      <c r="H105" s="12">
        <v>99</v>
      </c>
      <c r="I105" s="10">
        <v>0.79500000000000004</v>
      </c>
      <c r="J105" s="10">
        <v>13.7</v>
      </c>
      <c r="K105" s="8">
        <v>6.8529999999999998</v>
      </c>
      <c r="L105" s="8">
        <v>1.08182</v>
      </c>
      <c r="M105" s="10">
        <v>0.76275999999999999</v>
      </c>
      <c r="N105" s="12">
        <v>0.32523999999999997</v>
      </c>
      <c r="O105" s="8">
        <v>0.21542</v>
      </c>
      <c r="P105" s="12">
        <v>1</v>
      </c>
      <c r="AA105" s="9"/>
      <c r="AB105" s="9"/>
      <c r="AC105" s="9"/>
      <c r="AF105" s="9"/>
      <c r="AG105" s="9"/>
    </row>
    <row r="106" spans="1:33">
      <c r="A106" s="8" t="s">
        <v>72</v>
      </c>
      <c r="B106" s="8" t="s">
        <v>148</v>
      </c>
      <c r="C106" s="9">
        <v>66.400000000000006</v>
      </c>
      <c r="D106" s="8">
        <f t="shared" si="3"/>
        <v>0</v>
      </c>
      <c r="E106" s="10">
        <v>161</v>
      </c>
      <c r="F106" s="12">
        <v>3</v>
      </c>
      <c r="G106" s="12">
        <v>72</v>
      </c>
      <c r="H106" s="12">
        <v>72</v>
      </c>
      <c r="I106" s="10">
        <v>0.54800000000000004</v>
      </c>
      <c r="J106" s="10">
        <v>8.1</v>
      </c>
      <c r="K106" s="8">
        <v>5.194</v>
      </c>
      <c r="L106" s="8">
        <v>0.41410999999999998</v>
      </c>
      <c r="M106" s="10">
        <v>0.51466000000000001</v>
      </c>
      <c r="N106" s="12">
        <v>0.10464</v>
      </c>
      <c r="O106" s="8">
        <v>0.33671000000000001</v>
      </c>
      <c r="P106" s="12">
        <v>3</v>
      </c>
      <c r="AA106" s="9"/>
      <c r="AB106" s="9"/>
      <c r="AC106" s="9"/>
      <c r="AF106" s="9"/>
      <c r="AG106" s="9"/>
    </row>
    <row r="107" spans="1:33">
      <c r="A107" s="8" t="s">
        <v>26</v>
      </c>
      <c r="B107" s="8" t="s">
        <v>148</v>
      </c>
      <c r="C107" s="9">
        <v>77.8</v>
      </c>
      <c r="D107" s="8">
        <f t="shared" si="3"/>
        <v>0</v>
      </c>
      <c r="E107" s="10">
        <v>118</v>
      </c>
      <c r="F107" s="12">
        <v>1</v>
      </c>
      <c r="G107" s="12">
        <v>73</v>
      </c>
      <c r="H107" s="12">
        <v>73</v>
      </c>
      <c r="I107" s="10">
        <v>0.78500000000000003</v>
      </c>
      <c r="J107" s="10">
        <v>13</v>
      </c>
      <c r="K107" s="8">
        <v>4.7149999999999999</v>
      </c>
      <c r="L107" s="8">
        <v>0.92557999999999996</v>
      </c>
      <c r="M107" s="10">
        <v>0.66015000000000001</v>
      </c>
      <c r="N107" s="12">
        <v>0.12905</v>
      </c>
      <c r="O107" s="8">
        <v>0.11251</v>
      </c>
      <c r="P107" s="12">
        <v>1</v>
      </c>
      <c r="AA107" s="9"/>
      <c r="AB107" s="9"/>
      <c r="AC107" s="9"/>
      <c r="AF107" s="9"/>
      <c r="AG107" s="9"/>
    </row>
    <row r="108" spans="1:33">
      <c r="A108" s="8" t="s">
        <v>160</v>
      </c>
      <c r="B108" s="8" t="s">
        <v>148</v>
      </c>
      <c r="C108" s="9">
        <v>62.9</v>
      </c>
      <c r="D108" s="8">
        <f t="shared" si="3"/>
        <v>0</v>
      </c>
      <c r="E108" s="10">
        <v>275</v>
      </c>
      <c r="F108" s="12">
        <v>10</v>
      </c>
      <c r="G108" s="12">
        <v>67</v>
      </c>
      <c r="H108" s="12">
        <v>73</v>
      </c>
      <c r="I108" s="10">
        <v>0.51500000000000001</v>
      </c>
      <c r="J108" s="10">
        <v>10</v>
      </c>
      <c r="K108" s="8">
        <v>6.7859999999999996</v>
      </c>
      <c r="L108" s="8">
        <v>1.1984999999999999</v>
      </c>
      <c r="M108" s="10">
        <v>0.79661000000000004</v>
      </c>
      <c r="N108" s="12">
        <v>9.2700000000000005E-2</v>
      </c>
      <c r="O108" s="8">
        <v>0.24434</v>
      </c>
      <c r="P108" s="12">
        <v>12</v>
      </c>
      <c r="AA108" s="9"/>
      <c r="AB108" s="9"/>
      <c r="AC108" s="9"/>
      <c r="AF108" s="9"/>
      <c r="AG108" s="9"/>
    </row>
    <row r="109" spans="1:33">
      <c r="A109" s="8" t="s">
        <v>49</v>
      </c>
      <c r="B109" s="8" t="s">
        <v>148</v>
      </c>
      <c r="C109" s="9">
        <v>74</v>
      </c>
      <c r="D109" s="8">
        <f t="shared" si="3"/>
        <v>0</v>
      </c>
      <c r="E109" s="10">
        <v>146</v>
      </c>
      <c r="F109" s="12">
        <v>2</v>
      </c>
      <c r="G109" s="12">
        <v>93</v>
      </c>
      <c r="H109" s="12">
        <v>93</v>
      </c>
      <c r="I109" s="10">
        <v>0.69199999999999995</v>
      </c>
      <c r="J109" s="10">
        <v>12.3</v>
      </c>
      <c r="K109" s="8">
        <v>5.8780000000000001</v>
      </c>
      <c r="L109" s="8">
        <v>1.30477</v>
      </c>
      <c r="M109" s="10">
        <v>0.66098000000000001</v>
      </c>
      <c r="N109" s="12">
        <v>8.2419999999999993E-2</v>
      </c>
      <c r="O109" s="8">
        <v>0.34239999999999998</v>
      </c>
      <c r="P109" s="12">
        <v>3</v>
      </c>
      <c r="AA109" s="9"/>
      <c r="AB109" s="9"/>
      <c r="AC109" s="9"/>
      <c r="AF109" s="9"/>
      <c r="AG109" s="9"/>
    </row>
    <row r="110" spans="1:33">
      <c r="A110" s="8" t="s">
        <v>54</v>
      </c>
      <c r="B110" s="8" t="s">
        <v>148</v>
      </c>
      <c r="C110" s="9">
        <v>75.5</v>
      </c>
      <c r="D110" s="8">
        <f t="shared" si="3"/>
        <v>0</v>
      </c>
      <c r="E110" s="10">
        <v>123</v>
      </c>
      <c r="F110" s="12">
        <v>8</v>
      </c>
      <c r="G110" s="12">
        <v>91</v>
      </c>
      <c r="H110" s="12">
        <v>93</v>
      </c>
      <c r="I110" s="10">
        <v>0.73699999999999999</v>
      </c>
      <c r="J110" s="10">
        <v>13.4</v>
      </c>
      <c r="K110" s="8">
        <v>5.8239999999999998</v>
      </c>
      <c r="L110" s="8">
        <v>0.97458999999999996</v>
      </c>
      <c r="M110" s="10">
        <v>0.73016999999999999</v>
      </c>
      <c r="N110" s="12">
        <v>5.9889999999999999E-2</v>
      </c>
      <c r="O110" s="8">
        <v>0.14982000000000001</v>
      </c>
      <c r="P110" s="12">
        <v>10</v>
      </c>
      <c r="AA110" s="9"/>
      <c r="AB110" s="9"/>
      <c r="AC110" s="9"/>
      <c r="AF110" s="9"/>
      <c r="AG110" s="9"/>
    </row>
    <row r="111" spans="1:33">
      <c r="A111" s="8" t="s">
        <v>81</v>
      </c>
      <c r="B111" s="8" t="s">
        <v>148</v>
      </c>
      <c r="C111" s="9">
        <v>68.5</v>
      </c>
      <c r="D111" s="8">
        <f t="shared" si="3"/>
        <v>0</v>
      </c>
      <c r="E111" s="10">
        <v>211</v>
      </c>
      <c r="F111" s="12">
        <v>52</v>
      </c>
      <c r="G111" s="12">
        <v>91</v>
      </c>
      <c r="H111" s="12">
        <v>93</v>
      </c>
      <c r="I111" s="10">
        <v>0.67900000000000005</v>
      </c>
      <c r="J111" s="10">
        <v>11.7</v>
      </c>
      <c r="K111" s="8">
        <v>5.0730000000000004</v>
      </c>
      <c r="L111" s="8">
        <v>1.0351600000000001</v>
      </c>
      <c r="M111" s="10">
        <v>0.58113999999999999</v>
      </c>
      <c r="N111" s="12">
        <v>0.12279</v>
      </c>
      <c r="O111" s="8">
        <v>0.24990999999999999</v>
      </c>
      <c r="P111" s="12">
        <v>66</v>
      </c>
      <c r="AA111" s="9"/>
      <c r="AB111" s="9"/>
      <c r="AC111" s="9"/>
      <c r="AF111" s="9"/>
      <c r="AG111" s="9"/>
    </row>
    <row r="112" spans="1:33">
      <c r="A112" s="8" t="s">
        <v>56</v>
      </c>
      <c r="B112" s="8" t="s">
        <v>149</v>
      </c>
      <c r="C112" s="9">
        <v>77.5</v>
      </c>
      <c r="D112" s="8">
        <f t="shared" si="3"/>
        <v>1</v>
      </c>
      <c r="E112" s="10">
        <v>117</v>
      </c>
      <c r="F112" s="12">
        <v>2</v>
      </c>
      <c r="G112" s="12">
        <v>96</v>
      </c>
      <c r="H112" s="12">
        <v>98</v>
      </c>
      <c r="I112" s="10">
        <v>0.85199999999999998</v>
      </c>
      <c r="J112" s="10">
        <v>16.399999999999999</v>
      </c>
      <c r="K112" s="8">
        <v>5.7910000000000004</v>
      </c>
      <c r="L112" s="8">
        <v>1.27948</v>
      </c>
      <c r="M112" s="10">
        <v>0.77903</v>
      </c>
      <c r="N112" s="12">
        <v>4.2119999999999998E-2</v>
      </c>
      <c r="O112" s="8">
        <v>0.16758999999999999</v>
      </c>
      <c r="P112" s="12">
        <v>2</v>
      </c>
      <c r="AA112" s="9"/>
      <c r="AB112" s="9"/>
      <c r="AC112" s="9"/>
      <c r="AF112" s="9"/>
      <c r="AG112" s="9"/>
    </row>
    <row r="113" spans="1:33">
      <c r="A113" s="8" t="s">
        <v>79</v>
      </c>
      <c r="B113" s="8" t="s">
        <v>149</v>
      </c>
      <c r="C113" s="9">
        <v>81.099999999999994</v>
      </c>
      <c r="D113" s="8">
        <f t="shared" si="3"/>
        <v>1</v>
      </c>
      <c r="E113" s="10">
        <v>76</v>
      </c>
      <c r="F113" s="12">
        <v>0</v>
      </c>
      <c r="G113" s="12">
        <v>98</v>
      </c>
      <c r="H113" s="12">
        <v>98</v>
      </c>
      <c r="I113" s="10">
        <v>0.84099999999999997</v>
      </c>
      <c r="J113" s="10">
        <v>16.600000000000001</v>
      </c>
      <c r="K113" s="8">
        <v>5.1020000000000003</v>
      </c>
      <c r="L113" s="8">
        <v>1.1393500000000001</v>
      </c>
      <c r="M113" s="10">
        <v>0.87519000000000002</v>
      </c>
      <c r="N113" s="12">
        <v>1.078E-2</v>
      </c>
      <c r="O113" s="8">
        <v>0.13719000000000001</v>
      </c>
      <c r="P113" s="12">
        <v>0</v>
      </c>
      <c r="AA113" s="9"/>
      <c r="AB113" s="9"/>
      <c r="AC113" s="9"/>
      <c r="AF113" s="9"/>
      <c r="AG113" s="9"/>
    </row>
    <row r="114" spans="1:33">
      <c r="A114" s="8" t="s">
        <v>29</v>
      </c>
      <c r="B114" s="8" t="s">
        <v>148</v>
      </c>
      <c r="C114" s="9">
        <v>78.2</v>
      </c>
      <c r="D114" s="8">
        <f t="shared" si="3"/>
        <v>0</v>
      </c>
      <c r="E114" s="10">
        <v>68</v>
      </c>
      <c r="F114" s="12">
        <v>0</v>
      </c>
      <c r="G114" s="12">
        <v>99</v>
      </c>
      <c r="H114" s="12">
        <v>99</v>
      </c>
      <c r="I114" s="10">
        <v>0.85499999999999998</v>
      </c>
      <c r="J114" s="10">
        <v>13.4</v>
      </c>
      <c r="K114" s="8">
        <v>6.6109999999999998</v>
      </c>
      <c r="L114" s="8">
        <v>1.0786</v>
      </c>
      <c r="M114" s="10">
        <v>0.79732999999999998</v>
      </c>
      <c r="N114" s="12">
        <v>0.10582999999999999</v>
      </c>
      <c r="O114" s="8">
        <v>0.32573000000000002</v>
      </c>
      <c r="P114" s="12">
        <v>0</v>
      </c>
      <c r="AA114" s="9"/>
      <c r="AB114" s="9"/>
      <c r="AC114" s="9"/>
      <c r="AF114" s="9"/>
      <c r="AG114" s="9"/>
    </row>
    <row r="115" spans="1:33">
      <c r="A115" s="8" t="s">
        <v>77</v>
      </c>
      <c r="B115" s="8" t="s">
        <v>149</v>
      </c>
      <c r="C115" s="9">
        <v>75</v>
      </c>
      <c r="D115" s="8">
        <f t="shared" si="3"/>
        <v>1</v>
      </c>
      <c r="E115" s="10">
        <v>133</v>
      </c>
      <c r="F115" s="12">
        <v>2</v>
      </c>
      <c r="G115" s="12">
        <v>91</v>
      </c>
      <c r="H115" s="12">
        <v>89</v>
      </c>
      <c r="I115" s="10">
        <v>0.79800000000000004</v>
      </c>
      <c r="J115" s="10">
        <v>14.7</v>
      </c>
      <c r="K115" s="8">
        <v>5.1239999999999997</v>
      </c>
      <c r="L115" s="8">
        <v>0.88588</v>
      </c>
      <c r="M115" s="10">
        <v>0.76890000000000003</v>
      </c>
      <c r="N115" s="12">
        <v>6.4900000000000001E-3</v>
      </c>
      <c r="O115" s="8">
        <v>0.13747999999999999</v>
      </c>
      <c r="P115" s="12">
        <v>2</v>
      </c>
      <c r="AA115" s="9"/>
      <c r="AB115" s="9"/>
      <c r="AC115" s="9"/>
      <c r="AF115" s="9"/>
      <c r="AG115" s="9"/>
    </row>
    <row r="116" spans="1:33">
      <c r="A116" s="8" t="s">
        <v>161</v>
      </c>
      <c r="B116" s="8" t="s">
        <v>148</v>
      </c>
      <c r="C116" s="9">
        <v>75</v>
      </c>
      <c r="D116" s="8">
        <f t="shared" si="3"/>
        <v>0</v>
      </c>
      <c r="E116" s="10">
        <v>222</v>
      </c>
      <c r="F116" s="12">
        <v>13</v>
      </c>
      <c r="G116" s="12">
        <v>97</v>
      </c>
      <c r="H116" s="12">
        <v>97</v>
      </c>
      <c r="I116" s="10">
        <v>0.80500000000000005</v>
      </c>
      <c r="J116" s="10">
        <v>15</v>
      </c>
      <c r="K116" s="8">
        <v>5.7160000000000002</v>
      </c>
      <c r="L116" s="8">
        <v>1.23617</v>
      </c>
      <c r="M116" s="10">
        <v>0.66925999999999997</v>
      </c>
      <c r="N116" s="12">
        <v>3.005E-2</v>
      </c>
      <c r="O116" s="8">
        <v>1.99E-3</v>
      </c>
      <c r="P116" s="12">
        <v>15</v>
      </c>
      <c r="AA116" s="9"/>
      <c r="AB116" s="9"/>
      <c r="AC116" s="9"/>
      <c r="AF116" s="9"/>
      <c r="AG116" s="9"/>
    </row>
    <row r="117" spans="1:33">
      <c r="A117" s="8" t="s">
        <v>136</v>
      </c>
      <c r="B117" s="8" t="s">
        <v>148</v>
      </c>
      <c r="C117" s="9">
        <v>66.099999999999994</v>
      </c>
      <c r="D117" s="8">
        <f t="shared" si="3"/>
        <v>0</v>
      </c>
      <c r="E117" s="10">
        <v>227</v>
      </c>
      <c r="F117" s="12">
        <v>11</v>
      </c>
      <c r="G117" s="12">
        <v>98</v>
      </c>
      <c r="H117" s="12">
        <v>98</v>
      </c>
      <c r="I117" s="10">
        <v>0.49299999999999999</v>
      </c>
      <c r="J117" s="10">
        <v>10.8</v>
      </c>
      <c r="K117" s="8">
        <v>3.4649999999999999</v>
      </c>
      <c r="L117" s="8">
        <v>0.77370000000000005</v>
      </c>
      <c r="M117" s="10">
        <v>0.42864000000000002</v>
      </c>
      <c r="N117" s="12">
        <v>0.10582999999999999</v>
      </c>
      <c r="O117" s="8">
        <v>0.22628000000000001</v>
      </c>
      <c r="P117" s="12">
        <v>15</v>
      </c>
      <c r="AA117" s="9"/>
      <c r="AB117" s="9"/>
      <c r="AC117" s="9"/>
      <c r="AF117" s="9"/>
      <c r="AG117" s="9"/>
    </row>
    <row r="118" spans="1:33">
      <c r="A118" s="8" t="s">
        <v>35</v>
      </c>
      <c r="B118" s="8" t="s">
        <v>148</v>
      </c>
      <c r="C118" s="9">
        <v>74.5</v>
      </c>
      <c r="D118" s="8">
        <f t="shared" si="3"/>
        <v>0</v>
      </c>
      <c r="E118" s="10">
        <v>88</v>
      </c>
      <c r="F118" s="12">
        <v>7</v>
      </c>
      <c r="G118" s="12">
        <v>98</v>
      </c>
      <c r="H118" s="12">
        <v>98</v>
      </c>
      <c r="I118" s="10">
        <v>0.84499999999999997</v>
      </c>
      <c r="J118" s="10">
        <v>16.100000000000001</v>
      </c>
      <c r="K118" s="8">
        <v>6.4109999999999996</v>
      </c>
      <c r="L118" s="8">
        <v>1.0839300000000001</v>
      </c>
      <c r="M118" s="10">
        <v>0.72024999999999995</v>
      </c>
      <c r="N118" s="12">
        <v>0.32523999999999997</v>
      </c>
      <c r="O118" s="8">
        <v>0.13705999999999999</v>
      </c>
      <c r="P118" s="12">
        <v>8</v>
      </c>
      <c r="AA118" s="9"/>
      <c r="AB118" s="9"/>
      <c r="AC118" s="9"/>
      <c r="AF118" s="9"/>
      <c r="AG118" s="9"/>
    </row>
    <row r="119" spans="1:33">
      <c r="A119" s="8" t="s">
        <v>126</v>
      </c>
      <c r="B119" s="8" t="s">
        <v>148</v>
      </c>
      <c r="C119" s="9">
        <v>66.7</v>
      </c>
      <c r="D119" s="8">
        <f t="shared" si="3"/>
        <v>0</v>
      </c>
      <c r="E119" s="10">
        <v>188</v>
      </c>
      <c r="F119" s="12">
        <v>19</v>
      </c>
      <c r="G119" s="12">
        <v>89</v>
      </c>
      <c r="H119" s="12">
        <v>89</v>
      </c>
      <c r="I119" s="10">
        <v>0.49099999999999999</v>
      </c>
      <c r="J119" s="10">
        <v>9.5</v>
      </c>
      <c r="K119" s="8">
        <v>3.9039999999999999</v>
      </c>
      <c r="L119" s="8">
        <v>0.97619</v>
      </c>
      <c r="M119" s="10">
        <v>0.43540000000000001</v>
      </c>
      <c r="N119" s="12">
        <v>0.10713</v>
      </c>
      <c r="O119" s="8">
        <v>0.20843</v>
      </c>
      <c r="P119" s="12">
        <v>26</v>
      </c>
      <c r="AA119" s="9"/>
      <c r="AB119" s="9"/>
      <c r="AC119" s="9"/>
      <c r="AF119" s="9"/>
      <c r="AG119" s="9"/>
    </row>
    <row r="120" spans="1:33">
      <c r="A120" s="8" t="s">
        <v>78</v>
      </c>
      <c r="B120" s="8" t="s">
        <v>148</v>
      </c>
      <c r="C120" s="9">
        <v>75.599999999999994</v>
      </c>
      <c r="D120" s="8">
        <f t="shared" si="3"/>
        <v>0</v>
      </c>
      <c r="E120" s="10">
        <v>121</v>
      </c>
      <c r="F120" s="12">
        <v>1</v>
      </c>
      <c r="G120" s="12">
        <v>94</v>
      </c>
      <c r="H120" s="12">
        <v>95</v>
      </c>
      <c r="I120" s="10">
        <v>0.77500000000000002</v>
      </c>
      <c r="J120" s="10">
        <v>14.4</v>
      </c>
      <c r="K120" s="8">
        <v>5.1230000000000002</v>
      </c>
      <c r="L120" s="8">
        <v>1.0096400000000001</v>
      </c>
      <c r="M120" s="10">
        <v>0.74836000000000003</v>
      </c>
      <c r="N120" s="12">
        <v>2.6169999999999999E-2</v>
      </c>
      <c r="O120" s="8">
        <v>0.19231000000000001</v>
      </c>
      <c r="P120" s="12">
        <v>1</v>
      </c>
      <c r="AA120" s="9"/>
      <c r="AB120" s="9"/>
      <c r="AC120" s="9"/>
      <c r="AF120" s="9"/>
      <c r="AG120" s="9"/>
    </row>
    <row r="121" spans="1:33">
      <c r="A121" s="8" t="s">
        <v>108</v>
      </c>
      <c r="B121" s="8" t="s">
        <v>148</v>
      </c>
      <c r="C121" s="9">
        <v>51</v>
      </c>
      <c r="D121" s="8">
        <f t="shared" si="3"/>
        <v>0</v>
      </c>
      <c r="E121" s="10">
        <v>413</v>
      </c>
      <c r="F121" s="12">
        <v>22</v>
      </c>
      <c r="G121" s="12">
        <v>86</v>
      </c>
      <c r="H121" s="12">
        <v>86</v>
      </c>
      <c r="I121" s="10">
        <v>0.43099999999999999</v>
      </c>
      <c r="J121" s="10">
        <v>9.5</v>
      </c>
      <c r="K121" s="8">
        <v>4.5069999999999997</v>
      </c>
      <c r="L121" s="8">
        <v>0.95570999999999995</v>
      </c>
      <c r="M121" s="10">
        <v>0.69638999999999995</v>
      </c>
      <c r="N121" s="12">
        <v>8.7859999999999994E-2</v>
      </c>
      <c r="O121" s="8">
        <v>0.21487999999999999</v>
      </c>
      <c r="P121" s="12">
        <v>30</v>
      </c>
      <c r="AA121" s="9"/>
      <c r="AB121" s="9"/>
      <c r="AC121" s="9"/>
      <c r="AF121" s="9"/>
      <c r="AG121" s="9"/>
    </row>
    <row r="122" spans="1:33">
      <c r="A122" s="8" t="s">
        <v>25</v>
      </c>
      <c r="B122" s="8" t="s">
        <v>149</v>
      </c>
      <c r="C122" s="9">
        <v>83.1</v>
      </c>
      <c r="D122" s="8">
        <f t="shared" si="3"/>
        <v>1</v>
      </c>
      <c r="E122" s="10">
        <v>55</v>
      </c>
      <c r="F122" s="12">
        <v>0</v>
      </c>
      <c r="G122" s="12">
        <v>96</v>
      </c>
      <c r="H122" s="12">
        <v>96</v>
      </c>
      <c r="I122" s="10">
        <v>0.92400000000000004</v>
      </c>
      <c r="J122" s="10">
        <v>15.4</v>
      </c>
      <c r="K122" s="8">
        <v>6.798</v>
      </c>
      <c r="L122" s="8">
        <v>1.02</v>
      </c>
      <c r="M122" s="10">
        <v>1.02525</v>
      </c>
      <c r="N122" s="12">
        <v>0.10582999999999999</v>
      </c>
      <c r="O122" s="8">
        <v>0.31104999999999999</v>
      </c>
      <c r="P122" s="12">
        <v>0</v>
      </c>
      <c r="AA122" s="9"/>
      <c r="AB122" s="9"/>
      <c r="AC122" s="9"/>
      <c r="AF122" s="9"/>
      <c r="AG122" s="9"/>
    </row>
    <row r="123" spans="1:33">
      <c r="A123" s="8" t="s">
        <v>44</v>
      </c>
      <c r="B123" s="8" t="s">
        <v>149</v>
      </c>
      <c r="C123" s="9">
        <v>76.7</v>
      </c>
      <c r="D123" s="8">
        <f t="shared" si="3"/>
        <v>1</v>
      </c>
      <c r="E123" s="10">
        <v>19</v>
      </c>
      <c r="F123" s="12">
        <v>0</v>
      </c>
      <c r="G123" s="12">
        <v>96</v>
      </c>
      <c r="H123" s="12">
        <v>96</v>
      </c>
      <c r="I123" s="10">
        <v>0.84199999999999997</v>
      </c>
      <c r="J123" s="10">
        <v>15</v>
      </c>
      <c r="K123" s="8">
        <v>5.9950000000000001</v>
      </c>
      <c r="L123" s="8">
        <v>1.26999</v>
      </c>
      <c r="M123" s="10">
        <v>0.78902000000000005</v>
      </c>
      <c r="N123" s="12">
        <v>3.431E-2</v>
      </c>
      <c r="O123" s="8">
        <v>0.16893</v>
      </c>
      <c r="P123" s="12">
        <v>0</v>
      </c>
      <c r="AA123" s="9"/>
      <c r="AB123" s="9"/>
      <c r="AC123" s="9"/>
      <c r="AF123" s="9"/>
      <c r="AG123" s="9"/>
    </row>
    <row r="124" spans="1:33">
      <c r="A124" s="8" t="s">
        <v>51</v>
      </c>
      <c r="B124" s="8" t="s">
        <v>149</v>
      </c>
      <c r="C124" s="9">
        <v>88</v>
      </c>
      <c r="D124" s="8">
        <f t="shared" si="3"/>
        <v>1</v>
      </c>
      <c r="E124" s="10">
        <v>74</v>
      </c>
      <c r="F124" s="12">
        <v>0</v>
      </c>
      <c r="G124" s="12">
        <v>91</v>
      </c>
      <c r="H124" s="12">
        <v>95</v>
      </c>
      <c r="I124" s="10">
        <v>0.88800000000000001</v>
      </c>
      <c r="J124" s="10">
        <v>17.3</v>
      </c>
      <c r="K124" s="8">
        <v>5.8479999999999999</v>
      </c>
      <c r="L124" s="8">
        <v>1.2738499999999999</v>
      </c>
      <c r="M124" s="10">
        <v>0.87336999999999998</v>
      </c>
      <c r="N124" s="12">
        <v>3.7870000000000001E-2</v>
      </c>
      <c r="O124" s="8">
        <v>0.25328000000000001</v>
      </c>
      <c r="P124" s="12">
        <v>0</v>
      </c>
      <c r="AA124" s="9"/>
      <c r="AB124" s="9"/>
      <c r="AC124" s="9"/>
      <c r="AF124" s="9"/>
      <c r="AG124" s="9"/>
    </row>
    <row r="125" spans="1:33">
      <c r="A125" s="8" t="s">
        <v>162</v>
      </c>
      <c r="B125" s="8" t="s">
        <v>148</v>
      </c>
      <c r="C125" s="9">
        <v>55</v>
      </c>
      <c r="D125" s="8">
        <f t="shared" si="3"/>
        <v>0</v>
      </c>
      <c r="E125" s="10">
        <v>312</v>
      </c>
      <c r="F125" s="12">
        <v>50</v>
      </c>
      <c r="G125" s="12">
        <v>42</v>
      </c>
      <c r="H125" s="12">
        <v>93</v>
      </c>
      <c r="I125" s="10">
        <v>0.72399999999999998</v>
      </c>
      <c r="J125" s="10">
        <v>13.1</v>
      </c>
      <c r="K125" s="8">
        <v>5.0570000000000004</v>
      </c>
      <c r="L125" s="8">
        <v>0.95152000000000003</v>
      </c>
      <c r="M125" s="10">
        <v>0.43873000000000001</v>
      </c>
      <c r="N125" s="12">
        <v>0.10582999999999999</v>
      </c>
      <c r="O125" s="8">
        <v>0.50317999999999996</v>
      </c>
      <c r="P125" s="12">
        <v>80</v>
      </c>
      <c r="AA125" s="9"/>
      <c r="AB125" s="9"/>
      <c r="AC125" s="9"/>
      <c r="AF125" s="9"/>
      <c r="AG125" s="9"/>
    </row>
    <row r="126" spans="1:33">
      <c r="A126" s="8" t="s">
        <v>99</v>
      </c>
      <c r="B126" s="8" t="s">
        <v>148</v>
      </c>
      <c r="C126" s="9">
        <v>62.9</v>
      </c>
      <c r="D126" s="8">
        <f t="shared" si="3"/>
        <v>0</v>
      </c>
      <c r="E126" s="10">
        <v>328</v>
      </c>
      <c r="F126" s="12">
        <v>42</v>
      </c>
      <c r="G126" s="12">
        <v>75</v>
      </c>
      <c r="H126" s="12">
        <v>75</v>
      </c>
      <c r="I126" s="10">
        <v>0.66500000000000004</v>
      </c>
      <c r="J126" s="10">
        <v>13</v>
      </c>
      <c r="K126" s="8">
        <v>4.6420000000000003</v>
      </c>
      <c r="L126" s="8">
        <v>1.18468</v>
      </c>
      <c r="M126" s="10">
        <v>0.27688000000000001</v>
      </c>
      <c r="N126" s="12">
        <v>8.8840000000000002E-2</v>
      </c>
      <c r="O126" s="8">
        <v>0.11973</v>
      </c>
      <c r="P126" s="12">
        <v>52</v>
      </c>
      <c r="AA126" s="9"/>
      <c r="AB126" s="9"/>
      <c r="AC126" s="9"/>
      <c r="AF126" s="9"/>
      <c r="AG126" s="9"/>
    </row>
    <row r="127" spans="1:33">
      <c r="A127" s="8" t="s">
        <v>163</v>
      </c>
      <c r="B127" s="8" t="s">
        <v>148</v>
      </c>
      <c r="C127" s="9">
        <v>57.3</v>
      </c>
      <c r="D127" s="8">
        <f t="shared" si="3"/>
        <v>0</v>
      </c>
      <c r="E127" s="10">
        <v>332</v>
      </c>
      <c r="F127" s="12">
        <v>26</v>
      </c>
      <c r="G127" s="12">
        <v>91</v>
      </c>
      <c r="H127" s="12">
        <v>93</v>
      </c>
      <c r="I127" s="10">
        <v>0.42099999999999999</v>
      </c>
      <c r="J127" s="10">
        <v>4.9000000000000004</v>
      </c>
      <c r="K127" s="8">
        <v>5.984</v>
      </c>
      <c r="L127" s="8">
        <v>0.95774000000000004</v>
      </c>
      <c r="M127" s="10">
        <v>0.96538000000000002</v>
      </c>
      <c r="N127" s="12">
        <v>7.8570000000000001E-2</v>
      </c>
      <c r="O127" s="8">
        <v>0.18557000000000001</v>
      </c>
      <c r="P127" s="12">
        <v>39</v>
      </c>
      <c r="AA127" s="9"/>
      <c r="AB127" s="9"/>
      <c r="AC127" s="9"/>
      <c r="AF127" s="9"/>
      <c r="AG127" s="9"/>
    </row>
    <row r="128" spans="1:33">
      <c r="A128" s="8" t="s">
        <v>36</v>
      </c>
      <c r="B128" s="8" t="s">
        <v>149</v>
      </c>
      <c r="C128" s="9">
        <v>82.8</v>
      </c>
      <c r="D128" s="8">
        <f t="shared" si="3"/>
        <v>1</v>
      </c>
      <c r="E128" s="10">
        <v>56</v>
      </c>
      <c r="F128" s="12">
        <v>1</v>
      </c>
      <c r="G128" s="12">
        <v>97</v>
      </c>
      <c r="H128" s="12">
        <v>97</v>
      </c>
      <c r="I128" s="10">
        <v>0.88200000000000001</v>
      </c>
      <c r="J128" s="10">
        <v>17.7</v>
      </c>
      <c r="K128" s="8">
        <v>6.3289999999999997</v>
      </c>
      <c r="L128" s="8">
        <v>1.31379</v>
      </c>
      <c r="M128" s="10">
        <v>0.95562000000000002</v>
      </c>
      <c r="N128" s="12">
        <v>6.3979999999999995E-2</v>
      </c>
      <c r="O128" s="8">
        <v>0.18226999999999999</v>
      </c>
      <c r="P128" s="12">
        <v>1</v>
      </c>
      <c r="AA128" s="9"/>
      <c r="AB128" s="9"/>
      <c r="AC128" s="9"/>
      <c r="AF128" s="9"/>
      <c r="AG128" s="9"/>
    </row>
    <row r="129" spans="1:33">
      <c r="A129" s="8" t="s">
        <v>117</v>
      </c>
      <c r="B129" s="8" t="s">
        <v>148</v>
      </c>
      <c r="C129" s="9">
        <v>74.900000000000006</v>
      </c>
      <c r="D129" s="8">
        <f t="shared" si="3"/>
        <v>0</v>
      </c>
      <c r="E129" s="10">
        <v>138</v>
      </c>
      <c r="F129" s="12">
        <v>3</v>
      </c>
      <c r="G129" s="12">
        <v>99</v>
      </c>
      <c r="H129" s="12">
        <v>99</v>
      </c>
      <c r="I129" s="10">
        <v>0.76400000000000001</v>
      </c>
      <c r="J129" s="10">
        <v>14</v>
      </c>
      <c r="K129" s="8">
        <v>4.2709999999999999</v>
      </c>
      <c r="L129" s="8">
        <v>1.01905</v>
      </c>
      <c r="M129" s="10">
        <v>0.70806000000000002</v>
      </c>
      <c r="N129" s="12">
        <v>9.1789999999999997E-2</v>
      </c>
      <c r="O129" s="8">
        <v>0.40827999999999998</v>
      </c>
      <c r="P129" s="12">
        <v>3</v>
      </c>
      <c r="AA129" s="9"/>
      <c r="AB129" s="9"/>
      <c r="AC129" s="9"/>
      <c r="AF129" s="9"/>
      <c r="AG129" s="9"/>
    </row>
    <row r="130" spans="1:33">
      <c r="A130" s="8" t="s">
        <v>104</v>
      </c>
      <c r="B130" s="8" t="s">
        <v>148</v>
      </c>
      <c r="C130" s="9">
        <v>64.099999999999994</v>
      </c>
      <c r="D130" s="8">
        <f t="shared" ref="D130:D156" si="4">IF(B130="Developing",0,1)</f>
        <v>0</v>
      </c>
      <c r="E130" s="10">
        <v>225</v>
      </c>
      <c r="F130" s="12">
        <v>3</v>
      </c>
      <c r="G130" s="12">
        <v>93</v>
      </c>
      <c r="H130" s="12">
        <v>93</v>
      </c>
      <c r="I130" s="10">
        <v>0.48799999999999999</v>
      </c>
      <c r="J130" s="10">
        <v>7.2</v>
      </c>
      <c r="K130" s="8">
        <v>4.55</v>
      </c>
      <c r="L130" s="8">
        <v>1.0140400000000001</v>
      </c>
      <c r="M130" s="10">
        <v>0.36878</v>
      </c>
      <c r="N130" s="12">
        <v>0.14660000000000001</v>
      </c>
      <c r="O130" s="8">
        <v>0.19062000000000001</v>
      </c>
      <c r="P130" s="12">
        <v>85</v>
      </c>
      <c r="AA130" s="9"/>
      <c r="AB130" s="9"/>
      <c r="AC130" s="9"/>
      <c r="AF130" s="9"/>
      <c r="AG130" s="9"/>
    </row>
    <row r="131" spans="1:33">
      <c r="A131" s="8" t="s">
        <v>39</v>
      </c>
      <c r="B131" s="8" t="s">
        <v>148</v>
      </c>
      <c r="C131" s="9">
        <v>71.599999999999994</v>
      </c>
      <c r="D131" s="8">
        <f t="shared" si="4"/>
        <v>0</v>
      </c>
      <c r="E131" s="10">
        <v>176</v>
      </c>
      <c r="F131" s="12">
        <v>0</v>
      </c>
      <c r="G131" s="12">
        <v>89</v>
      </c>
      <c r="H131" s="12">
        <v>89</v>
      </c>
      <c r="I131" s="10">
        <v>0.72299999999999998</v>
      </c>
      <c r="J131" s="10">
        <v>12.7</v>
      </c>
      <c r="K131" s="8">
        <v>6.2690000000000001</v>
      </c>
      <c r="L131" s="8">
        <v>0.97199999999999998</v>
      </c>
      <c r="M131" s="10">
        <v>0.60819999999999996</v>
      </c>
      <c r="N131" s="12">
        <v>0.13633000000000001</v>
      </c>
      <c r="O131" s="8">
        <v>0.16991000000000001</v>
      </c>
      <c r="P131" s="12">
        <v>0</v>
      </c>
      <c r="AA131" s="9"/>
      <c r="AB131" s="9"/>
      <c r="AC131" s="9"/>
      <c r="AF131" s="9"/>
      <c r="AG131" s="9"/>
    </row>
    <row r="132" spans="1:33">
      <c r="A132" s="8" t="s">
        <v>89</v>
      </c>
      <c r="B132" s="8" t="s">
        <v>148</v>
      </c>
      <c r="C132" s="9">
        <v>58.9</v>
      </c>
      <c r="D132" s="8">
        <f t="shared" si="4"/>
        <v>0</v>
      </c>
      <c r="E132" s="10">
        <v>373</v>
      </c>
      <c r="F132" s="12">
        <v>2</v>
      </c>
      <c r="G132" s="12">
        <v>91</v>
      </c>
      <c r="H132" s="12">
        <v>93</v>
      </c>
      <c r="I132" s="10">
        <v>0.54100000000000004</v>
      </c>
      <c r="J132" s="10">
        <v>11.4</v>
      </c>
      <c r="K132" s="8">
        <v>4.867</v>
      </c>
      <c r="L132" s="8">
        <v>1.07284</v>
      </c>
      <c r="M132" s="10">
        <v>7.5660000000000005E-2</v>
      </c>
      <c r="N132" s="12">
        <v>3.0599999999999999E-2</v>
      </c>
      <c r="O132" s="8">
        <v>0.18259</v>
      </c>
      <c r="P132" s="12">
        <v>3</v>
      </c>
      <c r="AA132" s="9"/>
      <c r="AB132" s="9"/>
      <c r="AC132" s="9"/>
      <c r="AF132" s="9"/>
      <c r="AG132" s="9"/>
    </row>
    <row r="133" spans="1:33">
      <c r="A133" s="8" t="s">
        <v>12</v>
      </c>
      <c r="B133" s="8" t="s">
        <v>149</v>
      </c>
      <c r="C133" s="9">
        <v>82.4</v>
      </c>
      <c r="D133" s="8">
        <f t="shared" si="4"/>
        <v>1</v>
      </c>
      <c r="E133" s="10">
        <v>53</v>
      </c>
      <c r="F133" s="12">
        <v>0</v>
      </c>
      <c r="G133" s="12">
        <v>67</v>
      </c>
      <c r="H133" s="12">
        <v>98</v>
      </c>
      <c r="I133" s="10">
        <v>0.90900000000000003</v>
      </c>
      <c r="J133" s="10">
        <v>15.9</v>
      </c>
      <c r="K133" s="8">
        <v>7.3639999999999999</v>
      </c>
      <c r="L133" s="8">
        <v>1.2890699999999999</v>
      </c>
      <c r="M133" s="10">
        <v>0.91086999999999996</v>
      </c>
      <c r="N133" s="12">
        <v>0.10582999999999999</v>
      </c>
      <c r="O133" s="8">
        <v>0.36262</v>
      </c>
      <c r="P133" s="12">
        <v>0</v>
      </c>
      <c r="AA133" s="9"/>
      <c r="AB133" s="9"/>
      <c r="AC133" s="9"/>
      <c r="AF133" s="9"/>
      <c r="AG133" s="9"/>
    </row>
    <row r="134" spans="1:33">
      <c r="A134" s="8" t="s">
        <v>5</v>
      </c>
      <c r="B134" s="8" t="s">
        <v>149</v>
      </c>
      <c r="C134" s="9">
        <v>83.4</v>
      </c>
      <c r="D134" s="8">
        <f t="shared" si="4"/>
        <v>1</v>
      </c>
      <c r="E134" s="10">
        <v>49</v>
      </c>
      <c r="F134" s="12">
        <v>0</v>
      </c>
      <c r="G134" s="12">
        <v>91</v>
      </c>
      <c r="H134" s="12">
        <v>97</v>
      </c>
      <c r="I134" s="10">
        <v>0.93799999999999994</v>
      </c>
      <c r="J134" s="10">
        <v>16</v>
      </c>
      <c r="K134" s="8">
        <v>7.5869999999999997</v>
      </c>
      <c r="L134" s="8">
        <v>1.34951</v>
      </c>
      <c r="M134" s="10">
        <v>0.94142999999999999</v>
      </c>
      <c r="N134" s="12">
        <v>0.10582999999999999</v>
      </c>
      <c r="O134" s="8">
        <v>0.29677999999999999</v>
      </c>
      <c r="P134" s="12">
        <v>0</v>
      </c>
      <c r="AA134" s="9"/>
      <c r="AB134" s="9"/>
      <c r="AC134" s="9"/>
      <c r="AF134" s="9"/>
      <c r="AG134" s="9"/>
    </row>
    <row r="135" spans="1:33">
      <c r="A135" s="8" t="s">
        <v>164</v>
      </c>
      <c r="B135" s="8" t="s">
        <v>148</v>
      </c>
      <c r="C135" s="9">
        <v>64.5</v>
      </c>
      <c r="D135" s="8">
        <f t="shared" si="4"/>
        <v>0</v>
      </c>
      <c r="E135" s="10">
        <v>293</v>
      </c>
      <c r="F135" s="12">
        <v>6</v>
      </c>
      <c r="G135" s="12">
        <v>91</v>
      </c>
      <c r="H135" s="12">
        <v>93</v>
      </c>
      <c r="I135" s="10">
        <v>0.55300000000000005</v>
      </c>
      <c r="J135" s="10">
        <v>9</v>
      </c>
      <c r="K135" s="8">
        <v>3.0059999999999998</v>
      </c>
      <c r="L135" s="8">
        <v>0.47488999999999998</v>
      </c>
      <c r="M135" s="10">
        <v>0.72192999999999996</v>
      </c>
      <c r="N135" s="12">
        <v>0.18906000000000001</v>
      </c>
      <c r="O135" s="8">
        <v>0.47178999999999999</v>
      </c>
      <c r="P135" s="12">
        <v>8</v>
      </c>
      <c r="AA135" s="9"/>
      <c r="AB135" s="9"/>
      <c r="AC135" s="9"/>
      <c r="AF135" s="9"/>
      <c r="AG135" s="9"/>
    </row>
    <row r="136" spans="1:33">
      <c r="A136" s="8" t="s">
        <v>94</v>
      </c>
      <c r="B136" s="8" t="s">
        <v>148</v>
      </c>
      <c r="C136" s="9">
        <v>69.7</v>
      </c>
      <c r="D136" s="8">
        <f t="shared" si="4"/>
        <v>0</v>
      </c>
      <c r="E136" s="10">
        <v>161</v>
      </c>
      <c r="F136" s="12">
        <v>10</v>
      </c>
      <c r="G136" s="12">
        <v>96</v>
      </c>
      <c r="H136" s="12">
        <v>96</v>
      </c>
      <c r="I136" s="10">
        <v>0.625</v>
      </c>
      <c r="J136" s="10">
        <v>11.3</v>
      </c>
      <c r="K136" s="8">
        <v>6.298</v>
      </c>
      <c r="L136" s="8">
        <v>1.0761700000000001</v>
      </c>
      <c r="M136" s="10">
        <v>0.87529999999999997</v>
      </c>
      <c r="N136" s="12">
        <v>8.1290000000000001E-2</v>
      </c>
      <c r="O136" s="8">
        <v>0.25375999999999999</v>
      </c>
      <c r="P136" s="12">
        <v>11</v>
      </c>
      <c r="AA136" s="9"/>
      <c r="AB136" s="9"/>
      <c r="AC136" s="9"/>
      <c r="AF136" s="9"/>
      <c r="AG136" s="9"/>
    </row>
    <row r="137" spans="1:33">
      <c r="A137" s="8" t="s">
        <v>34</v>
      </c>
      <c r="B137" s="8" t="s">
        <v>148</v>
      </c>
      <c r="C137" s="9">
        <v>74.900000000000006</v>
      </c>
      <c r="D137" s="8">
        <f t="shared" si="4"/>
        <v>0</v>
      </c>
      <c r="E137" s="10">
        <v>148</v>
      </c>
      <c r="F137" s="12">
        <v>8</v>
      </c>
      <c r="G137" s="12">
        <v>99</v>
      </c>
      <c r="H137" s="12">
        <v>99</v>
      </c>
      <c r="I137" s="10">
        <v>0.73799999999999999</v>
      </c>
      <c r="J137" s="10">
        <v>13.6</v>
      </c>
      <c r="K137" s="8">
        <v>4.7859999999999996</v>
      </c>
      <c r="L137" s="8">
        <v>0.85563</v>
      </c>
      <c r="M137" s="10">
        <v>0.57379000000000002</v>
      </c>
      <c r="N137" s="12">
        <v>0.15071999999999999</v>
      </c>
      <c r="O137" s="8">
        <v>0.22974</v>
      </c>
      <c r="P137" s="12">
        <v>9</v>
      </c>
      <c r="AA137" s="9"/>
      <c r="AB137" s="9"/>
      <c r="AC137" s="9"/>
      <c r="AF137" s="9"/>
      <c r="AG137" s="9"/>
    </row>
    <row r="138" spans="1:33">
      <c r="A138" s="8" t="s">
        <v>165</v>
      </c>
      <c r="B138" s="8" t="s">
        <v>148</v>
      </c>
      <c r="C138" s="9">
        <v>75.7</v>
      </c>
      <c r="D138" s="8">
        <f t="shared" si="4"/>
        <v>0</v>
      </c>
      <c r="E138" s="10">
        <v>12</v>
      </c>
      <c r="F138" s="12">
        <v>0</v>
      </c>
      <c r="G138" s="12">
        <v>92</v>
      </c>
      <c r="H138" s="12">
        <v>91</v>
      </c>
      <c r="I138" s="10">
        <v>0.746</v>
      </c>
      <c r="J138" s="10">
        <v>12.9</v>
      </c>
      <c r="K138" s="8">
        <v>3.7810000000000001</v>
      </c>
      <c r="L138" s="8">
        <v>1.00268</v>
      </c>
      <c r="M138" s="10">
        <v>0.38214999999999999</v>
      </c>
      <c r="N138" s="12">
        <v>5.747E-2</v>
      </c>
      <c r="O138" s="8">
        <v>0.34377000000000002</v>
      </c>
      <c r="P138" s="12">
        <v>0</v>
      </c>
      <c r="AA138" s="9"/>
      <c r="AB138" s="9"/>
      <c r="AC138" s="9"/>
      <c r="AF138" s="9"/>
      <c r="AG138" s="9"/>
    </row>
    <row r="139" spans="1:33">
      <c r="A139" s="8" t="s">
        <v>166</v>
      </c>
      <c r="B139" s="8" t="s">
        <v>148</v>
      </c>
      <c r="C139" s="9">
        <v>68.3</v>
      </c>
      <c r="D139" s="8">
        <f t="shared" si="4"/>
        <v>0</v>
      </c>
      <c r="E139" s="10">
        <v>152</v>
      </c>
      <c r="F139" s="12">
        <v>2</v>
      </c>
      <c r="G139" s="12">
        <v>76</v>
      </c>
      <c r="H139" s="12">
        <v>76</v>
      </c>
      <c r="I139" s="10">
        <v>0.60299999999999998</v>
      </c>
      <c r="J139" s="10">
        <v>12.5</v>
      </c>
      <c r="K139" s="8">
        <v>6.4550000000000001</v>
      </c>
      <c r="L139" s="8">
        <v>1.2650399999999999</v>
      </c>
      <c r="M139" s="10">
        <v>0.73850000000000005</v>
      </c>
      <c r="N139" s="12">
        <v>3.1870000000000002E-2</v>
      </c>
      <c r="O139" s="8">
        <v>0.21542</v>
      </c>
      <c r="P139" s="12">
        <v>2</v>
      </c>
      <c r="AA139" s="9"/>
      <c r="AB139" s="9"/>
      <c r="AC139" s="9"/>
      <c r="AF139" s="9"/>
      <c r="AG139" s="9"/>
    </row>
    <row r="140" spans="1:33">
      <c r="A140" s="8" t="s">
        <v>138</v>
      </c>
      <c r="B140" s="8" t="s">
        <v>148</v>
      </c>
      <c r="C140" s="9">
        <v>59.9</v>
      </c>
      <c r="D140" s="8">
        <f t="shared" si="4"/>
        <v>0</v>
      </c>
      <c r="E140" s="10">
        <v>287</v>
      </c>
      <c r="F140" s="12">
        <v>13</v>
      </c>
      <c r="G140" s="12">
        <v>88</v>
      </c>
      <c r="H140" s="12">
        <v>88</v>
      </c>
      <c r="I140" s="10">
        <v>0.48399999999999999</v>
      </c>
      <c r="J140" s="10">
        <v>12</v>
      </c>
      <c r="K140" s="8">
        <v>2.839</v>
      </c>
      <c r="L140" s="8">
        <v>1.02626</v>
      </c>
      <c r="M140" s="10">
        <v>0.28443000000000002</v>
      </c>
      <c r="N140" s="12">
        <v>0.10731</v>
      </c>
      <c r="O140" s="8">
        <v>0.16681000000000001</v>
      </c>
      <c r="P140" s="12">
        <v>20</v>
      </c>
      <c r="AA140" s="9"/>
      <c r="AB140" s="9"/>
      <c r="AC140" s="9"/>
      <c r="AF140" s="9"/>
      <c r="AG140" s="9"/>
    </row>
    <row r="141" spans="1:33">
      <c r="A141" s="8" t="s">
        <v>40</v>
      </c>
      <c r="B141" s="8" t="s">
        <v>148</v>
      </c>
      <c r="C141" s="9">
        <v>71.2</v>
      </c>
      <c r="D141" s="8">
        <f t="shared" si="4"/>
        <v>0</v>
      </c>
      <c r="E141" s="10">
        <v>17</v>
      </c>
      <c r="F141" s="12">
        <v>0</v>
      </c>
      <c r="G141" s="12">
        <v>91</v>
      </c>
      <c r="H141" s="12">
        <v>96</v>
      </c>
      <c r="I141" s="10">
        <v>0.77900000000000003</v>
      </c>
      <c r="J141" s="10">
        <v>12.7</v>
      </c>
      <c r="K141" s="8">
        <v>6.1680000000000001</v>
      </c>
      <c r="L141" s="8">
        <v>1.18354</v>
      </c>
      <c r="M141" s="10">
        <v>0.61482999999999999</v>
      </c>
      <c r="N141" s="12">
        <v>1.14E-2</v>
      </c>
      <c r="O141" s="8">
        <v>0.31844</v>
      </c>
      <c r="P141" s="12">
        <v>0</v>
      </c>
      <c r="AA141" s="9"/>
      <c r="AB141" s="9"/>
      <c r="AC141" s="9"/>
      <c r="AF141" s="9"/>
      <c r="AG141" s="9"/>
    </row>
    <row r="142" spans="1:33">
      <c r="A142" s="8" t="s">
        <v>95</v>
      </c>
      <c r="B142" s="8" t="s">
        <v>148</v>
      </c>
      <c r="C142" s="9">
        <v>75.3</v>
      </c>
      <c r="D142" s="8">
        <f t="shared" si="4"/>
        <v>0</v>
      </c>
      <c r="E142" s="10">
        <v>1</v>
      </c>
      <c r="F142" s="12">
        <v>3</v>
      </c>
      <c r="G142" s="12">
        <v>98</v>
      </c>
      <c r="H142" s="12">
        <v>98</v>
      </c>
      <c r="I142" s="10">
        <v>0.72299999999999998</v>
      </c>
      <c r="J142" s="10">
        <v>14.6</v>
      </c>
      <c r="K142" s="8">
        <v>4.7389999999999999</v>
      </c>
      <c r="L142" s="8">
        <v>0.60428999999999999</v>
      </c>
      <c r="M142" s="10">
        <v>0.73792999999999997</v>
      </c>
      <c r="N142" s="12">
        <v>6.3579999999999998E-2</v>
      </c>
      <c r="O142" s="8">
        <v>6.4310000000000006E-2</v>
      </c>
      <c r="P142" s="12">
        <v>3</v>
      </c>
      <c r="AA142" s="9"/>
      <c r="AB142" s="9"/>
      <c r="AC142" s="9"/>
      <c r="AF142" s="9"/>
      <c r="AG142" s="9"/>
    </row>
    <row r="143" spans="1:33">
      <c r="A143" s="8" t="s">
        <v>67</v>
      </c>
      <c r="B143" s="8" t="s">
        <v>148</v>
      </c>
      <c r="C143" s="9">
        <v>75.8</v>
      </c>
      <c r="D143" s="8">
        <f t="shared" si="4"/>
        <v>0</v>
      </c>
      <c r="E143" s="10">
        <v>16</v>
      </c>
      <c r="F143" s="12">
        <v>15</v>
      </c>
      <c r="G143" s="12">
        <v>97</v>
      </c>
      <c r="H143" s="12">
        <v>97</v>
      </c>
      <c r="I143" s="10">
        <v>0.76400000000000001</v>
      </c>
      <c r="J143" s="10">
        <v>14.5</v>
      </c>
      <c r="K143" s="8">
        <v>5.3319999999999999</v>
      </c>
      <c r="L143" s="8">
        <v>0.94632000000000005</v>
      </c>
      <c r="M143" s="10">
        <v>0.73172000000000004</v>
      </c>
      <c r="N143" s="12">
        <v>0.15745999999999999</v>
      </c>
      <c r="O143" s="8">
        <v>0.12253</v>
      </c>
      <c r="P143" s="12">
        <v>18</v>
      </c>
      <c r="AA143" s="9"/>
      <c r="AB143" s="9"/>
      <c r="AC143" s="9"/>
      <c r="AF143" s="9"/>
      <c r="AG143" s="9"/>
    </row>
    <row r="144" spans="1:33">
      <c r="A144" s="8" t="s">
        <v>63</v>
      </c>
      <c r="B144" s="8" t="s">
        <v>148</v>
      </c>
      <c r="C144" s="9">
        <v>66.3</v>
      </c>
      <c r="D144" s="8">
        <f t="shared" si="4"/>
        <v>0</v>
      </c>
      <c r="E144" s="10">
        <v>215</v>
      </c>
      <c r="F144" s="12">
        <v>6</v>
      </c>
      <c r="G144" s="12">
        <v>99</v>
      </c>
      <c r="H144" s="12">
        <v>99</v>
      </c>
      <c r="I144" s="10">
        <v>0.68799999999999994</v>
      </c>
      <c r="J144" s="10">
        <v>10.8</v>
      </c>
      <c r="K144" s="8">
        <v>5.548</v>
      </c>
      <c r="L144" s="8">
        <v>1.22668</v>
      </c>
      <c r="M144" s="10">
        <v>0.53886000000000001</v>
      </c>
      <c r="N144" s="12">
        <v>0.30843999999999999</v>
      </c>
      <c r="O144" s="8">
        <v>0.16979</v>
      </c>
      <c r="P144" s="12">
        <v>7</v>
      </c>
      <c r="AA144" s="9"/>
      <c r="AB144" s="9"/>
      <c r="AC144" s="9"/>
      <c r="AF144" s="9"/>
      <c r="AG144" s="9"/>
    </row>
    <row r="145" spans="1:33">
      <c r="A145" s="8" t="s">
        <v>125</v>
      </c>
      <c r="B145" s="8" t="s">
        <v>148</v>
      </c>
      <c r="C145" s="9">
        <v>62.3</v>
      </c>
      <c r="D145" s="8">
        <f t="shared" si="4"/>
        <v>0</v>
      </c>
      <c r="E145" s="10">
        <v>291</v>
      </c>
      <c r="F145" s="12">
        <v>3</v>
      </c>
      <c r="G145" s="12">
        <v>78</v>
      </c>
      <c r="H145" s="12">
        <v>78</v>
      </c>
      <c r="I145" s="10">
        <v>0.48799999999999999</v>
      </c>
      <c r="J145" s="10">
        <v>10</v>
      </c>
      <c r="K145" s="8">
        <v>3.931</v>
      </c>
      <c r="L145" s="8">
        <v>1.1329899999999999</v>
      </c>
      <c r="M145" s="10">
        <v>0.33861000000000002</v>
      </c>
      <c r="N145" s="12">
        <v>7.2669999999999998E-2</v>
      </c>
      <c r="O145" s="8">
        <v>0.29065999999999997</v>
      </c>
      <c r="P145" s="12">
        <v>3</v>
      </c>
      <c r="AA145" s="9"/>
      <c r="AB145" s="9"/>
      <c r="AC145" s="9"/>
      <c r="AF145" s="9"/>
      <c r="AG145" s="9"/>
    </row>
    <row r="146" spans="1:33">
      <c r="A146" s="8" t="s">
        <v>97</v>
      </c>
      <c r="B146" s="8" t="s">
        <v>148</v>
      </c>
      <c r="C146" s="9">
        <v>71.3</v>
      </c>
      <c r="D146" s="8">
        <f t="shared" si="4"/>
        <v>0</v>
      </c>
      <c r="E146" s="10">
        <v>195</v>
      </c>
      <c r="F146" s="12">
        <v>4</v>
      </c>
      <c r="G146" s="12">
        <v>91</v>
      </c>
      <c r="H146" s="12">
        <v>93</v>
      </c>
      <c r="I146" s="10">
        <v>0.748</v>
      </c>
      <c r="J146" s="10">
        <v>15.3</v>
      </c>
      <c r="K146" s="8">
        <v>4.681</v>
      </c>
      <c r="L146" s="8">
        <v>1.20278</v>
      </c>
      <c r="M146" s="10">
        <v>0.67390000000000005</v>
      </c>
      <c r="N146" s="12">
        <v>2.9610000000000001E-2</v>
      </c>
      <c r="O146" s="8">
        <v>0.15275</v>
      </c>
      <c r="P146" s="12">
        <v>5</v>
      </c>
      <c r="AA146" s="9"/>
      <c r="AB146" s="9"/>
      <c r="AC146" s="9"/>
      <c r="AF146" s="9"/>
      <c r="AG146" s="9"/>
    </row>
    <row r="147" spans="1:33">
      <c r="A147" s="8" t="s">
        <v>23</v>
      </c>
      <c r="B147" s="8" t="s">
        <v>148</v>
      </c>
      <c r="C147" s="9">
        <v>77.099999999999994</v>
      </c>
      <c r="D147" s="8">
        <f t="shared" si="4"/>
        <v>0</v>
      </c>
      <c r="E147" s="10">
        <v>75</v>
      </c>
      <c r="F147" s="12">
        <v>1</v>
      </c>
      <c r="G147" s="12">
        <v>99</v>
      </c>
      <c r="H147" s="12">
        <v>99</v>
      </c>
      <c r="I147" s="10">
        <v>0.83599999999999997</v>
      </c>
      <c r="J147" s="10">
        <v>13.3</v>
      </c>
      <c r="K147" s="8">
        <v>6.9009999999999998</v>
      </c>
      <c r="L147" s="8">
        <v>1.12575</v>
      </c>
      <c r="M147" s="10">
        <v>0.80925000000000002</v>
      </c>
      <c r="N147" s="12">
        <v>0.10582999999999999</v>
      </c>
      <c r="O147" s="8">
        <v>0.26428000000000001</v>
      </c>
      <c r="P147" s="12">
        <v>1</v>
      </c>
      <c r="AA147" s="9"/>
      <c r="AB147" s="9"/>
      <c r="AC147" s="9"/>
      <c r="AF147" s="9"/>
      <c r="AG147" s="9"/>
    </row>
    <row r="148" spans="1:33">
      <c r="A148" s="8" t="s">
        <v>167</v>
      </c>
      <c r="B148" s="8" t="s">
        <v>149</v>
      </c>
      <c r="C148" s="9">
        <v>81.2</v>
      </c>
      <c r="D148" s="8">
        <f t="shared" si="4"/>
        <v>1</v>
      </c>
      <c r="E148" s="10">
        <v>69</v>
      </c>
      <c r="F148" s="12">
        <v>3</v>
      </c>
      <c r="G148" s="12">
        <v>91</v>
      </c>
      <c r="H148" s="12">
        <v>96</v>
      </c>
      <c r="I148" s="10">
        <v>0.72399999999999998</v>
      </c>
      <c r="J148" s="10">
        <v>13.1</v>
      </c>
      <c r="K148" s="8">
        <v>6.867</v>
      </c>
      <c r="L148" s="8">
        <v>1.28548</v>
      </c>
      <c r="M148" s="10">
        <v>0.90942999999999996</v>
      </c>
      <c r="N148" s="12">
        <v>0.32067000000000001</v>
      </c>
      <c r="O148" s="8">
        <v>0.51912000000000003</v>
      </c>
      <c r="P148" s="12">
        <v>4</v>
      </c>
      <c r="AA148" s="9"/>
      <c r="AB148" s="9"/>
      <c r="AC148" s="9"/>
      <c r="AF148" s="9"/>
      <c r="AG148" s="9"/>
    </row>
    <row r="149" spans="1:33">
      <c r="A149" s="8" t="s">
        <v>168</v>
      </c>
      <c r="B149" s="8" t="s">
        <v>149</v>
      </c>
      <c r="C149" s="9">
        <v>79.3</v>
      </c>
      <c r="D149" s="8">
        <f t="shared" si="4"/>
        <v>1</v>
      </c>
      <c r="E149" s="10">
        <v>13</v>
      </c>
      <c r="F149" s="12">
        <v>23</v>
      </c>
      <c r="G149" s="12">
        <v>92</v>
      </c>
      <c r="H149" s="12">
        <v>95</v>
      </c>
      <c r="I149" s="10">
        <v>0.72399999999999998</v>
      </c>
      <c r="J149" s="10">
        <v>13.1</v>
      </c>
      <c r="K149" s="8">
        <v>7.1189999999999998</v>
      </c>
      <c r="L149" s="8">
        <v>1.2471099999999999</v>
      </c>
      <c r="M149" s="10">
        <v>0.86178999999999994</v>
      </c>
      <c r="N149" s="12">
        <v>0.15890000000000001</v>
      </c>
      <c r="O149" s="8">
        <v>0.40105000000000002</v>
      </c>
      <c r="P149" s="12">
        <v>26</v>
      </c>
      <c r="AA149" s="9"/>
      <c r="AB149" s="9"/>
      <c r="AC149" s="9"/>
      <c r="AF149" s="9"/>
      <c r="AG149" s="9"/>
    </row>
    <row r="150" spans="1:33">
      <c r="A150" s="8" t="s">
        <v>32</v>
      </c>
      <c r="B150" s="8" t="s">
        <v>148</v>
      </c>
      <c r="C150" s="9">
        <v>77</v>
      </c>
      <c r="D150" s="8">
        <f t="shared" si="4"/>
        <v>0</v>
      </c>
      <c r="E150" s="10">
        <v>116</v>
      </c>
      <c r="F150" s="12">
        <v>0</v>
      </c>
      <c r="G150" s="12">
        <v>95</v>
      </c>
      <c r="H150" s="12">
        <v>95</v>
      </c>
      <c r="I150" s="10">
        <v>0.79400000000000004</v>
      </c>
      <c r="J150" s="10">
        <v>15.5</v>
      </c>
      <c r="K150" s="8">
        <v>6.4850000000000003</v>
      </c>
      <c r="L150" s="8">
        <v>1.2089000000000001</v>
      </c>
      <c r="M150" s="10">
        <v>0.81159999999999999</v>
      </c>
      <c r="N150" s="12">
        <v>0.24557999999999999</v>
      </c>
      <c r="O150" s="8">
        <v>0.2324</v>
      </c>
      <c r="P150" s="12">
        <v>0</v>
      </c>
      <c r="AA150" s="9"/>
      <c r="AB150" s="9"/>
      <c r="AC150" s="9"/>
      <c r="AF150" s="9"/>
      <c r="AG150" s="9"/>
    </row>
    <row r="151" spans="1:33">
      <c r="A151" s="8" t="s">
        <v>43</v>
      </c>
      <c r="B151" s="8" t="s">
        <v>148</v>
      </c>
      <c r="C151" s="9">
        <v>69.400000000000006</v>
      </c>
      <c r="D151" s="8">
        <f t="shared" si="4"/>
        <v>0</v>
      </c>
      <c r="E151" s="10">
        <v>184</v>
      </c>
      <c r="F151" s="12">
        <v>15</v>
      </c>
      <c r="G151" s="12">
        <v>99</v>
      </c>
      <c r="H151" s="12">
        <v>99</v>
      </c>
      <c r="I151" s="10">
        <v>0.69699999999999995</v>
      </c>
      <c r="J151" s="10">
        <v>12.1</v>
      </c>
      <c r="K151" s="8">
        <v>6.0030000000000001</v>
      </c>
      <c r="L151" s="8">
        <v>1.34043</v>
      </c>
      <c r="M151" s="10">
        <v>0.59772000000000003</v>
      </c>
      <c r="N151" s="12">
        <v>0.30825999999999998</v>
      </c>
      <c r="O151" s="8">
        <v>0.22836999999999999</v>
      </c>
      <c r="P151" s="12">
        <v>17</v>
      </c>
      <c r="AA151" s="9"/>
      <c r="AB151" s="9"/>
      <c r="AC151" s="9"/>
      <c r="AF151" s="9"/>
      <c r="AG151" s="9"/>
    </row>
    <row r="152" spans="1:33">
      <c r="A152" s="8" t="s">
        <v>169</v>
      </c>
      <c r="B152" s="8" t="s">
        <v>148</v>
      </c>
      <c r="C152" s="9">
        <v>74.099999999999994</v>
      </c>
      <c r="D152" s="8">
        <f t="shared" si="4"/>
        <v>0</v>
      </c>
      <c r="E152" s="10">
        <v>157</v>
      </c>
      <c r="F152" s="12">
        <v>9</v>
      </c>
      <c r="G152" s="12">
        <v>87</v>
      </c>
      <c r="H152" s="12">
        <v>87</v>
      </c>
      <c r="I152" s="10">
        <v>0.76900000000000002</v>
      </c>
      <c r="J152" s="10">
        <v>14.3</v>
      </c>
      <c r="K152" s="8">
        <v>6.81</v>
      </c>
      <c r="L152" s="8">
        <v>1.25596</v>
      </c>
      <c r="M152" s="10">
        <v>0.72052000000000005</v>
      </c>
      <c r="N152" s="12">
        <v>0.11069</v>
      </c>
      <c r="O152" s="8">
        <v>5.8409999999999997E-2</v>
      </c>
      <c r="P152" s="12">
        <v>10</v>
      </c>
      <c r="AA152" s="9"/>
      <c r="AB152" s="9"/>
      <c r="AC152" s="9"/>
      <c r="AF152" s="9"/>
      <c r="AG152" s="9"/>
    </row>
    <row r="153" spans="1:33">
      <c r="A153" s="8" t="s">
        <v>170</v>
      </c>
      <c r="B153" s="8" t="s">
        <v>148</v>
      </c>
      <c r="C153" s="9">
        <v>76</v>
      </c>
      <c r="D153" s="8">
        <f t="shared" si="4"/>
        <v>0</v>
      </c>
      <c r="E153" s="10">
        <v>127</v>
      </c>
      <c r="F153" s="12">
        <v>28</v>
      </c>
      <c r="G153" s="12">
        <v>97</v>
      </c>
      <c r="H153" s="12">
        <v>97</v>
      </c>
      <c r="I153" s="10">
        <v>0.67800000000000005</v>
      </c>
      <c r="J153" s="10">
        <v>12.6</v>
      </c>
      <c r="K153" s="8">
        <v>5.36</v>
      </c>
      <c r="L153" s="8">
        <v>0.91225999999999996</v>
      </c>
      <c r="M153" s="10">
        <v>0.74675999999999998</v>
      </c>
      <c r="N153" s="12">
        <v>0.10441</v>
      </c>
      <c r="O153" s="8">
        <v>0.1686</v>
      </c>
      <c r="P153" s="12">
        <v>35</v>
      </c>
      <c r="AA153" s="9"/>
      <c r="AB153" s="9"/>
      <c r="AC153" s="9"/>
      <c r="AF153" s="9"/>
      <c r="AG153" s="9"/>
    </row>
    <row r="154" spans="1:33">
      <c r="A154" s="8" t="s">
        <v>121</v>
      </c>
      <c r="B154" s="8" t="s">
        <v>148</v>
      </c>
      <c r="C154" s="9">
        <v>65.7</v>
      </c>
      <c r="D154" s="8">
        <f t="shared" si="4"/>
        <v>0</v>
      </c>
      <c r="E154" s="10">
        <v>224</v>
      </c>
      <c r="F154" s="12">
        <v>37</v>
      </c>
      <c r="G154" s="12">
        <v>69</v>
      </c>
      <c r="H154" s="12">
        <v>69</v>
      </c>
      <c r="I154" s="10">
        <v>0.499</v>
      </c>
      <c r="J154" s="10">
        <v>9</v>
      </c>
      <c r="K154" s="8">
        <v>4.077</v>
      </c>
      <c r="L154" s="8">
        <v>0.68093000000000004</v>
      </c>
      <c r="M154" s="10">
        <v>0.40064</v>
      </c>
      <c r="N154" s="12">
        <v>7.8539999999999999E-2</v>
      </c>
      <c r="O154" s="8">
        <v>9.1310000000000002E-2</v>
      </c>
      <c r="P154" s="12">
        <v>47</v>
      </c>
      <c r="AA154" s="9"/>
      <c r="AB154" s="9"/>
      <c r="AC154" s="9"/>
      <c r="AF154" s="9"/>
      <c r="AG154" s="9"/>
    </row>
    <row r="155" spans="1:33">
      <c r="A155" s="8" t="s">
        <v>76</v>
      </c>
      <c r="B155" s="8" t="s">
        <v>148</v>
      </c>
      <c r="C155" s="9">
        <v>61.8</v>
      </c>
      <c r="D155" s="8">
        <f t="shared" si="4"/>
        <v>0</v>
      </c>
      <c r="E155" s="10">
        <v>33</v>
      </c>
      <c r="F155" s="12">
        <v>27</v>
      </c>
      <c r="G155" s="12">
        <v>91</v>
      </c>
      <c r="H155" s="12">
        <v>93</v>
      </c>
      <c r="I155" s="10">
        <v>0.57599999999999996</v>
      </c>
      <c r="J155" s="10">
        <v>12.5</v>
      </c>
      <c r="K155" s="8">
        <v>5.1289999999999996</v>
      </c>
      <c r="L155" s="8">
        <v>0.91612000000000005</v>
      </c>
      <c r="M155" s="10">
        <v>0.29924000000000001</v>
      </c>
      <c r="N155" s="12">
        <v>0.12468</v>
      </c>
      <c r="O155" s="8">
        <v>0.19591</v>
      </c>
      <c r="P155" s="12">
        <v>40</v>
      </c>
      <c r="AA155" s="9"/>
      <c r="AB155" s="9"/>
      <c r="AC155" s="9"/>
      <c r="AF155" s="9"/>
      <c r="AG155" s="9"/>
    </row>
    <row r="156" spans="1:33">
      <c r="A156" s="8" t="s">
        <v>101</v>
      </c>
      <c r="B156" s="8" t="s">
        <v>148</v>
      </c>
      <c r="C156" s="9">
        <v>67</v>
      </c>
      <c r="D156" s="8">
        <f t="shared" si="4"/>
        <v>0</v>
      </c>
      <c r="E156" s="10">
        <v>336</v>
      </c>
      <c r="F156" s="12">
        <v>22</v>
      </c>
      <c r="G156" s="12">
        <v>87</v>
      </c>
      <c r="H156" s="12">
        <v>87</v>
      </c>
      <c r="I156" s="10">
        <v>0.50700000000000001</v>
      </c>
      <c r="J156" s="10">
        <v>10.3</v>
      </c>
      <c r="K156" s="8">
        <v>4.6100000000000003</v>
      </c>
      <c r="L156" s="8">
        <v>1.0327599999999999</v>
      </c>
      <c r="M156" s="10">
        <v>0.33474999999999999</v>
      </c>
      <c r="N156" s="12">
        <v>8.0790000000000001E-2</v>
      </c>
      <c r="O156" s="8">
        <v>0.18987000000000001</v>
      </c>
      <c r="P156" s="12">
        <v>32</v>
      </c>
      <c r="AA156" s="9"/>
      <c r="AB156" s="9"/>
      <c r="AC156" s="9"/>
      <c r="AF156" s="9"/>
      <c r="AG156" s="9"/>
    </row>
  </sheetData>
  <conditionalFormatting sqref="AF2:AG156 P2 P12 P26 P29 P31 P46 P60:P61 P71 P87 P96 P106 P102:P103 P145">
    <cfRule type="cellIs" dxfId="27" priority="22" operator="greaterThan">
      <formula>66</formula>
    </cfRule>
  </conditionalFormatting>
  <conditionalFormatting sqref="AG2:AG156 P2 P12 P26 P29 P31 P46 P60:P61 P71 P87 P96 P106 P102:P103 P145 N2:O156 H2:H156">
    <cfRule type="cellIs" dxfId="26" priority="21" operator="equal">
      <formula>1</formula>
    </cfRule>
  </conditionalFormatting>
  <conditionalFormatting sqref="I2:I156">
    <cfRule type="cellIs" dxfId="25" priority="19" operator="equal">
      <formula>0</formula>
    </cfRule>
  </conditionalFormatting>
  <conditionalFormatting sqref="M2:M156">
    <cfRule type="cellIs" dxfId="24" priority="17" operator="equal">
      <formula>0</formula>
    </cfRule>
  </conditionalFormatting>
  <conditionalFormatting sqref="E2:F156">
    <cfRule type="cellIs" dxfId="23" priority="14" operator="greaterThan">
      <formula>413</formula>
    </cfRule>
  </conditionalFormatting>
  <conditionalFormatting sqref="F2:F156">
    <cfRule type="cellIs" dxfId="22" priority="12" operator="greaterThan">
      <formula>52</formula>
    </cfRule>
  </conditionalFormatting>
  <conditionalFormatting sqref="H2:H156">
    <cfRule type="cellIs" dxfId="21" priority="8" operator="lessThan">
      <formula>64</formula>
    </cfRule>
  </conditionalFormatting>
  <conditionalFormatting sqref="G2:G156">
    <cfRule type="cellIs" dxfId="20" priority="5" operator="lessThan">
      <formula>42</formula>
    </cfRule>
  </conditionalFormatting>
  <conditionalFormatting sqref="L3:L139 L141:L156">
    <cfRule type="cellIs" dxfId="19" priority="4" operator="lessThan">
      <formula>0.35</formula>
    </cfRule>
  </conditionalFormatting>
  <conditionalFormatting sqref="J2:J156">
    <cfRule type="cellIs" dxfId="18" priority="3" operator="equal">
      <formula>0</formula>
    </cfRule>
  </conditionalFormatting>
  <conditionalFormatting sqref="N2:N38 N40:N46 N48:N49 N51:N81 N83:N99 N101:N103 N105:N113 N115:N116 N118:N121 N123:N124 N126:N132 N135:N146 AB2:AC156 N148:N156">
    <cfRule type="cellIs" dxfId="17" priority="2" operator="greaterThan">
      <formula>0.35637</formula>
    </cfRule>
  </conditionalFormatting>
  <conditionalFormatting sqref="O2:O52 O54:O96 O98:O138 O140:O156">
    <cfRule type="cellIs" dxfId="16" priority="1" operator="greaterThan">
      <formula>0.5291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63C63-1BF1-4BA0-8437-52A7D9151D2F}">
  <dimension ref="A2:E20"/>
  <sheetViews>
    <sheetView workbookViewId="0">
      <selection activeCell="D16" sqref="D16"/>
    </sheetView>
  </sheetViews>
  <sheetFormatPr baseColWidth="10" defaultColWidth="8.83203125" defaultRowHeight="15"/>
  <sheetData>
    <row r="2" spans="1:5">
      <c r="A2" s="72" t="s">
        <v>203</v>
      </c>
      <c r="B2" s="72"/>
      <c r="C2" s="72"/>
      <c r="D2" s="72"/>
      <c r="E2" s="72"/>
    </row>
    <row r="3" spans="1:5">
      <c r="A3" s="72"/>
      <c r="B3" s="72"/>
      <c r="C3" s="72"/>
      <c r="D3" s="72"/>
      <c r="E3" s="72"/>
    </row>
    <row r="4" spans="1:5">
      <c r="A4" s="72"/>
      <c r="B4" s="72"/>
      <c r="C4" s="72"/>
      <c r="D4" s="72"/>
      <c r="E4" s="72"/>
    </row>
    <row r="5" spans="1:5">
      <c r="A5" s="72"/>
      <c r="B5" s="72"/>
      <c r="C5" s="72"/>
      <c r="D5" s="72"/>
      <c r="E5" s="72"/>
    </row>
    <row r="6" spans="1:5">
      <c r="A6" s="72"/>
      <c r="B6" s="72"/>
      <c r="C6" s="72"/>
      <c r="D6" s="72"/>
      <c r="E6" s="72"/>
    </row>
    <row r="7" spans="1:5">
      <c r="A7" s="72"/>
      <c r="B7" s="72"/>
      <c r="C7" s="72"/>
      <c r="D7" s="72"/>
      <c r="E7" s="72"/>
    </row>
    <row r="9" spans="1:5">
      <c r="A9" s="72" t="s">
        <v>202</v>
      </c>
      <c r="B9" s="72"/>
      <c r="C9" s="72"/>
      <c r="D9" s="72"/>
      <c r="E9" s="72"/>
    </row>
    <row r="10" spans="1:5">
      <c r="A10" s="72"/>
      <c r="B10" s="72"/>
      <c r="C10" s="72"/>
      <c r="D10" s="72"/>
      <c r="E10" s="72"/>
    </row>
    <row r="11" spans="1:5">
      <c r="A11" s="72"/>
      <c r="B11" s="72"/>
      <c r="C11" s="72"/>
      <c r="D11" s="72"/>
      <c r="E11" s="72"/>
    </row>
    <row r="12" spans="1:5">
      <c r="A12" s="72"/>
      <c r="B12" s="72"/>
      <c r="C12" s="72"/>
      <c r="D12" s="72"/>
      <c r="E12" s="72"/>
    </row>
    <row r="13" spans="1:5">
      <c r="A13" s="72"/>
      <c r="B13" s="72"/>
      <c r="C13" s="72"/>
      <c r="D13" s="72"/>
      <c r="E13" s="72"/>
    </row>
    <row r="14" spans="1:5">
      <c r="A14" s="72"/>
      <c r="B14" s="72"/>
      <c r="C14" s="72"/>
      <c r="D14" s="72"/>
      <c r="E14" s="72"/>
    </row>
    <row r="16" spans="1:5">
      <c r="A16" s="11" t="s">
        <v>200</v>
      </c>
    </row>
    <row r="17" spans="1:3">
      <c r="A17" s="73" t="s">
        <v>201</v>
      </c>
      <c r="B17" s="11" t="s">
        <v>141</v>
      </c>
      <c r="C17" s="17">
        <v>0.77375593014450905</v>
      </c>
    </row>
    <row r="18" spans="1:3">
      <c r="A18" s="73"/>
      <c r="B18" s="11" t="s">
        <v>146</v>
      </c>
      <c r="C18" s="18">
        <v>0.79392774878420191</v>
      </c>
    </row>
    <row r="19" spans="1:3">
      <c r="A19" s="73"/>
      <c r="B19" s="11" t="s">
        <v>147</v>
      </c>
      <c r="C19" s="17">
        <v>0.80679916755971703</v>
      </c>
    </row>
    <row r="20" spans="1:3" ht="14.5" customHeight="1">
      <c r="A20" s="73"/>
      <c r="B20" s="11" t="s">
        <v>195</v>
      </c>
      <c r="C20" s="18">
        <v>0.71443853230522703</v>
      </c>
    </row>
  </sheetData>
  <mergeCells count="3">
    <mergeCell ref="A2:E7"/>
    <mergeCell ref="A17:A20"/>
    <mergeCell ref="A9:E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D62D-ED95-476C-AF47-9F159E3249A1}">
  <dimension ref="A1:Z156"/>
  <sheetViews>
    <sheetView topLeftCell="A49" zoomScale="92" zoomScaleNormal="10" workbookViewId="0">
      <selection activeCell="H59" sqref="H59:L63"/>
    </sheetView>
  </sheetViews>
  <sheetFormatPr baseColWidth="10" defaultColWidth="8.83203125" defaultRowHeight="15"/>
  <cols>
    <col min="3" max="5" width="8.83203125" style="14"/>
    <col min="6" max="6" width="8.83203125" style="15"/>
  </cols>
  <sheetData>
    <row r="1" spans="1:26">
      <c r="A1" s="6" t="s">
        <v>0</v>
      </c>
      <c r="B1" s="7" t="s">
        <v>140</v>
      </c>
      <c r="C1" s="11" t="s">
        <v>141</v>
      </c>
      <c r="D1" s="11" t="s">
        <v>146</v>
      </c>
      <c r="E1" s="11" t="s">
        <v>147</v>
      </c>
      <c r="F1" s="11" t="s">
        <v>195</v>
      </c>
      <c r="H1" s="19" t="s">
        <v>171</v>
      </c>
      <c r="I1" s="20"/>
      <c r="J1" s="20"/>
      <c r="K1" s="20"/>
      <c r="L1" s="20"/>
      <c r="M1" s="20"/>
      <c r="N1" s="20"/>
      <c r="O1" s="20"/>
      <c r="P1" s="21"/>
      <c r="R1" s="35" t="s">
        <v>171</v>
      </c>
      <c r="S1" s="36"/>
      <c r="T1" s="36"/>
      <c r="U1" s="36"/>
      <c r="V1" s="36"/>
      <c r="W1" s="36"/>
      <c r="X1" s="36"/>
      <c r="Y1" s="36"/>
      <c r="Z1" s="37"/>
    </row>
    <row r="2" spans="1:26" ht="16" thickBot="1">
      <c r="A2" s="8" t="s">
        <v>135</v>
      </c>
      <c r="B2" s="9">
        <v>65</v>
      </c>
      <c r="C2" s="9">
        <v>263</v>
      </c>
      <c r="D2" s="9">
        <v>0.47899999999999998</v>
      </c>
      <c r="E2" s="9">
        <v>10.1</v>
      </c>
      <c r="F2" s="10">
        <v>0.30335000000000001</v>
      </c>
      <c r="H2" s="22"/>
      <c r="I2" s="23"/>
      <c r="J2" s="23"/>
      <c r="K2" s="23"/>
      <c r="L2" s="23"/>
      <c r="M2" s="23"/>
      <c r="N2" s="23"/>
      <c r="O2" s="23"/>
      <c r="P2" s="24"/>
      <c r="R2" s="38"/>
      <c r="S2" s="39"/>
      <c r="T2" s="39"/>
      <c r="U2" s="39"/>
      <c r="V2" s="39"/>
      <c r="W2" s="39"/>
      <c r="X2" s="39"/>
      <c r="Y2" s="39"/>
      <c r="Z2" s="40"/>
    </row>
    <row r="3" spans="1:26">
      <c r="A3" s="8" t="s">
        <v>84</v>
      </c>
      <c r="B3" s="9">
        <v>77.8</v>
      </c>
      <c r="C3" s="9">
        <v>74</v>
      </c>
      <c r="D3" s="9">
        <v>0.76200000000000001</v>
      </c>
      <c r="E3" s="9">
        <v>14.2</v>
      </c>
      <c r="F3" s="10">
        <v>0.81325000000000003</v>
      </c>
      <c r="H3" s="25" t="s">
        <v>172</v>
      </c>
      <c r="I3" s="4"/>
      <c r="J3" s="23"/>
      <c r="K3" s="23"/>
      <c r="L3" s="23"/>
      <c r="M3" s="23"/>
      <c r="N3" s="23"/>
      <c r="O3" s="23"/>
      <c r="P3" s="24"/>
      <c r="R3" s="41" t="s">
        <v>172</v>
      </c>
      <c r="S3" s="42"/>
      <c r="T3" s="39"/>
      <c r="U3" s="39"/>
      <c r="V3" s="39"/>
      <c r="W3" s="39"/>
      <c r="X3" s="39"/>
      <c r="Y3" s="39"/>
      <c r="Z3" s="40"/>
    </row>
    <row r="4" spans="1:26">
      <c r="A4" s="8" t="s">
        <v>62</v>
      </c>
      <c r="B4" s="9">
        <v>75.599999999999994</v>
      </c>
      <c r="C4" s="9">
        <v>19</v>
      </c>
      <c r="D4" s="9">
        <v>0.74299999999999999</v>
      </c>
      <c r="E4" s="9">
        <v>14.4</v>
      </c>
      <c r="F4" s="10">
        <v>0.61765999999999999</v>
      </c>
      <c r="H4" s="26" t="s">
        <v>173</v>
      </c>
      <c r="I4" s="1">
        <v>0.66207481369675192</v>
      </c>
      <c r="J4" s="23"/>
      <c r="K4" s="23"/>
      <c r="L4" s="23"/>
      <c r="M4" s="23"/>
      <c r="N4" s="23"/>
      <c r="O4" s="23"/>
      <c r="P4" s="24"/>
      <c r="R4" s="56" t="s">
        <v>173</v>
      </c>
      <c r="S4" s="16">
        <v>0.92033087816436276</v>
      </c>
      <c r="T4" s="39"/>
      <c r="U4" s="39"/>
      <c r="V4" s="39"/>
      <c r="W4" s="39"/>
      <c r="X4" s="39"/>
      <c r="Y4" s="39"/>
      <c r="Z4" s="40"/>
    </row>
    <row r="5" spans="1:26">
      <c r="A5" s="8" t="s">
        <v>122</v>
      </c>
      <c r="B5" s="9">
        <v>52.4</v>
      </c>
      <c r="C5" s="9">
        <v>335</v>
      </c>
      <c r="D5" s="9">
        <v>0.53100000000000003</v>
      </c>
      <c r="E5" s="9">
        <v>11.4</v>
      </c>
      <c r="F5" s="10">
        <v>0.16683000000000001</v>
      </c>
      <c r="H5" s="26" t="s">
        <v>174</v>
      </c>
      <c r="I5" s="1">
        <v>0.43834305893158876</v>
      </c>
      <c r="J5" s="23"/>
      <c r="K5" s="23"/>
      <c r="L5" s="23"/>
      <c r="M5" s="23"/>
      <c r="N5" s="23"/>
      <c r="O5" s="23"/>
      <c r="P5" s="24"/>
      <c r="R5" s="56" t="s">
        <v>174</v>
      </c>
      <c r="S5" s="16">
        <v>0.84700892530278704</v>
      </c>
      <c r="T5" s="39"/>
      <c r="U5" s="39"/>
      <c r="V5" s="39"/>
      <c r="W5" s="39"/>
      <c r="X5" s="39"/>
      <c r="Y5" s="39"/>
      <c r="Z5" s="40"/>
    </row>
    <row r="6" spans="1:26">
      <c r="A6" s="8" t="s">
        <v>31</v>
      </c>
      <c r="B6" s="9">
        <v>76.3</v>
      </c>
      <c r="C6" s="9">
        <v>116</v>
      </c>
      <c r="D6" s="9">
        <v>0.82599999999999996</v>
      </c>
      <c r="E6" s="9">
        <v>17.3</v>
      </c>
      <c r="F6" s="10">
        <v>0.78722999999999999</v>
      </c>
      <c r="H6" s="26" t="s">
        <v>175</v>
      </c>
      <c r="I6" s="1">
        <v>0.43467209853244881</v>
      </c>
      <c r="J6" s="23"/>
      <c r="K6" s="23"/>
      <c r="L6" s="23"/>
      <c r="M6" s="23"/>
      <c r="N6" s="23"/>
      <c r="O6" s="23"/>
      <c r="P6" s="24"/>
      <c r="R6" s="43" t="s">
        <v>175</v>
      </c>
      <c r="S6" s="18">
        <v>0.84600898363809929</v>
      </c>
      <c r="T6" s="39"/>
      <c r="U6" s="39"/>
      <c r="V6" s="39"/>
      <c r="W6" s="39"/>
      <c r="X6" s="39"/>
      <c r="Y6" s="39"/>
      <c r="Z6" s="40"/>
    </row>
    <row r="7" spans="1:26">
      <c r="A7" s="8" t="s">
        <v>112</v>
      </c>
      <c r="B7" s="9">
        <v>74.8</v>
      </c>
      <c r="C7" s="9">
        <v>118</v>
      </c>
      <c r="D7" s="9">
        <v>0.74099999999999999</v>
      </c>
      <c r="E7" s="9">
        <v>12.7</v>
      </c>
      <c r="F7" s="10">
        <v>0.72989999999999999</v>
      </c>
      <c r="H7" s="26" t="s">
        <v>176</v>
      </c>
      <c r="I7" s="1">
        <v>71.202744846950651</v>
      </c>
      <c r="J7" s="23"/>
      <c r="K7" s="23"/>
      <c r="L7" s="23"/>
      <c r="M7" s="23"/>
      <c r="N7" s="23"/>
      <c r="O7" s="23"/>
      <c r="P7" s="24"/>
      <c r="R7" s="43" t="s">
        <v>176</v>
      </c>
      <c r="S7" s="18">
        <v>6.0406197328931654E-2</v>
      </c>
      <c r="T7" s="39"/>
      <c r="U7" s="39"/>
      <c r="V7" s="39"/>
      <c r="W7" s="39"/>
      <c r="X7" s="39"/>
      <c r="Y7" s="39"/>
      <c r="Z7" s="40"/>
    </row>
    <row r="8" spans="1:26" ht="16" thickBot="1">
      <c r="A8" s="8" t="s">
        <v>14</v>
      </c>
      <c r="B8" s="9">
        <v>82.8</v>
      </c>
      <c r="C8" s="9">
        <v>59</v>
      </c>
      <c r="D8" s="9">
        <v>0.93700000000000006</v>
      </c>
      <c r="E8" s="9">
        <v>20.399999999999999</v>
      </c>
      <c r="F8" s="10">
        <v>0.93156000000000005</v>
      </c>
      <c r="H8" s="27" t="s">
        <v>177</v>
      </c>
      <c r="I8" s="2">
        <v>155</v>
      </c>
      <c r="J8" s="23"/>
      <c r="K8" s="23"/>
      <c r="L8" s="23"/>
      <c r="M8" s="23"/>
      <c r="N8" s="23"/>
      <c r="O8" s="23"/>
      <c r="P8" s="24"/>
      <c r="R8" s="44" t="s">
        <v>177</v>
      </c>
      <c r="S8" s="45">
        <v>155</v>
      </c>
      <c r="T8" s="39"/>
      <c r="U8" s="39"/>
      <c r="V8" s="39"/>
      <c r="W8" s="39"/>
      <c r="X8" s="39"/>
      <c r="Y8" s="39"/>
      <c r="Z8" s="40"/>
    </row>
    <row r="9" spans="1:26">
      <c r="A9" s="8" t="s">
        <v>17</v>
      </c>
      <c r="B9" s="9">
        <v>81.5</v>
      </c>
      <c r="C9" s="9">
        <v>65</v>
      </c>
      <c r="D9" s="9">
        <v>0.89200000000000002</v>
      </c>
      <c r="E9" s="9">
        <v>15.9</v>
      </c>
      <c r="F9" s="10">
        <v>0.89041999999999999</v>
      </c>
      <c r="H9" s="22"/>
      <c r="I9" s="23"/>
      <c r="J9" s="23"/>
      <c r="K9" s="23"/>
      <c r="L9" s="23"/>
      <c r="M9" s="23"/>
      <c r="N9" s="23"/>
      <c r="O9" s="23"/>
      <c r="P9" s="24"/>
      <c r="R9" s="38"/>
      <c r="S9" s="39"/>
      <c r="T9" s="39"/>
      <c r="U9" s="39"/>
      <c r="V9" s="39"/>
      <c r="W9" s="39"/>
      <c r="X9" s="39"/>
      <c r="Y9" s="39"/>
      <c r="Z9" s="40"/>
    </row>
    <row r="10" spans="1:26" ht="16" thickBot="1">
      <c r="A10" s="8" t="s">
        <v>71</v>
      </c>
      <c r="B10" s="9">
        <v>72.7</v>
      </c>
      <c r="C10" s="9">
        <v>118</v>
      </c>
      <c r="D10" s="9">
        <v>0.75800000000000001</v>
      </c>
      <c r="E10" s="9">
        <v>12.7</v>
      </c>
      <c r="F10" s="10">
        <v>0.64044999999999996</v>
      </c>
      <c r="H10" s="22" t="s">
        <v>178</v>
      </c>
      <c r="I10" s="23"/>
      <c r="J10" s="23"/>
      <c r="K10" s="23"/>
      <c r="L10" s="23"/>
      <c r="M10" s="23"/>
      <c r="N10" s="23"/>
      <c r="O10" s="23"/>
      <c r="P10" s="24"/>
      <c r="R10" s="38" t="s">
        <v>178</v>
      </c>
      <c r="S10" s="39"/>
      <c r="T10" s="39"/>
      <c r="U10" s="39"/>
      <c r="V10" s="39"/>
      <c r="W10" s="39"/>
      <c r="X10" s="39"/>
      <c r="Y10" s="39"/>
      <c r="Z10" s="40"/>
    </row>
    <row r="11" spans="1:26">
      <c r="A11" s="8" t="s">
        <v>47</v>
      </c>
      <c r="B11" s="9">
        <v>76.900000000000006</v>
      </c>
      <c r="C11" s="9">
        <v>69</v>
      </c>
      <c r="D11" s="9">
        <v>0.82299999999999995</v>
      </c>
      <c r="E11" s="9">
        <v>14.5</v>
      </c>
      <c r="F11" s="10">
        <v>0.74716000000000005</v>
      </c>
      <c r="H11" s="28"/>
      <c r="I11" s="3" t="s">
        <v>183</v>
      </c>
      <c r="J11" s="3" t="s">
        <v>184</v>
      </c>
      <c r="K11" s="3" t="s">
        <v>185</v>
      </c>
      <c r="L11" s="3" t="s">
        <v>186</v>
      </c>
      <c r="M11" s="3" t="s">
        <v>187</v>
      </c>
      <c r="N11" s="23"/>
      <c r="O11" s="23"/>
      <c r="P11" s="24"/>
      <c r="R11" s="46"/>
      <c r="S11" s="47" t="s">
        <v>183</v>
      </c>
      <c r="T11" s="47" t="s">
        <v>184</v>
      </c>
      <c r="U11" s="47" t="s">
        <v>185</v>
      </c>
      <c r="V11" s="47" t="s">
        <v>186</v>
      </c>
      <c r="W11" s="47" t="s">
        <v>187</v>
      </c>
      <c r="X11" s="39"/>
      <c r="Y11" s="39"/>
      <c r="Z11" s="40"/>
    </row>
    <row r="12" spans="1:26">
      <c r="A12" s="8" t="s">
        <v>96</v>
      </c>
      <c r="B12" s="9">
        <v>71.8</v>
      </c>
      <c r="C12" s="9">
        <v>129</v>
      </c>
      <c r="D12" s="9">
        <v>0.57499999999999996</v>
      </c>
      <c r="E12" s="9">
        <v>10.199999999999999</v>
      </c>
      <c r="F12" s="10">
        <v>0.60163999999999995</v>
      </c>
      <c r="H12" s="26" t="s">
        <v>179</v>
      </c>
      <c r="I12" s="1">
        <v>1</v>
      </c>
      <c r="J12" s="1">
        <v>605379.77309197991</v>
      </c>
      <c r="K12" s="1">
        <v>605379.77309197991</v>
      </c>
      <c r="L12" s="1">
        <v>119.40827774505186</v>
      </c>
      <c r="M12" s="1">
        <v>6.5917285816976693E-21</v>
      </c>
      <c r="N12" s="23"/>
      <c r="O12" s="23"/>
      <c r="P12" s="24"/>
      <c r="R12" s="43" t="s">
        <v>179</v>
      </c>
      <c r="S12" s="18">
        <v>1</v>
      </c>
      <c r="T12" s="18">
        <v>3.0908385209985973</v>
      </c>
      <c r="U12" s="18">
        <v>3.0908385209985973</v>
      </c>
      <c r="V12" s="18">
        <v>847.05833871554057</v>
      </c>
      <c r="W12" s="18">
        <v>2.9606861546897749E-64</v>
      </c>
      <c r="X12" s="39"/>
      <c r="Y12" s="39"/>
      <c r="Z12" s="40"/>
    </row>
    <row r="13" spans="1:26">
      <c r="A13" s="8" t="s">
        <v>150</v>
      </c>
      <c r="B13" s="9">
        <v>75.5</v>
      </c>
      <c r="C13" s="9">
        <v>98</v>
      </c>
      <c r="D13" s="9">
        <v>0.79400000000000004</v>
      </c>
      <c r="E13" s="9">
        <v>15.3</v>
      </c>
      <c r="F13" s="10">
        <v>0.73607999999999996</v>
      </c>
      <c r="H13" s="26" t="s">
        <v>180</v>
      </c>
      <c r="I13" s="1">
        <v>153</v>
      </c>
      <c r="J13" s="1">
        <v>775684.1236822136</v>
      </c>
      <c r="K13" s="1">
        <v>5069.8308737399584</v>
      </c>
      <c r="L13" s="1"/>
      <c r="M13" s="1"/>
      <c r="N13" s="23"/>
      <c r="O13" s="23"/>
      <c r="P13" s="24"/>
      <c r="R13" s="43" t="s">
        <v>180</v>
      </c>
      <c r="S13" s="18">
        <v>153</v>
      </c>
      <c r="T13" s="18">
        <v>0.55828302738849989</v>
      </c>
      <c r="U13" s="18">
        <v>3.6489086757418294E-3</v>
      </c>
      <c r="V13" s="18"/>
      <c r="W13" s="18"/>
      <c r="X13" s="39"/>
      <c r="Y13" s="39"/>
      <c r="Z13" s="40"/>
    </row>
    <row r="14" spans="1:26" ht="16" thickBot="1">
      <c r="A14" s="8" t="s">
        <v>55</v>
      </c>
      <c r="B14" s="9">
        <v>72.3</v>
      </c>
      <c r="C14" s="9">
        <v>196</v>
      </c>
      <c r="D14" s="9">
        <v>0.79800000000000004</v>
      </c>
      <c r="E14" s="9">
        <v>15.6</v>
      </c>
      <c r="F14" s="10">
        <v>0.89666999999999997</v>
      </c>
      <c r="H14" s="27" t="s">
        <v>181</v>
      </c>
      <c r="I14" s="2">
        <v>154</v>
      </c>
      <c r="J14" s="2">
        <v>1381063.8967741935</v>
      </c>
      <c r="K14" s="2"/>
      <c r="L14" s="2"/>
      <c r="M14" s="2"/>
      <c r="N14" s="23"/>
      <c r="O14" s="23"/>
      <c r="P14" s="24"/>
      <c r="R14" s="44" t="s">
        <v>181</v>
      </c>
      <c r="S14" s="45">
        <v>154</v>
      </c>
      <c r="T14" s="45">
        <v>3.6491215483870971</v>
      </c>
      <c r="U14" s="45"/>
      <c r="V14" s="45"/>
      <c r="W14" s="45"/>
      <c r="X14" s="39"/>
      <c r="Y14" s="39"/>
      <c r="Z14" s="40"/>
    </row>
    <row r="15" spans="1:26" ht="16" thickBot="1">
      <c r="A15" s="8" t="s">
        <v>22</v>
      </c>
      <c r="B15" s="9">
        <v>81.099999999999994</v>
      </c>
      <c r="C15" s="9">
        <v>74</v>
      </c>
      <c r="D15" s="9">
        <v>0.89500000000000002</v>
      </c>
      <c r="E15" s="9">
        <v>16.600000000000001</v>
      </c>
      <c r="F15" s="10">
        <v>0.31909999999999999</v>
      </c>
      <c r="H15" s="22"/>
      <c r="I15" s="23"/>
      <c r="J15" s="23"/>
      <c r="K15" s="23"/>
      <c r="L15" s="23"/>
      <c r="M15" s="23"/>
      <c r="N15" s="23"/>
      <c r="O15" s="23"/>
      <c r="P15" s="24"/>
      <c r="R15" s="38"/>
      <c r="S15" s="39"/>
      <c r="T15" s="39"/>
      <c r="U15" s="39"/>
      <c r="V15" s="39"/>
      <c r="W15" s="39"/>
      <c r="X15" s="39"/>
      <c r="Y15" s="39"/>
      <c r="Z15" s="40"/>
    </row>
    <row r="16" spans="1:26">
      <c r="A16" s="8" t="s">
        <v>70</v>
      </c>
      <c r="B16" s="9">
        <v>69.8</v>
      </c>
      <c r="C16" s="9">
        <v>211</v>
      </c>
      <c r="D16" s="9">
        <v>0.60399999999999998</v>
      </c>
      <c r="E16" s="9">
        <v>12.5</v>
      </c>
      <c r="F16" s="10">
        <v>0.57406999999999997</v>
      </c>
      <c r="H16" s="28"/>
      <c r="I16" s="3" t="s">
        <v>188</v>
      </c>
      <c r="J16" s="3" t="s">
        <v>176</v>
      </c>
      <c r="K16" s="3" t="s">
        <v>189</v>
      </c>
      <c r="L16" s="3" t="s">
        <v>190</v>
      </c>
      <c r="M16" s="3" t="s">
        <v>191</v>
      </c>
      <c r="N16" s="3" t="s">
        <v>192</v>
      </c>
      <c r="O16" s="3" t="s">
        <v>193</v>
      </c>
      <c r="P16" s="29" t="s">
        <v>194</v>
      </c>
      <c r="R16" s="46"/>
      <c r="S16" s="47" t="s">
        <v>188</v>
      </c>
      <c r="T16" s="47" t="s">
        <v>176</v>
      </c>
      <c r="U16" s="47" t="s">
        <v>189</v>
      </c>
      <c r="V16" s="47" t="s">
        <v>190</v>
      </c>
      <c r="W16" s="47" t="s">
        <v>191</v>
      </c>
      <c r="X16" s="47" t="s">
        <v>192</v>
      </c>
      <c r="Y16" s="47" t="s">
        <v>193</v>
      </c>
      <c r="Z16" s="48" t="s">
        <v>194</v>
      </c>
    </row>
    <row r="17" spans="1:26">
      <c r="A17" s="8" t="s">
        <v>151</v>
      </c>
      <c r="B17" s="9">
        <v>77</v>
      </c>
      <c r="C17" s="9">
        <v>186</v>
      </c>
      <c r="D17" s="9">
        <v>0.67100000000000004</v>
      </c>
      <c r="E17" s="9">
        <v>13.8</v>
      </c>
      <c r="F17" s="10">
        <v>0.53920000000000001</v>
      </c>
      <c r="H17" s="30" t="s">
        <v>141</v>
      </c>
      <c r="I17" s="1">
        <v>432.91253089210136</v>
      </c>
      <c r="J17" s="1">
        <v>26.641753013872933</v>
      </c>
      <c r="K17" s="1">
        <v>16.249401106101182</v>
      </c>
      <c r="L17" s="1">
        <v>3.9046896684795643E-35</v>
      </c>
      <c r="M17" s="1">
        <v>380.27934166313213</v>
      </c>
      <c r="N17" s="1">
        <v>485.54572012107059</v>
      </c>
      <c r="O17" s="1">
        <v>380.27934166313213</v>
      </c>
      <c r="P17" s="31">
        <v>485.54572012107059</v>
      </c>
      <c r="R17" s="30" t="s">
        <v>146</v>
      </c>
      <c r="S17" s="18">
        <v>5.949354597169576E-2</v>
      </c>
      <c r="T17" s="18">
        <v>2.2471955929189984E-2</v>
      </c>
      <c r="U17" s="18">
        <v>2.6474573979747138</v>
      </c>
      <c r="V17" s="18">
        <v>8.9591539334721339E-3</v>
      </c>
      <c r="W17" s="18">
        <v>1.5098167478763296E-2</v>
      </c>
      <c r="X17" s="18">
        <v>0.10388892446462822</v>
      </c>
      <c r="Y17" s="18">
        <v>1.5098167478763296E-2</v>
      </c>
      <c r="Z17" s="49">
        <v>0.10388892446462822</v>
      </c>
    </row>
    <row r="18" spans="1:26">
      <c r="A18" s="8" t="s">
        <v>85</v>
      </c>
      <c r="B18" s="9">
        <v>77.400000000000006</v>
      </c>
      <c r="C18" s="9">
        <v>88</v>
      </c>
      <c r="D18" s="9">
        <v>0.747</v>
      </c>
      <c r="E18" s="9">
        <v>14.2</v>
      </c>
      <c r="F18" s="10">
        <v>0.79081000000000001</v>
      </c>
      <c r="H18" s="32" t="s">
        <v>146</v>
      </c>
      <c r="I18" s="33">
        <v>-407.30504402084654</v>
      </c>
      <c r="J18" s="33">
        <v>37.273705639468979</v>
      </c>
      <c r="K18" s="33">
        <v>-10.927409470915412</v>
      </c>
      <c r="L18" s="33">
        <v>6.5917285816976693E-21</v>
      </c>
      <c r="M18" s="33">
        <v>-480.94261588653791</v>
      </c>
      <c r="N18" s="33">
        <v>-333.66747215515517</v>
      </c>
      <c r="O18" s="33">
        <v>-480.94261588653791</v>
      </c>
      <c r="P18" s="34">
        <v>-333.66747215515517</v>
      </c>
      <c r="R18" s="32" t="s">
        <v>195</v>
      </c>
      <c r="S18" s="50">
        <v>4.8873500407044482E-2</v>
      </c>
      <c r="T18" s="50">
        <v>1.6792555178267068E-3</v>
      </c>
      <c r="U18" s="50">
        <v>29.104266675447096</v>
      </c>
      <c r="V18" s="50">
        <v>2.9606861546898593E-64</v>
      </c>
      <c r="W18" s="50">
        <v>4.5555979469606919E-2</v>
      </c>
      <c r="X18" s="50">
        <v>5.2191021344482044E-2</v>
      </c>
      <c r="Y18" s="50">
        <v>4.5555979469606919E-2</v>
      </c>
      <c r="Z18" s="51">
        <v>5.2191021344482044E-2</v>
      </c>
    </row>
    <row r="19" spans="1:26">
      <c r="A19" s="8" t="s">
        <v>113</v>
      </c>
      <c r="B19" s="9">
        <v>65.7</v>
      </c>
      <c r="C19" s="9">
        <v>256</v>
      </c>
      <c r="D19" s="9">
        <v>0.69799999999999995</v>
      </c>
      <c r="E19" s="9">
        <v>12.6</v>
      </c>
      <c r="F19" s="10">
        <v>4.7759999999999997E-2</v>
      </c>
    </row>
    <row r="20" spans="1:26">
      <c r="A20" s="8" t="s">
        <v>19</v>
      </c>
      <c r="B20" s="9">
        <v>75</v>
      </c>
      <c r="C20" s="9">
        <v>142</v>
      </c>
      <c r="D20" s="9">
        <v>0.754</v>
      </c>
      <c r="E20" s="9">
        <v>15.2</v>
      </c>
      <c r="F20" s="10">
        <v>0.69701999999999997</v>
      </c>
      <c r="H20" s="19" t="s">
        <v>171</v>
      </c>
      <c r="I20" s="20"/>
      <c r="J20" s="20"/>
      <c r="K20" s="20"/>
      <c r="L20" s="20"/>
      <c r="M20" s="20"/>
      <c r="N20" s="20"/>
      <c r="O20" s="20"/>
      <c r="P20" s="21"/>
      <c r="R20" s="19" t="s">
        <v>171</v>
      </c>
      <c r="S20" s="20"/>
      <c r="T20" s="20"/>
      <c r="U20" s="20"/>
      <c r="V20" s="20"/>
      <c r="W20" s="20"/>
      <c r="X20" s="20"/>
      <c r="Y20" s="20"/>
      <c r="Z20" s="21"/>
    </row>
    <row r="21" spans="1:26" ht="16" thickBot="1">
      <c r="A21" s="8" t="s">
        <v>119</v>
      </c>
      <c r="B21" s="9">
        <v>74.5</v>
      </c>
      <c r="C21" s="9">
        <v>137</v>
      </c>
      <c r="D21" s="9">
        <v>0.79200000000000004</v>
      </c>
      <c r="E21" s="9">
        <v>15</v>
      </c>
      <c r="F21" s="10">
        <v>0.76649</v>
      </c>
      <c r="H21" s="22"/>
      <c r="I21" s="23"/>
      <c r="J21" s="23"/>
      <c r="K21" s="23"/>
      <c r="L21" s="23"/>
      <c r="M21" s="23"/>
      <c r="N21" s="23"/>
      <c r="O21" s="23"/>
      <c r="P21" s="24"/>
      <c r="R21" s="22"/>
      <c r="S21" s="23"/>
      <c r="T21" s="23"/>
      <c r="U21" s="23"/>
      <c r="V21" s="23"/>
      <c r="W21" s="23"/>
      <c r="X21" s="23"/>
      <c r="Y21" s="23"/>
      <c r="Z21" s="24"/>
    </row>
    <row r="22" spans="1:26">
      <c r="A22" s="8" t="s">
        <v>134</v>
      </c>
      <c r="B22" s="9">
        <v>59.9</v>
      </c>
      <c r="C22" s="9">
        <v>26</v>
      </c>
      <c r="D22" s="9">
        <v>0.39900000000000002</v>
      </c>
      <c r="E22" s="9">
        <v>7.7</v>
      </c>
      <c r="F22" s="10">
        <v>0.27124999999999999</v>
      </c>
      <c r="H22" s="25" t="s">
        <v>172</v>
      </c>
      <c r="I22" s="4"/>
      <c r="J22" s="23"/>
      <c r="K22" s="23"/>
      <c r="L22" s="23"/>
      <c r="M22" s="23"/>
      <c r="N22" s="23"/>
      <c r="O22" s="23"/>
      <c r="P22" s="24"/>
      <c r="R22" s="25" t="s">
        <v>172</v>
      </c>
      <c r="S22" s="4"/>
      <c r="T22" s="23"/>
      <c r="U22" s="23"/>
      <c r="V22" s="23"/>
      <c r="W22" s="23"/>
      <c r="X22" s="23"/>
      <c r="Y22" s="23"/>
      <c r="Z22" s="24"/>
    </row>
    <row r="23" spans="1:26">
      <c r="A23" s="8" t="s">
        <v>137</v>
      </c>
      <c r="B23" s="9">
        <v>59.6</v>
      </c>
      <c r="C23" s="9">
        <v>288</v>
      </c>
      <c r="D23" s="9">
        <v>0.40600000000000003</v>
      </c>
      <c r="E23" s="9">
        <v>10.6</v>
      </c>
      <c r="F23" s="10">
        <v>0.22395999999999999</v>
      </c>
      <c r="H23" s="26" t="s">
        <v>173</v>
      </c>
      <c r="I23" s="1">
        <v>0.58196327378690271</v>
      </c>
      <c r="J23" s="23"/>
      <c r="K23" s="23"/>
      <c r="L23" s="23"/>
      <c r="M23" s="23"/>
      <c r="N23" s="23"/>
      <c r="O23" s="23"/>
      <c r="P23" s="24"/>
      <c r="R23" s="26" t="s">
        <v>173</v>
      </c>
      <c r="S23" s="1">
        <v>0.56244759592730298</v>
      </c>
      <c r="T23" s="23"/>
      <c r="U23" s="23"/>
      <c r="V23" s="23"/>
      <c r="W23" s="23"/>
      <c r="X23" s="23"/>
      <c r="Y23" s="23"/>
      <c r="Z23" s="24"/>
    </row>
    <row r="24" spans="1:26">
      <c r="A24" s="8" t="s">
        <v>152</v>
      </c>
      <c r="B24" s="9">
        <v>73.3</v>
      </c>
      <c r="C24" s="9">
        <v>114</v>
      </c>
      <c r="D24" s="9">
        <v>0.64600000000000002</v>
      </c>
      <c r="E24" s="9">
        <v>13.5</v>
      </c>
      <c r="F24" s="10">
        <v>0.61114000000000002</v>
      </c>
      <c r="H24" s="26" t="s">
        <v>174</v>
      </c>
      <c r="I24" s="1">
        <v>0.33868125203676952</v>
      </c>
      <c r="J24" s="23"/>
      <c r="K24" s="23"/>
      <c r="L24" s="23"/>
      <c r="M24" s="23"/>
      <c r="N24" s="23"/>
      <c r="O24" s="23"/>
      <c r="P24" s="24"/>
      <c r="R24" s="26" t="s">
        <v>174</v>
      </c>
      <c r="S24" s="1">
        <v>0.31634729816440266</v>
      </c>
      <c r="T24" s="23"/>
      <c r="U24" s="23"/>
      <c r="V24" s="23"/>
      <c r="W24" s="23"/>
      <c r="X24" s="23"/>
      <c r="Y24" s="23"/>
      <c r="Z24" s="24"/>
    </row>
    <row r="25" spans="1:26">
      <c r="A25" s="8" t="s">
        <v>129</v>
      </c>
      <c r="B25" s="9">
        <v>68.7</v>
      </c>
      <c r="C25" s="9">
        <v>174</v>
      </c>
      <c r="D25" s="9">
        <v>0.55800000000000005</v>
      </c>
      <c r="E25" s="9">
        <v>10.9</v>
      </c>
      <c r="F25" s="10">
        <v>0.23402000000000001</v>
      </c>
      <c r="H25" s="26" t="s">
        <v>175</v>
      </c>
      <c r="I25" s="1">
        <v>0.33435890727883993</v>
      </c>
      <c r="J25" s="23"/>
      <c r="K25" s="23"/>
      <c r="L25" s="23"/>
      <c r="M25" s="23"/>
      <c r="N25" s="23"/>
      <c r="O25" s="23"/>
      <c r="P25" s="24"/>
      <c r="R25" s="26" t="s">
        <v>175</v>
      </c>
      <c r="S25" s="1">
        <v>0.31187897985175167</v>
      </c>
      <c r="T25" s="23"/>
      <c r="U25" s="23"/>
      <c r="V25" s="23"/>
      <c r="W25" s="23"/>
      <c r="X25" s="23"/>
      <c r="Y25" s="23"/>
      <c r="Z25" s="24"/>
    </row>
    <row r="26" spans="1:26">
      <c r="A26" s="8" t="s">
        <v>118</v>
      </c>
      <c r="B26" s="9">
        <v>57.3</v>
      </c>
      <c r="C26" s="9">
        <v>357</v>
      </c>
      <c r="D26" s="9">
        <v>0.51400000000000001</v>
      </c>
      <c r="E26" s="9">
        <v>10.4</v>
      </c>
      <c r="F26" s="10">
        <v>0.90563000000000005</v>
      </c>
      <c r="H26" s="26" t="s">
        <v>176</v>
      </c>
      <c r="I26" s="1">
        <v>2.3649633510707182</v>
      </c>
      <c r="J26" s="23"/>
      <c r="K26" s="23"/>
      <c r="L26" s="23"/>
      <c r="M26" s="23"/>
      <c r="N26" s="23"/>
      <c r="O26" s="23"/>
      <c r="P26" s="24"/>
      <c r="R26" s="26" t="s">
        <v>176</v>
      </c>
      <c r="S26" s="1">
        <v>78.555923397903157</v>
      </c>
      <c r="T26" s="23"/>
      <c r="U26" s="23"/>
      <c r="V26" s="23"/>
      <c r="W26" s="23"/>
      <c r="X26" s="23"/>
      <c r="Y26" s="23"/>
      <c r="Z26" s="24"/>
    </row>
    <row r="27" spans="1:26" ht="16" thickBot="1">
      <c r="A27" s="8" t="s">
        <v>9</v>
      </c>
      <c r="B27" s="9">
        <v>82.2</v>
      </c>
      <c r="C27" s="9">
        <v>64</v>
      </c>
      <c r="D27" s="9">
        <v>0.91900000000000004</v>
      </c>
      <c r="E27" s="9">
        <v>16.3</v>
      </c>
      <c r="F27" s="10">
        <v>6.6989999999999994E-2</v>
      </c>
      <c r="H27" s="27" t="s">
        <v>177</v>
      </c>
      <c r="I27" s="2">
        <v>155</v>
      </c>
      <c r="J27" s="23"/>
      <c r="K27" s="23"/>
      <c r="L27" s="23"/>
      <c r="M27" s="23"/>
      <c r="N27" s="23"/>
      <c r="O27" s="23"/>
      <c r="P27" s="24"/>
      <c r="R27" s="27" t="s">
        <v>177</v>
      </c>
      <c r="S27" s="2">
        <v>155</v>
      </c>
      <c r="T27" s="23"/>
      <c r="U27" s="23"/>
      <c r="V27" s="23"/>
      <c r="W27" s="23"/>
      <c r="X27" s="23"/>
      <c r="Y27" s="23"/>
      <c r="Z27" s="24"/>
    </row>
    <row r="28" spans="1:26">
      <c r="A28" s="8" t="s">
        <v>131</v>
      </c>
      <c r="B28" s="9">
        <v>52.5</v>
      </c>
      <c r="C28" s="9">
        <v>397</v>
      </c>
      <c r="D28" s="9">
        <v>0.34699999999999998</v>
      </c>
      <c r="E28" s="9">
        <v>7.1</v>
      </c>
      <c r="F28" s="10">
        <v>0.15010000000000001</v>
      </c>
      <c r="H28" s="22"/>
      <c r="I28" s="23"/>
      <c r="J28" s="23"/>
      <c r="K28" s="23"/>
      <c r="L28" s="23"/>
      <c r="M28" s="23"/>
      <c r="N28" s="23"/>
      <c r="O28" s="23"/>
      <c r="P28" s="24"/>
      <c r="R28" s="22"/>
      <c r="S28" s="23"/>
      <c r="T28" s="23"/>
      <c r="U28" s="23"/>
      <c r="V28" s="23"/>
      <c r="W28" s="23"/>
      <c r="X28" s="23"/>
      <c r="Y28" s="23"/>
      <c r="Z28" s="24"/>
    </row>
    <row r="29" spans="1:26" ht="16" thickBot="1">
      <c r="A29" s="8" t="s">
        <v>132</v>
      </c>
      <c r="B29" s="9">
        <v>53.1</v>
      </c>
      <c r="C29" s="9">
        <v>356</v>
      </c>
      <c r="D29" s="9">
        <v>0.39400000000000002</v>
      </c>
      <c r="E29" s="9">
        <v>7.3</v>
      </c>
      <c r="F29" s="10">
        <v>0.85857000000000006</v>
      </c>
      <c r="H29" s="22" t="s">
        <v>178</v>
      </c>
      <c r="I29" s="23"/>
      <c r="J29" s="23"/>
      <c r="K29" s="23"/>
      <c r="L29" s="23"/>
      <c r="M29" s="23"/>
      <c r="N29" s="23"/>
      <c r="O29" s="23"/>
      <c r="P29" s="24"/>
      <c r="R29" s="22" t="s">
        <v>178</v>
      </c>
      <c r="S29" s="23"/>
      <c r="T29" s="23"/>
      <c r="U29" s="23"/>
      <c r="V29" s="23"/>
      <c r="W29" s="23"/>
      <c r="X29" s="23"/>
      <c r="Y29" s="23"/>
      <c r="Z29" s="24"/>
    </row>
    <row r="30" spans="1:26">
      <c r="A30" s="8" t="s">
        <v>28</v>
      </c>
      <c r="B30" s="9">
        <v>85</v>
      </c>
      <c r="C30" s="9">
        <v>82</v>
      </c>
      <c r="D30" s="9">
        <v>0.84499999999999997</v>
      </c>
      <c r="E30" s="9">
        <v>16.3</v>
      </c>
      <c r="F30" s="10">
        <v>0.81657999999999997</v>
      </c>
      <c r="H30" s="28"/>
      <c r="I30" s="3" t="s">
        <v>183</v>
      </c>
      <c r="J30" s="3" t="s">
        <v>184</v>
      </c>
      <c r="K30" s="3" t="s">
        <v>185</v>
      </c>
      <c r="L30" s="3" t="s">
        <v>186</v>
      </c>
      <c r="M30" s="3" t="s">
        <v>187</v>
      </c>
      <c r="N30" s="23"/>
      <c r="O30" s="23"/>
      <c r="P30" s="24"/>
      <c r="R30" s="28"/>
      <c r="S30" s="3" t="s">
        <v>183</v>
      </c>
      <c r="T30" s="3" t="s">
        <v>184</v>
      </c>
      <c r="U30" s="3" t="s">
        <v>185</v>
      </c>
      <c r="V30" s="3" t="s">
        <v>186</v>
      </c>
      <c r="W30" s="3" t="s">
        <v>187</v>
      </c>
      <c r="X30" s="23"/>
      <c r="Y30" s="23"/>
      <c r="Z30" s="24"/>
    </row>
    <row r="31" spans="1:26">
      <c r="A31" s="8" t="s">
        <v>75</v>
      </c>
      <c r="B31" s="9">
        <v>76.099999999999994</v>
      </c>
      <c r="C31" s="9">
        <v>85</v>
      </c>
      <c r="D31" s="9">
        <v>0.73399999999999999</v>
      </c>
      <c r="E31" s="9">
        <v>13.5</v>
      </c>
      <c r="F31" s="10">
        <v>0.69077</v>
      </c>
      <c r="H31" s="26" t="s">
        <v>179</v>
      </c>
      <c r="I31" s="1">
        <v>1</v>
      </c>
      <c r="J31" s="1">
        <v>438.24864564522773</v>
      </c>
      <c r="K31" s="1">
        <v>438.24864564522773</v>
      </c>
      <c r="L31" s="1">
        <v>78.355908888442471</v>
      </c>
      <c r="M31" s="1">
        <v>1.9957546863399852E-15</v>
      </c>
      <c r="N31" s="23"/>
      <c r="O31" s="23"/>
      <c r="P31" s="24"/>
      <c r="R31" s="26" t="s">
        <v>179</v>
      </c>
      <c r="S31" s="1">
        <v>1</v>
      </c>
      <c r="T31" s="1">
        <v>436895.83233691764</v>
      </c>
      <c r="U31" s="1">
        <v>436895.83233691764</v>
      </c>
      <c r="V31" s="1">
        <v>70.797842953296723</v>
      </c>
      <c r="W31" s="1">
        <v>2.6173453470558389E-14</v>
      </c>
      <c r="X31" s="23"/>
      <c r="Y31" s="23"/>
      <c r="Z31" s="24"/>
    </row>
    <row r="32" spans="1:26">
      <c r="A32" s="8" t="s">
        <v>33</v>
      </c>
      <c r="B32" s="9">
        <v>74.8</v>
      </c>
      <c r="C32" s="9">
        <v>143</v>
      </c>
      <c r="D32" s="9">
        <v>0.72399999999999998</v>
      </c>
      <c r="E32" s="9">
        <v>13.6</v>
      </c>
      <c r="F32" s="10">
        <v>0.36314999999999997</v>
      </c>
      <c r="H32" s="26" t="s">
        <v>180</v>
      </c>
      <c r="I32" s="1">
        <v>153</v>
      </c>
      <c r="J32" s="1">
        <v>855.73690274186902</v>
      </c>
      <c r="K32" s="1">
        <v>5.5930516519076408</v>
      </c>
      <c r="L32" s="1"/>
      <c r="M32" s="1"/>
      <c r="N32" s="23"/>
      <c r="O32" s="23"/>
      <c r="P32" s="24"/>
      <c r="R32" s="26" t="s">
        <v>180</v>
      </c>
      <c r="S32" s="1">
        <v>153</v>
      </c>
      <c r="T32" s="1">
        <v>944168.06443727587</v>
      </c>
      <c r="U32" s="1">
        <v>6171.033100897228</v>
      </c>
      <c r="V32" s="1"/>
      <c r="W32" s="1"/>
      <c r="X32" s="23"/>
      <c r="Y32" s="23"/>
      <c r="Z32" s="24"/>
    </row>
    <row r="33" spans="1:26" ht="16" thickBot="1">
      <c r="A33" s="8" t="s">
        <v>124</v>
      </c>
      <c r="B33" s="9">
        <v>63.5</v>
      </c>
      <c r="C33" s="9">
        <v>227</v>
      </c>
      <c r="D33" s="9">
        <v>0.498</v>
      </c>
      <c r="E33" s="9">
        <v>11.1</v>
      </c>
      <c r="F33" s="10">
        <v>0.31051000000000001</v>
      </c>
      <c r="H33" s="27" t="s">
        <v>181</v>
      </c>
      <c r="I33" s="2">
        <v>154</v>
      </c>
      <c r="J33" s="2">
        <v>1293.9855483870967</v>
      </c>
      <c r="K33" s="2"/>
      <c r="L33" s="2"/>
      <c r="M33" s="2"/>
      <c r="N33" s="23"/>
      <c r="O33" s="23"/>
      <c r="P33" s="24"/>
      <c r="R33" s="27" t="s">
        <v>181</v>
      </c>
      <c r="S33" s="2">
        <v>154</v>
      </c>
      <c r="T33" s="2">
        <v>1381063.8967741935</v>
      </c>
      <c r="U33" s="2"/>
      <c r="V33" s="2"/>
      <c r="W33" s="2"/>
      <c r="X33" s="23"/>
      <c r="Y33" s="23"/>
      <c r="Z33" s="24"/>
    </row>
    <row r="34" spans="1:26" ht="16" thickBot="1">
      <c r="A34" s="8" t="s">
        <v>153</v>
      </c>
      <c r="B34" s="9">
        <v>64.7</v>
      </c>
      <c r="C34" s="9">
        <v>267</v>
      </c>
      <c r="D34" s="9">
        <v>0.59</v>
      </c>
      <c r="E34" s="9">
        <v>11.1</v>
      </c>
      <c r="F34" s="10">
        <v>9.8059999999999994E-2</v>
      </c>
      <c r="H34" s="22"/>
      <c r="I34" s="23"/>
      <c r="J34" s="23"/>
      <c r="K34" s="23"/>
      <c r="L34" s="23"/>
      <c r="M34" s="23"/>
      <c r="N34" s="23"/>
      <c r="O34" s="23"/>
      <c r="P34" s="24"/>
      <c r="R34" s="22"/>
      <c r="S34" s="23"/>
      <c r="T34" s="23"/>
      <c r="U34" s="23"/>
      <c r="V34" s="23"/>
      <c r="W34" s="23"/>
      <c r="X34" s="23"/>
      <c r="Y34" s="23"/>
      <c r="Z34" s="24"/>
    </row>
    <row r="35" spans="1:26">
      <c r="A35" s="8" t="s">
        <v>16</v>
      </c>
      <c r="B35" s="9">
        <v>79.599999999999994</v>
      </c>
      <c r="C35" s="9">
        <v>95</v>
      </c>
      <c r="D35" s="9">
        <v>0.77500000000000002</v>
      </c>
      <c r="E35" s="9">
        <v>14.2</v>
      </c>
      <c r="F35" s="10">
        <v>0.86026999999999998</v>
      </c>
      <c r="H35" s="28"/>
      <c r="I35" s="3" t="s">
        <v>188</v>
      </c>
      <c r="J35" s="3" t="s">
        <v>176</v>
      </c>
      <c r="K35" s="3" t="s">
        <v>189</v>
      </c>
      <c r="L35" s="3" t="s">
        <v>190</v>
      </c>
      <c r="M35" s="3" t="s">
        <v>191</v>
      </c>
      <c r="N35" s="3" t="s">
        <v>192</v>
      </c>
      <c r="O35" s="3" t="s">
        <v>193</v>
      </c>
      <c r="P35" s="29" t="s">
        <v>194</v>
      </c>
      <c r="R35" s="28"/>
      <c r="S35" s="3" t="s">
        <v>188</v>
      </c>
      <c r="T35" s="3" t="s">
        <v>176</v>
      </c>
      <c r="U35" s="3" t="s">
        <v>189</v>
      </c>
      <c r="V35" s="3" t="s">
        <v>190</v>
      </c>
      <c r="W35" s="3" t="s">
        <v>191</v>
      </c>
      <c r="X35" s="3" t="s">
        <v>192</v>
      </c>
      <c r="Y35" s="3" t="s">
        <v>193</v>
      </c>
      <c r="Z35" s="29" t="s">
        <v>194</v>
      </c>
    </row>
    <row r="36" spans="1:26">
      <c r="A36" s="8" t="s">
        <v>58</v>
      </c>
      <c r="B36" s="9">
        <v>78</v>
      </c>
      <c r="C36" s="9">
        <v>95</v>
      </c>
      <c r="D36" s="9">
        <v>0.82299999999999995</v>
      </c>
      <c r="E36" s="9">
        <v>15.3</v>
      </c>
      <c r="F36" s="10">
        <v>0.78805000000000003</v>
      </c>
      <c r="H36" s="30" t="s">
        <v>147</v>
      </c>
      <c r="I36" s="1">
        <v>8.5777254057435748</v>
      </c>
      <c r="J36" s="1">
        <v>0.54150445057438734</v>
      </c>
      <c r="K36" s="1">
        <v>15.840544609827244</v>
      </c>
      <c r="L36" s="1">
        <v>4.5460739171193096E-34</v>
      </c>
      <c r="M36" s="1">
        <v>7.5079344576565781</v>
      </c>
      <c r="N36" s="1">
        <v>9.6475163538305715</v>
      </c>
      <c r="O36" s="1">
        <v>7.5079344576565781</v>
      </c>
      <c r="P36" s="31">
        <v>9.6475163538305715</v>
      </c>
      <c r="R36" s="30" t="s">
        <v>141</v>
      </c>
      <c r="S36" s="1">
        <v>388.66852269776564</v>
      </c>
      <c r="T36" s="1">
        <v>29.223909576062784</v>
      </c>
      <c r="U36" s="1">
        <v>13.299675790679384</v>
      </c>
      <c r="V36" s="1">
        <v>2.6082807538098823E-27</v>
      </c>
      <c r="W36" s="1">
        <v>330.93404997270693</v>
      </c>
      <c r="X36" s="1">
        <v>446.40299542282435</v>
      </c>
      <c r="Y36" s="1">
        <v>330.93404997270693</v>
      </c>
      <c r="Z36" s="31">
        <v>446.40299542282435</v>
      </c>
    </row>
    <row r="37" spans="1:26">
      <c r="A37" s="8" t="s">
        <v>61</v>
      </c>
      <c r="B37" s="9">
        <v>85</v>
      </c>
      <c r="C37" s="9">
        <v>52</v>
      </c>
      <c r="D37" s="9">
        <v>0.85399999999999998</v>
      </c>
      <c r="E37" s="9">
        <v>14.3</v>
      </c>
      <c r="F37" s="10">
        <v>0.92356000000000005</v>
      </c>
      <c r="H37" s="32" t="s">
        <v>195</v>
      </c>
      <c r="I37" s="33">
        <v>7.0858734643315895</v>
      </c>
      <c r="J37" s="33">
        <v>0.80049295917516561</v>
      </c>
      <c r="K37" s="33">
        <v>8.8518873065828476</v>
      </c>
      <c r="L37" s="33">
        <v>1.9957546863399352E-15</v>
      </c>
      <c r="M37" s="33">
        <v>5.5044273269552413</v>
      </c>
      <c r="N37" s="33">
        <v>8.6673196017079377</v>
      </c>
      <c r="O37" s="33">
        <v>5.5044273269552413</v>
      </c>
      <c r="P37" s="34">
        <v>8.6673196017079377</v>
      </c>
      <c r="R37" s="32" t="s">
        <v>147</v>
      </c>
      <c r="S37" s="33">
        <v>-18.37486842351932</v>
      </c>
      <c r="T37" s="33">
        <v>2.1838068552068886</v>
      </c>
      <c r="U37" s="33">
        <v>-8.4141454083761129</v>
      </c>
      <c r="V37" s="33">
        <v>2.6173453470557361E-14</v>
      </c>
      <c r="W37" s="33">
        <v>-22.689176096508113</v>
      </c>
      <c r="X37" s="33">
        <v>-14.060560750530525</v>
      </c>
      <c r="Y37" s="33">
        <v>-22.689176096508113</v>
      </c>
      <c r="Z37" s="34">
        <v>-14.060560750530525</v>
      </c>
    </row>
    <row r="38" spans="1:26">
      <c r="A38" s="8" t="s">
        <v>154</v>
      </c>
      <c r="B38" s="9">
        <v>78.8</v>
      </c>
      <c r="C38" s="9">
        <v>86</v>
      </c>
      <c r="D38" s="9">
        <v>0.72399999999999998</v>
      </c>
      <c r="E38" s="9">
        <v>13.1</v>
      </c>
      <c r="F38" s="10">
        <v>0.84482999999999997</v>
      </c>
    </row>
    <row r="39" spans="1:26">
      <c r="A39" s="8" t="s">
        <v>7</v>
      </c>
      <c r="B39" s="9">
        <v>86</v>
      </c>
      <c r="C39" s="9">
        <v>71</v>
      </c>
      <c r="D39" s="9">
        <v>0.92300000000000004</v>
      </c>
      <c r="E39" s="9">
        <v>19.2</v>
      </c>
      <c r="F39" s="10">
        <v>0.87463999999999997</v>
      </c>
      <c r="H39" s="19" t="s">
        <v>171</v>
      </c>
      <c r="I39" s="20"/>
      <c r="J39" s="20"/>
      <c r="K39" s="20"/>
      <c r="L39" s="20"/>
      <c r="M39" s="20"/>
      <c r="N39" s="20"/>
      <c r="O39" s="20"/>
      <c r="P39" s="21"/>
      <c r="R39" s="19" t="s">
        <v>171</v>
      </c>
      <c r="S39" s="20"/>
      <c r="T39" s="20"/>
      <c r="U39" s="20"/>
      <c r="V39" s="20"/>
      <c r="W39" s="20"/>
      <c r="X39" s="20"/>
      <c r="Y39" s="20"/>
      <c r="Z39" s="21"/>
    </row>
    <row r="40" spans="1:26" ht="16" thickBot="1">
      <c r="A40" s="8" t="s">
        <v>111</v>
      </c>
      <c r="B40" s="9">
        <v>63.5</v>
      </c>
      <c r="C40" s="9">
        <v>241</v>
      </c>
      <c r="D40" s="9">
        <v>0.47</v>
      </c>
      <c r="E40" s="9">
        <v>6.3</v>
      </c>
      <c r="F40" s="10">
        <v>0.36291000000000001</v>
      </c>
      <c r="H40" s="22"/>
      <c r="I40" s="23"/>
      <c r="J40" s="23"/>
      <c r="K40" s="23"/>
      <c r="L40" s="23"/>
      <c r="M40" s="23"/>
      <c r="N40" s="23"/>
      <c r="O40" s="23"/>
      <c r="P40" s="24"/>
      <c r="R40" s="22"/>
      <c r="S40" s="23"/>
      <c r="T40" s="23"/>
      <c r="U40" s="23"/>
      <c r="V40" s="23"/>
      <c r="W40" s="23"/>
      <c r="X40" s="23"/>
      <c r="Y40" s="23"/>
      <c r="Z40" s="24"/>
    </row>
    <row r="41" spans="1:26">
      <c r="A41" s="8" t="s">
        <v>87</v>
      </c>
      <c r="B41" s="9">
        <v>73.900000000000006</v>
      </c>
      <c r="C41" s="9">
        <v>152</v>
      </c>
      <c r="D41" s="9">
        <v>0.71799999999999997</v>
      </c>
      <c r="E41" s="9">
        <v>13.2</v>
      </c>
      <c r="F41" s="10">
        <v>0.66825000000000001</v>
      </c>
      <c r="H41" s="25" t="s">
        <v>172</v>
      </c>
      <c r="I41" s="4"/>
      <c r="J41" s="23"/>
      <c r="K41" s="23"/>
      <c r="L41" s="23"/>
      <c r="M41" s="23"/>
      <c r="N41" s="23"/>
      <c r="O41" s="23"/>
      <c r="P41" s="24"/>
      <c r="R41" s="25" t="s">
        <v>172</v>
      </c>
      <c r="S41" s="4"/>
      <c r="T41" s="23"/>
      <c r="U41" s="23"/>
      <c r="V41" s="23"/>
      <c r="W41" s="23"/>
      <c r="X41" s="23"/>
      <c r="Y41" s="23"/>
      <c r="Z41" s="24"/>
    </row>
    <row r="42" spans="1:26">
      <c r="A42" s="8" t="s">
        <v>46</v>
      </c>
      <c r="B42" s="9">
        <v>76.2</v>
      </c>
      <c r="C42" s="9">
        <v>118</v>
      </c>
      <c r="D42" s="9">
        <v>0.73899999999999999</v>
      </c>
      <c r="E42" s="9">
        <v>14</v>
      </c>
      <c r="F42" s="10">
        <v>0.79074999999999995</v>
      </c>
      <c r="H42" s="26" t="s">
        <v>173</v>
      </c>
      <c r="I42" s="1">
        <v>0.51128458881914307</v>
      </c>
      <c r="J42" s="23"/>
      <c r="K42" s="23"/>
      <c r="L42" s="23"/>
      <c r="M42" s="23"/>
      <c r="N42" s="23"/>
      <c r="O42" s="23"/>
      <c r="P42" s="24"/>
      <c r="R42" s="26" t="s">
        <v>173</v>
      </c>
      <c r="S42" s="1">
        <v>0.66236192716375886</v>
      </c>
      <c r="T42" s="23"/>
      <c r="U42" s="23"/>
      <c r="V42" s="23"/>
      <c r="W42" s="23"/>
      <c r="X42" s="23"/>
      <c r="Y42" s="23"/>
      <c r="Z42" s="24"/>
    </row>
    <row r="43" spans="1:26">
      <c r="A43" s="8" t="s">
        <v>120</v>
      </c>
      <c r="B43" s="9">
        <v>79</v>
      </c>
      <c r="C43" s="9">
        <v>159</v>
      </c>
      <c r="D43" s="9">
        <v>0.68799999999999994</v>
      </c>
      <c r="E43" s="9">
        <v>13.1</v>
      </c>
      <c r="F43" s="10">
        <v>0.61712</v>
      </c>
      <c r="H43" s="26" t="s">
        <v>174</v>
      </c>
      <c r="I43" s="1">
        <v>0.26141193076396019</v>
      </c>
      <c r="J43" s="23"/>
      <c r="K43" s="23"/>
      <c r="L43" s="23"/>
      <c r="M43" s="23"/>
      <c r="N43" s="23"/>
      <c r="O43" s="23"/>
      <c r="P43" s="24"/>
      <c r="R43" s="26" t="s">
        <v>174</v>
      </c>
      <c r="S43" s="1">
        <v>0.43872332255608854</v>
      </c>
      <c r="T43" s="23"/>
      <c r="U43" s="23"/>
      <c r="V43" s="23"/>
      <c r="W43" s="23"/>
      <c r="X43" s="23"/>
      <c r="Y43" s="23"/>
      <c r="Z43" s="24"/>
    </row>
    <row r="44" spans="1:26">
      <c r="A44" s="8" t="s">
        <v>41</v>
      </c>
      <c r="B44" s="9">
        <v>73.5</v>
      </c>
      <c r="C44" s="9">
        <v>178</v>
      </c>
      <c r="D44" s="9">
        <v>0.67800000000000005</v>
      </c>
      <c r="E44" s="9">
        <v>13.2</v>
      </c>
      <c r="F44" s="10">
        <v>0.67737000000000003</v>
      </c>
      <c r="H44" s="26" t="s">
        <v>175</v>
      </c>
      <c r="I44" s="1">
        <v>0.25658455776241745</v>
      </c>
      <c r="J44" s="23"/>
      <c r="K44" s="23"/>
      <c r="L44" s="23"/>
      <c r="M44" s="23"/>
      <c r="N44" s="23"/>
      <c r="O44" s="23"/>
      <c r="P44" s="24"/>
      <c r="R44" s="26" t="s">
        <v>175</v>
      </c>
      <c r="S44" s="1">
        <v>0.43505484754011531</v>
      </c>
      <c r="T44" s="23"/>
      <c r="U44" s="23"/>
      <c r="V44" s="23"/>
      <c r="W44" s="23"/>
      <c r="X44" s="23"/>
      <c r="Y44" s="23"/>
      <c r="Z44" s="24"/>
    </row>
    <row r="45" spans="1:26">
      <c r="A45" s="8" t="s">
        <v>65</v>
      </c>
      <c r="B45" s="9">
        <v>77.599999999999994</v>
      </c>
      <c r="C45" s="9">
        <v>119</v>
      </c>
      <c r="D45" s="9">
        <v>0.86299999999999999</v>
      </c>
      <c r="E45" s="9">
        <v>16.5</v>
      </c>
      <c r="F45" s="10">
        <v>0.77361000000000002</v>
      </c>
      <c r="H45" s="26" t="s">
        <v>176</v>
      </c>
      <c r="I45" s="1">
        <v>81.651151667892336</v>
      </c>
      <c r="J45" s="23"/>
      <c r="K45" s="23"/>
      <c r="L45" s="23"/>
      <c r="M45" s="23"/>
      <c r="N45" s="23"/>
      <c r="O45" s="23"/>
      <c r="P45" s="24"/>
      <c r="R45" s="26" t="s">
        <v>176</v>
      </c>
      <c r="S45" s="1">
        <v>0.11570095604837406</v>
      </c>
      <c r="T45" s="23"/>
      <c r="U45" s="23"/>
      <c r="V45" s="23"/>
      <c r="W45" s="23"/>
      <c r="X45" s="23"/>
      <c r="Y45" s="23"/>
      <c r="Z45" s="24"/>
    </row>
    <row r="46" spans="1:26" ht="16" thickBot="1">
      <c r="A46" s="8" t="s">
        <v>107</v>
      </c>
      <c r="B46" s="9">
        <v>64.8</v>
      </c>
      <c r="C46" s="9">
        <v>225</v>
      </c>
      <c r="D46" s="9">
        <v>0.441</v>
      </c>
      <c r="E46" s="9">
        <v>8.4</v>
      </c>
      <c r="F46" s="10">
        <v>0.44055</v>
      </c>
      <c r="H46" s="27" t="s">
        <v>177</v>
      </c>
      <c r="I46" s="2">
        <v>155</v>
      </c>
      <c r="J46" s="23"/>
      <c r="K46" s="23"/>
      <c r="L46" s="23"/>
      <c r="M46" s="23"/>
      <c r="N46" s="23"/>
      <c r="O46" s="23"/>
      <c r="P46" s="24"/>
      <c r="R46" s="27" t="s">
        <v>177</v>
      </c>
      <c r="S46" s="2">
        <v>155</v>
      </c>
      <c r="T46" s="23"/>
      <c r="U46" s="23"/>
      <c r="V46" s="23"/>
      <c r="W46" s="23"/>
      <c r="X46" s="23"/>
      <c r="Y46" s="23"/>
      <c r="Z46" s="24"/>
    </row>
    <row r="47" spans="1:26">
      <c r="A47" s="8" t="s">
        <v>10</v>
      </c>
      <c r="B47" s="9">
        <v>81.099999999999994</v>
      </c>
      <c r="C47" s="9">
        <v>76</v>
      </c>
      <c r="D47" s="9">
        <v>0.89300000000000002</v>
      </c>
      <c r="E47" s="9">
        <v>17</v>
      </c>
      <c r="F47" s="10">
        <v>0.88910999999999996</v>
      </c>
      <c r="H47" s="22"/>
      <c r="I47" s="23"/>
      <c r="J47" s="23"/>
      <c r="K47" s="23"/>
      <c r="L47" s="23"/>
      <c r="M47" s="23"/>
      <c r="N47" s="23"/>
      <c r="O47" s="23"/>
      <c r="P47" s="24"/>
      <c r="R47" s="22"/>
      <c r="S47" s="23"/>
      <c r="T47" s="23"/>
      <c r="U47" s="23"/>
      <c r="V47" s="23"/>
      <c r="W47" s="23"/>
      <c r="X47" s="23"/>
      <c r="Y47" s="23"/>
      <c r="Z47" s="24"/>
    </row>
    <row r="48" spans="1:26" ht="16" thickBot="1">
      <c r="A48" s="8" t="s">
        <v>30</v>
      </c>
      <c r="B48" s="9">
        <v>82.4</v>
      </c>
      <c r="C48" s="9">
        <v>78</v>
      </c>
      <c r="D48" s="9">
        <v>0.89400000000000002</v>
      </c>
      <c r="E48" s="9">
        <v>16.3</v>
      </c>
      <c r="F48" s="10">
        <v>0.94579000000000002</v>
      </c>
      <c r="H48" s="22" t="s">
        <v>178</v>
      </c>
      <c r="I48" s="23"/>
      <c r="J48" s="23"/>
      <c r="K48" s="23"/>
      <c r="L48" s="23"/>
      <c r="M48" s="23"/>
      <c r="N48" s="23"/>
      <c r="O48" s="23"/>
      <c r="P48" s="24"/>
      <c r="R48" s="22" t="s">
        <v>178</v>
      </c>
      <c r="S48" s="23"/>
      <c r="T48" s="23"/>
      <c r="U48" s="23"/>
      <c r="V48" s="23"/>
      <c r="W48" s="23"/>
      <c r="X48" s="23"/>
      <c r="Y48" s="23"/>
      <c r="Z48" s="24"/>
    </row>
    <row r="49" spans="1:26">
      <c r="A49" s="8" t="s">
        <v>127</v>
      </c>
      <c r="B49" s="9">
        <v>66</v>
      </c>
      <c r="C49" s="9">
        <v>229</v>
      </c>
      <c r="D49" s="9">
        <v>0.69399999999999995</v>
      </c>
      <c r="E49" s="9">
        <v>12.6</v>
      </c>
      <c r="F49" s="10">
        <v>0.43371999999999999</v>
      </c>
      <c r="H49" s="28"/>
      <c r="I49" s="3" t="s">
        <v>183</v>
      </c>
      <c r="J49" s="3" t="s">
        <v>184</v>
      </c>
      <c r="K49" s="3" t="s">
        <v>185</v>
      </c>
      <c r="L49" s="3" t="s">
        <v>186</v>
      </c>
      <c r="M49" s="3" t="s">
        <v>187</v>
      </c>
      <c r="N49" s="23"/>
      <c r="O49" s="23"/>
      <c r="P49" s="24"/>
      <c r="R49" s="28"/>
      <c r="S49" s="3" t="s">
        <v>183</v>
      </c>
      <c r="T49" s="3" t="s">
        <v>184</v>
      </c>
      <c r="U49" s="3" t="s">
        <v>185</v>
      </c>
      <c r="V49" s="3" t="s">
        <v>186</v>
      </c>
      <c r="W49" s="3" t="s">
        <v>187</v>
      </c>
      <c r="X49" s="23"/>
      <c r="Y49" s="23"/>
      <c r="Z49" s="24"/>
    </row>
    <row r="50" spans="1:26">
      <c r="A50" s="8" t="s">
        <v>115</v>
      </c>
      <c r="B50" s="9">
        <v>74.400000000000006</v>
      </c>
      <c r="C50" s="9">
        <v>129</v>
      </c>
      <c r="D50" s="9">
        <v>0.76800000000000002</v>
      </c>
      <c r="E50" s="9">
        <v>13.9</v>
      </c>
      <c r="F50" s="10">
        <v>0.72926000000000002</v>
      </c>
      <c r="H50" s="26" t="s">
        <v>179</v>
      </c>
      <c r="I50" s="1">
        <v>1</v>
      </c>
      <c r="J50" s="1">
        <v>361026.57976414054</v>
      </c>
      <c r="K50" s="1">
        <v>361026.57976414054</v>
      </c>
      <c r="L50" s="1">
        <v>54.152005797028217</v>
      </c>
      <c r="M50" s="1">
        <v>1.0602497238703658E-11</v>
      </c>
      <c r="N50" s="23"/>
      <c r="O50" s="23"/>
      <c r="P50" s="24"/>
      <c r="R50" s="26" t="s">
        <v>179</v>
      </c>
      <c r="S50" s="1">
        <v>1</v>
      </c>
      <c r="T50" s="1">
        <v>1.6009547301194056</v>
      </c>
      <c r="U50" s="1">
        <v>1.6009547301194056</v>
      </c>
      <c r="V50" s="1">
        <v>119.59283371041073</v>
      </c>
      <c r="W50" s="1">
        <v>6.2562646207028115E-21</v>
      </c>
      <c r="X50" s="23"/>
      <c r="Y50" s="23"/>
      <c r="Z50" s="24"/>
    </row>
    <row r="51" spans="1:26">
      <c r="A51" s="8" t="s">
        <v>27</v>
      </c>
      <c r="B51" s="9">
        <v>81</v>
      </c>
      <c r="C51" s="9">
        <v>68</v>
      </c>
      <c r="D51" s="9">
        <v>0.92400000000000004</v>
      </c>
      <c r="E51" s="9">
        <v>17.100000000000001</v>
      </c>
      <c r="F51" s="10">
        <v>0.89185999999999999</v>
      </c>
      <c r="H51" s="26" t="s">
        <v>180</v>
      </c>
      <c r="I51" s="1">
        <v>153</v>
      </c>
      <c r="J51" s="1">
        <v>1020037.317010053</v>
      </c>
      <c r="K51" s="1">
        <v>6666.9105686931571</v>
      </c>
      <c r="L51" s="1"/>
      <c r="M51" s="1"/>
      <c r="N51" s="23"/>
      <c r="O51" s="23"/>
      <c r="P51" s="24"/>
      <c r="R51" s="26" t="s">
        <v>180</v>
      </c>
      <c r="S51" s="1">
        <v>153</v>
      </c>
      <c r="T51" s="1">
        <v>2.0481668182676915</v>
      </c>
      <c r="U51" s="1">
        <v>1.3386711230507787E-2</v>
      </c>
      <c r="V51" s="1"/>
      <c r="W51" s="1"/>
      <c r="X51" s="23"/>
      <c r="Y51" s="23"/>
      <c r="Z51" s="24"/>
    </row>
    <row r="52" spans="1:26" ht="16" thickBot="1">
      <c r="A52" s="8" t="s">
        <v>100</v>
      </c>
      <c r="B52" s="9">
        <v>62.4</v>
      </c>
      <c r="C52" s="9">
        <v>249</v>
      </c>
      <c r="D52" s="9">
        <v>0.57499999999999996</v>
      </c>
      <c r="E52" s="9">
        <v>11.4</v>
      </c>
      <c r="F52" s="10">
        <v>0.40132000000000001</v>
      </c>
      <c r="H52" s="27" t="s">
        <v>181</v>
      </c>
      <c r="I52" s="2">
        <v>154</v>
      </c>
      <c r="J52" s="2">
        <v>1381063.8967741935</v>
      </c>
      <c r="K52" s="2"/>
      <c r="L52" s="2"/>
      <c r="M52" s="2"/>
      <c r="N52" s="23"/>
      <c r="O52" s="23"/>
      <c r="P52" s="24"/>
      <c r="R52" s="27" t="s">
        <v>181</v>
      </c>
      <c r="S52" s="2">
        <v>154</v>
      </c>
      <c r="T52" s="2">
        <v>3.6491215483870971</v>
      </c>
      <c r="U52" s="2"/>
      <c r="V52" s="2"/>
      <c r="W52" s="2"/>
      <c r="X52" s="23"/>
      <c r="Y52" s="23"/>
      <c r="Z52" s="24"/>
    </row>
    <row r="53" spans="1:26" ht="16" thickBot="1">
      <c r="A53" s="8" t="s">
        <v>90</v>
      </c>
      <c r="B53" s="9">
        <v>81</v>
      </c>
      <c r="C53" s="9">
        <v>72</v>
      </c>
      <c r="D53" s="9">
        <v>0.86499999999999999</v>
      </c>
      <c r="E53" s="9">
        <v>17.2</v>
      </c>
      <c r="F53" s="10">
        <v>0.88212999999999997</v>
      </c>
      <c r="H53" s="22"/>
      <c r="I53" s="23"/>
      <c r="J53" s="23"/>
      <c r="K53" s="23"/>
      <c r="L53" s="23"/>
      <c r="M53" s="23"/>
      <c r="N53" s="23"/>
      <c r="O53" s="23"/>
      <c r="P53" s="24"/>
      <c r="R53" s="22"/>
      <c r="S53" s="23"/>
      <c r="T53" s="23"/>
      <c r="U53" s="23"/>
      <c r="V53" s="23"/>
      <c r="W53" s="23"/>
      <c r="X53" s="23"/>
      <c r="Y53" s="23"/>
      <c r="Z53" s="24"/>
    </row>
    <row r="54" spans="1:26">
      <c r="A54" s="8" t="s">
        <v>42</v>
      </c>
      <c r="B54" s="9">
        <v>71.900000000000006</v>
      </c>
      <c r="C54" s="9">
        <v>186</v>
      </c>
      <c r="D54" s="9">
        <v>0.63700000000000001</v>
      </c>
      <c r="E54" s="9">
        <v>10.7</v>
      </c>
      <c r="F54" s="10">
        <v>0.64424999999999999</v>
      </c>
      <c r="H54" s="28"/>
      <c r="I54" s="3" t="s">
        <v>188</v>
      </c>
      <c r="J54" s="3" t="s">
        <v>176</v>
      </c>
      <c r="K54" s="3" t="s">
        <v>189</v>
      </c>
      <c r="L54" s="3" t="s">
        <v>190</v>
      </c>
      <c r="M54" s="3" t="s">
        <v>191</v>
      </c>
      <c r="N54" s="3" t="s">
        <v>192</v>
      </c>
      <c r="O54" s="3" t="s">
        <v>193</v>
      </c>
      <c r="P54" s="29" t="s">
        <v>194</v>
      </c>
      <c r="R54" s="28"/>
      <c r="S54" s="3" t="s">
        <v>188</v>
      </c>
      <c r="T54" s="3" t="s">
        <v>176</v>
      </c>
      <c r="U54" s="3" t="s">
        <v>189</v>
      </c>
      <c r="V54" s="3" t="s">
        <v>190</v>
      </c>
      <c r="W54" s="3" t="s">
        <v>191</v>
      </c>
      <c r="X54" s="3" t="s">
        <v>192</v>
      </c>
      <c r="Y54" s="3" t="s">
        <v>193</v>
      </c>
      <c r="Z54" s="29" t="s">
        <v>194</v>
      </c>
    </row>
    <row r="55" spans="1:26">
      <c r="A55" s="8" t="s">
        <v>133</v>
      </c>
      <c r="B55" s="9">
        <v>59</v>
      </c>
      <c r="C55" s="9">
        <v>284</v>
      </c>
      <c r="D55" s="9">
        <v>0.41399999999999998</v>
      </c>
      <c r="E55" s="9">
        <v>8.8000000000000007</v>
      </c>
      <c r="F55" s="10">
        <v>0.24009</v>
      </c>
      <c r="H55" s="30" t="s">
        <v>141</v>
      </c>
      <c r="I55" s="1">
        <v>277.40876385545391</v>
      </c>
      <c r="J55" s="1">
        <v>18.695622493545308</v>
      </c>
      <c r="K55" s="1">
        <v>14.83816673936531</v>
      </c>
      <c r="L55" s="1">
        <v>1.9927670456542505E-31</v>
      </c>
      <c r="M55" s="1">
        <v>240.47387312421156</v>
      </c>
      <c r="N55" s="1">
        <v>314.34365458669629</v>
      </c>
      <c r="O55" s="1">
        <v>240.47387312421156</v>
      </c>
      <c r="P55" s="31">
        <v>314.34365458669629</v>
      </c>
      <c r="R55" s="30" t="s">
        <v>146</v>
      </c>
      <c r="S55" s="1">
        <v>0.42679517693588398</v>
      </c>
      <c r="T55" s="1">
        <v>2.6491988811387156E-2</v>
      </c>
      <c r="U55" s="1">
        <v>16.11034867840624</v>
      </c>
      <c r="V55" s="1">
        <v>8.9815242024688297E-35</v>
      </c>
      <c r="W55" s="1">
        <v>0.37445786041488016</v>
      </c>
      <c r="X55" s="1">
        <v>0.4791324934568878</v>
      </c>
      <c r="Y55" s="1">
        <v>0.37445786041488016</v>
      </c>
      <c r="Z55" s="31">
        <v>0.4791324934568878</v>
      </c>
    </row>
    <row r="56" spans="1:26">
      <c r="A56" s="8" t="s">
        <v>105</v>
      </c>
      <c r="B56" s="9">
        <v>63.5</v>
      </c>
      <c r="C56" s="9">
        <v>24</v>
      </c>
      <c r="D56" s="9">
        <v>0.49</v>
      </c>
      <c r="E56" s="9">
        <v>9.1</v>
      </c>
      <c r="F56" s="10">
        <v>0.38846999999999998</v>
      </c>
      <c r="H56" s="32" t="s">
        <v>195</v>
      </c>
      <c r="I56" s="33">
        <v>-203.37739948836628</v>
      </c>
      <c r="J56" s="33">
        <v>27.637287482319611</v>
      </c>
      <c r="K56" s="33">
        <v>-7.3588046445756596</v>
      </c>
      <c r="L56" s="33">
        <v>1.0602497238703352E-11</v>
      </c>
      <c r="M56" s="33">
        <v>-257.97735697145265</v>
      </c>
      <c r="N56" s="33">
        <v>-148.77744200527991</v>
      </c>
      <c r="O56" s="33">
        <v>-257.97735697145265</v>
      </c>
      <c r="P56" s="34">
        <v>-148.77744200527991</v>
      </c>
      <c r="R56" s="32" t="s">
        <v>147</v>
      </c>
      <c r="S56" s="33">
        <v>0.42827490475417357</v>
      </c>
      <c r="T56" s="33">
        <v>3.916246763174016E-2</v>
      </c>
      <c r="U56" s="33">
        <v>10.935850845289124</v>
      </c>
      <c r="V56" s="33">
        <v>6.2562646207025437E-21</v>
      </c>
      <c r="W56" s="33">
        <v>0.35090591298920126</v>
      </c>
      <c r="X56" s="33">
        <v>0.50564389651914587</v>
      </c>
      <c r="Y56" s="33">
        <v>0.35090591298920126</v>
      </c>
      <c r="Z56" s="34">
        <v>0.50564389651914587</v>
      </c>
    </row>
    <row r="57" spans="1:26">
      <c r="A57" s="8" t="s">
        <v>93</v>
      </c>
      <c r="B57" s="9">
        <v>74.599999999999994</v>
      </c>
      <c r="C57" s="9">
        <v>147</v>
      </c>
      <c r="D57" s="9">
        <v>0.623</v>
      </c>
      <c r="E57" s="9">
        <v>11.2</v>
      </c>
      <c r="F57" s="10">
        <v>0.69510000000000005</v>
      </c>
    </row>
    <row r="58" spans="1:26">
      <c r="A58" s="8" t="s">
        <v>92</v>
      </c>
      <c r="B58" s="9">
        <v>75.8</v>
      </c>
      <c r="C58" s="9">
        <v>134</v>
      </c>
      <c r="D58" s="9">
        <v>0.83399999999999996</v>
      </c>
      <c r="E58" s="9">
        <v>15.6</v>
      </c>
      <c r="F58" s="10">
        <v>0.75905</v>
      </c>
    </row>
    <row r="59" spans="1:26">
      <c r="A59" s="8" t="s">
        <v>6</v>
      </c>
      <c r="B59" s="9">
        <v>82.7</v>
      </c>
      <c r="C59" s="9">
        <v>49</v>
      </c>
      <c r="D59" s="9">
        <v>0.91900000000000004</v>
      </c>
      <c r="E59" s="9">
        <v>19</v>
      </c>
      <c r="F59" s="10">
        <v>0.94784000000000002</v>
      </c>
      <c r="H59" s="72" t="s">
        <v>224</v>
      </c>
      <c r="I59" s="72"/>
      <c r="J59" s="72"/>
      <c r="K59" s="72"/>
      <c r="L59" s="72"/>
    </row>
    <row r="60" spans="1:26">
      <c r="A60" s="8" t="s">
        <v>103</v>
      </c>
      <c r="B60" s="9">
        <v>68.3</v>
      </c>
      <c r="C60" s="9">
        <v>181</v>
      </c>
      <c r="D60" s="9">
        <v>0.61499999999999999</v>
      </c>
      <c r="E60" s="9">
        <v>11.6</v>
      </c>
      <c r="F60" s="10">
        <v>0.51529000000000003</v>
      </c>
      <c r="H60" s="72"/>
      <c r="I60" s="72"/>
      <c r="J60" s="72"/>
      <c r="K60" s="72"/>
      <c r="L60" s="72"/>
    </row>
    <row r="61" spans="1:26">
      <c r="A61" s="8" t="s">
        <v>66</v>
      </c>
      <c r="B61" s="9">
        <v>69.099999999999994</v>
      </c>
      <c r="C61" s="9">
        <v>176</v>
      </c>
      <c r="D61" s="9">
        <v>0.68600000000000005</v>
      </c>
      <c r="E61" s="9">
        <v>12.9</v>
      </c>
      <c r="F61" s="10">
        <v>0.63793</v>
      </c>
      <c r="H61" s="72"/>
      <c r="I61" s="72"/>
      <c r="J61" s="72"/>
      <c r="K61" s="72"/>
      <c r="L61" s="72"/>
    </row>
    <row r="62" spans="1:26">
      <c r="A62" s="8" t="s">
        <v>155</v>
      </c>
      <c r="B62" s="9">
        <v>75.5</v>
      </c>
      <c r="C62" s="9">
        <v>83</v>
      </c>
      <c r="D62" s="9">
        <v>0.77400000000000002</v>
      </c>
      <c r="E62" s="9">
        <v>14.8</v>
      </c>
      <c r="F62" s="10">
        <v>0.69804999999999995</v>
      </c>
      <c r="H62" s="72"/>
      <c r="I62" s="72"/>
      <c r="J62" s="72"/>
      <c r="K62" s="72"/>
      <c r="L62" s="72"/>
    </row>
    <row r="63" spans="1:26">
      <c r="A63" s="8" t="s">
        <v>98</v>
      </c>
      <c r="B63" s="9">
        <v>68.900000000000006</v>
      </c>
      <c r="C63" s="9">
        <v>182</v>
      </c>
      <c r="D63" s="9">
        <v>0.64900000000000002</v>
      </c>
      <c r="E63" s="9">
        <v>10.1</v>
      </c>
      <c r="F63" s="10">
        <v>0.60236999999999996</v>
      </c>
      <c r="H63" s="72"/>
      <c r="I63" s="72"/>
      <c r="J63" s="72"/>
      <c r="K63" s="72"/>
      <c r="L63" s="72"/>
    </row>
    <row r="64" spans="1:26">
      <c r="A64" s="8" t="s">
        <v>21</v>
      </c>
      <c r="B64" s="9">
        <v>81.400000000000006</v>
      </c>
      <c r="C64" s="9">
        <v>64</v>
      </c>
      <c r="D64" s="9">
        <v>0.92</v>
      </c>
      <c r="E64" s="9">
        <v>18.600000000000001</v>
      </c>
      <c r="F64" s="10">
        <v>0.89532999999999996</v>
      </c>
    </row>
    <row r="65" spans="1:6">
      <c r="A65" s="8" t="s">
        <v>15</v>
      </c>
      <c r="B65" s="9">
        <v>82.5</v>
      </c>
      <c r="C65" s="9">
        <v>58</v>
      </c>
      <c r="D65" s="9">
        <v>0.89800000000000002</v>
      </c>
      <c r="E65" s="9">
        <v>16</v>
      </c>
      <c r="F65" s="10">
        <v>0.91386999999999996</v>
      </c>
    </row>
    <row r="66" spans="1:6">
      <c r="A66" s="8" t="s">
        <v>48</v>
      </c>
      <c r="B66" s="9">
        <v>82.7</v>
      </c>
      <c r="C66" s="9">
        <v>56</v>
      </c>
      <c r="D66" s="9">
        <v>0.88100000000000001</v>
      </c>
      <c r="E66" s="9">
        <v>16.3</v>
      </c>
      <c r="F66" s="10">
        <v>0.95445999999999998</v>
      </c>
    </row>
    <row r="67" spans="1:6">
      <c r="A67" s="8" t="s">
        <v>60</v>
      </c>
      <c r="B67" s="9">
        <v>76.2</v>
      </c>
      <c r="C67" s="9">
        <v>125</v>
      </c>
      <c r="D67" s="9">
        <v>0.72899999999999998</v>
      </c>
      <c r="E67" s="9">
        <v>12.8</v>
      </c>
      <c r="F67" s="10">
        <v>0.68740999999999997</v>
      </c>
    </row>
    <row r="68" spans="1:6">
      <c r="A68" s="8" t="s">
        <v>45</v>
      </c>
      <c r="B68" s="9">
        <v>83.7</v>
      </c>
      <c r="C68" s="9">
        <v>55</v>
      </c>
      <c r="D68" s="9">
        <v>0.90200000000000002</v>
      </c>
      <c r="E68" s="9">
        <v>15.3</v>
      </c>
      <c r="F68" s="10">
        <v>0.99111000000000005</v>
      </c>
    </row>
    <row r="69" spans="1:6">
      <c r="A69" s="8" t="s">
        <v>73</v>
      </c>
      <c r="B69" s="9">
        <v>74.099999999999994</v>
      </c>
      <c r="C69" s="9">
        <v>112</v>
      </c>
      <c r="D69" s="9">
        <v>0.74099999999999999</v>
      </c>
      <c r="E69" s="9">
        <v>13.1</v>
      </c>
      <c r="F69" s="10">
        <v>0.69638999999999995</v>
      </c>
    </row>
    <row r="70" spans="1:6">
      <c r="A70" s="8" t="s">
        <v>50</v>
      </c>
      <c r="B70" s="9">
        <v>72</v>
      </c>
      <c r="C70" s="9">
        <v>198</v>
      </c>
      <c r="D70" s="9">
        <v>0.79300000000000004</v>
      </c>
      <c r="E70" s="9">
        <v>15</v>
      </c>
      <c r="F70" s="10">
        <v>0.64368000000000003</v>
      </c>
    </row>
    <row r="71" spans="1:6">
      <c r="A71" s="8" t="s">
        <v>110</v>
      </c>
      <c r="B71" s="9">
        <v>63.4</v>
      </c>
      <c r="C71" s="9">
        <v>249</v>
      </c>
      <c r="D71" s="9">
        <v>0.55000000000000004</v>
      </c>
      <c r="E71" s="9">
        <v>11.1</v>
      </c>
      <c r="F71" s="10">
        <v>0.41435</v>
      </c>
    </row>
    <row r="72" spans="1:6">
      <c r="A72" s="8" t="s">
        <v>156</v>
      </c>
      <c r="B72" s="9">
        <v>66.3</v>
      </c>
      <c r="C72" s="9">
        <v>198</v>
      </c>
      <c r="D72" s="9">
        <v>0.58599999999999997</v>
      </c>
      <c r="E72" s="9">
        <v>11.9</v>
      </c>
      <c r="F72" s="10">
        <v>0.63131999999999999</v>
      </c>
    </row>
    <row r="73" spans="1:6">
      <c r="A73" s="8" t="s">
        <v>38</v>
      </c>
      <c r="B73" s="9">
        <v>74.7</v>
      </c>
      <c r="C73" s="9">
        <v>81</v>
      </c>
      <c r="D73" s="9">
        <v>0.79900000000000004</v>
      </c>
      <c r="E73" s="9">
        <v>13.3</v>
      </c>
      <c r="F73" s="10">
        <v>0.72492000000000001</v>
      </c>
    </row>
    <row r="74" spans="1:6">
      <c r="A74" s="8" t="s">
        <v>68</v>
      </c>
      <c r="B74" s="9">
        <v>71.099999999999994</v>
      </c>
      <c r="C74" s="9">
        <v>166</v>
      </c>
      <c r="D74" s="9">
        <v>0.66200000000000003</v>
      </c>
      <c r="E74" s="9">
        <v>13</v>
      </c>
      <c r="F74" s="10">
        <v>0.65088000000000001</v>
      </c>
    </row>
    <row r="75" spans="1:6">
      <c r="A75" s="8" t="s">
        <v>157</v>
      </c>
      <c r="B75" s="9">
        <v>65.7</v>
      </c>
      <c r="C75" s="9">
        <v>194</v>
      </c>
      <c r="D75" s="9">
        <v>0.58199999999999996</v>
      </c>
      <c r="E75" s="9">
        <v>10.8</v>
      </c>
      <c r="F75" s="10">
        <v>0.54908999999999997</v>
      </c>
    </row>
    <row r="76" spans="1:6">
      <c r="A76" s="8" t="s">
        <v>80</v>
      </c>
      <c r="B76" s="9">
        <v>74.599999999999994</v>
      </c>
      <c r="C76" s="9">
        <v>153</v>
      </c>
      <c r="D76" s="9">
        <v>0.82799999999999996</v>
      </c>
      <c r="E76" s="9">
        <v>16</v>
      </c>
      <c r="F76" s="10">
        <v>0.72436999999999996</v>
      </c>
    </row>
    <row r="77" spans="1:6">
      <c r="A77" s="8" t="s">
        <v>91</v>
      </c>
      <c r="B77" s="9">
        <v>74.900000000000006</v>
      </c>
      <c r="C77" s="9">
        <v>98</v>
      </c>
      <c r="D77" s="9">
        <v>0.76300000000000001</v>
      </c>
      <c r="E77" s="9">
        <v>13.3</v>
      </c>
      <c r="F77" s="10">
        <v>0.83947000000000005</v>
      </c>
    </row>
    <row r="78" spans="1:6">
      <c r="A78" s="8" t="s">
        <v>86</v>
      </c>
      <c r="B78" s="9">
        <v>53.7</v>
      </c>
      <c r="C78" s="9">
        <v>133</v>
      </c>
      <c r="D78" s="9">
        <v>0.495</v>
      </c>
      <c r="E78" s="9">
        <v>10.7</v>
      </c>
      <c r="F78" s="10">
        <v>7.6119999999999993E-2</v>
      </c>
    </row>
    <row r="79" spans="1:6">
      <c r="A79" s="8" t="s">
        <v>102</v>
      </c>
      <c r="B79" s="9">
        <v>61.4</v>
      </c>
      <c r="C79" s="9">
        <v>259</v>
      </c>
      <c r="D79" s="9">
        <v>0.42699999999999999</v>
      </c>
      <c r="E79" s="9">
        <v>9.9</v>
      </c>
      <c r="F79" s="10">
        <v>0.34200999999999998</v>
      </c>
    </row>
    <row r="80" spans="1:6">
      <c r="A80" s="8" t="s">
        <v>59</v>
      </c>
      <c r="B80" s="9">
        <v>72.7</v>
      </c>
      <c r="C80" s="9">
        <v>138</v>
      </c>
      <c r="D80" s="9">
        <v>0.71899999999999997</v>
      </c>
      <c r="E80" s="9">
        <v>13.4</v>
      </c>
      <c r="F80" s="10">
        <v>0.70379999999999998</v>
      </c>
    </row>
    <row r="81" spans="1:6">
      <c r="A81" s="8" t="s">
        <v>52</v>
      </c>
      <c r="B81" s="9">
        <v>73.599999999999994</v>
      </c>
      <c r="C81" s="9">
        <v>165</v>
      </c>
      <c r="D81" s="9">
        <v>0.84599999999999997</v>
      </c>
      <c r="E81" s="9">
        <v>16.5</v>
      </c>
      <c r="F81" s="10">
        <v>0.73128000000000004</v>
      </c>
    </row>
    <row r="82" spans="1:6">
      <c r="A82" s="8" t="s">
        <v>20</v>
      </c>
      <c r="B82" s="9">
        <v>82</v>
      </c>
      <c r="C82" s="9">
        <v>63</v>
      </c>
      <c r="D82" s="9">
        <v>0.89600000000000002</v>
      </c>
      <c r="E82" s="9">
        <v>13.9</v>
      </c>
      <c r="F82" s="10">
        <v>0.91893999999999998</v>
      </c>
    </row>
    <row r="83" spans="1:6">
      <c r="A83" s="8" t="s">
        <v>130</v>
      </c>
      <c r="B83" s="9">
        <v>65.5</v>
      </c>
      <c r="C83" s="9">
        <v>22</v>
      </c>
      <c r="D83" s="9">
        <v>0.51100000000000001</v>
      </c>
      <c r="E83" s="9">
        <v>10.3</v>
      </c>
      <c r="F83" s="10">
        <v>0.73545000000000005</v>
      </c>
    </row>
    <row r="84" spans="1:6">
      <c r="A84" s="8" t="s">
        <v>116</v>
      </c>
      <c r="B84" s="9">
        <v>58.3</v>
      </c>
      <c r="C84" s="9">
        <v>365</v>
      </c>
      <c r="D84" s="9">
        <v>0.47299999999999998</v>
      </c>
      <c r="E84" s="9">
        <v>10.8</v>
      </c>
      <c r="F84" s="10">
        <v>0.46721000000000001</v>
      </c>
    </row>
    <row r="85" spans="1:6">
      <c r="A85" s="8" t="s">
        <v>57</v>
      </c>
      <c r="B85" s="9">
        <v>75</v>
      </c>
      <c r="C85" s="9">
        <v>123</v>
      </c>
      <c r="D85" s="9">
        <v>0.78700000000000003</v>
      </c>
      <c r="E85" s="9">
        <v>13.1</v>
      </c>
      <c r="F85" s="10">
        <v>0.22561999999999999</v>
      </c>
    </row>
    <row r="86" spans="1:6">
      <c r="A86" s="8" t="s">
        <v>158</v>
      </c>
      <c r="B86" s="9">
        <v>78.5</v>
      </c>
      <c r="C86" s="9">
        <v>61</v>
      </c>
      <c r="D86" s="9">
        <v>0.70099999999999996</v>
      </c>
      <c r="E86" s="9">
        <v>12.7</v>
      </c>
      <c r="F86" s="10">
        <v>0.72394000000000003</v>
      </c>
    </row>
    <row r="87" spans="1:6">
      <c r="A87" s="8" t="s">
        <v>123</v>
      </c>
      <c r="B87" s="9">
        <v>58.2</v>
      </c>
      <c r="C87" s="9">
        <v>266</v>
      </c>
      <c r="D87" s="9">
        <v>0.438</v>
      </c>
      <c r="E87" s="9">
        <v>8.4</v>
      </c>
      <c r="F87" s="10">
        <v>0.20583000000000001</v>
      </c>
    </row>
    <row r="88" spans="1:6">
      <c r="A88" s="8" t="s">
        <v>37</v>
      </c>
      <c r="B88" s="9">
        <v>81.7</v>
      </c>
      <c r="C88" s="9">
        <v>54</v>
      </c>
      <c r="D88" s="9">
        <v>0.85299999999999998</v>
      </c>
      <c r="E88" s="9">
        <v>14.6</v>
      </c>
      <c r="F88" s="10">
        <v>0.88721000000000005</v>
      </c>
    </row>
    <row r="89" spans="1:6">
      <c r="A89" s="8" t="s">
        <v>109</v>
      </c>
      <c r="B89" s="9">
        <v>63.1</v>
      </c>
      <c r="C89" s="9">
        <v>25</v>
      </c>
      <c r="D89" s="9">
        <v>0.51300000000000001</v>
      </c>
      <c r="E89" s="9">
        <v>8.5</v>
      </c>
      <c r="F89" s="10">
        <v>0.35874</v>
      </c>
    </row>
    <row r="90" spans="1:6">
      <c r="A90" s="8" t="s">
        <v>64</v>
      </c>
      <c r="B90" s="9">
        <v>74.599999999999994</v>
      </c>
      <c r="C90" s="9">
        <v>146</v>
      </c>
      <c r="D90" s="9">
        <v>0.77900000000000003</v>
      </c>
      <c r="E90" s="9">
        <v>15.2</v>
      </c>
      <c r="F90" s="10">
        <v>0.70950000000000002</v>
      </c>
    </row>
    <row r="91" spans="1:6">
      <c r="A91" s="8" t="s">
        <v>18</v>
      </c>
      <c r="B91" s="9">
        <v>76.7</v>
      </c>
      <c r="C91" s="9">
        <v>122</v>
      </c>
      <c r="D91" s="9">
        <v>0.75800000000000001</v>
      </c>
      <c r="E91" s="9">
        <v>13.3</v>
      </c>
      <c r="F91" s="10">
        <v>0.81444000000000005</v>
      </c>
    </row>
    <row r="92" spans="1:6">
      <c r="A92" s="8" t="s">
        <v>159</v>
      </c>
      <c r="B92" s="9">
        <v>69.400000000000006</v>
      </c>
      <c r="C92" s="9">
        <v>166</v>
      </c>
      <c r="D92" s="9">
        <v>0.63700000000000001</v>
      </c>
      <c r="E92" s="9">
        <v>11.7</v>
      </c>
      <c r="F92" s="10">
        <v>0.61826000000000003</v>
      </c>
    </row>
    <row r="93" spans="1:6">
      <c r="A93" s="8" t="s">
        <v>88</v>
      </c>
      <c r="B93" s="9">
        <v>68.8</v>
      </c>
      <c r="C93" s="9">
        <v>222</v>
      </c>
      <c r="D93" s="9">
        <v>0.73299999999999998</v>
      </c>
      <c r="E93" s="9">
        <v>14.8</v>
      </c>
      <c r="F93" s="10">
        <v>0.60267999999999999</v>
      </c>
    </row>
    <row r="94" spans="1:6">
      <c r="A94" s="8" t="s">
        <v>74</v>
      </c>
      <c r="B94" s="9">
        <v>76.099999999999994</v>
      </c>
      <c r="C94" s="9">
        <v>16</v>
      </c>
      <c r="D94" s="9">
        <v>0.80400000000000005</v>
      </c>
      <c r="E94" s="9">
        <v>15.1</v>
      </c>
      <c r="F94" s="10">
        <v>0.72521000000000002</v>
      </c>
    </row>
    <row r="95" spans="1:6">
      <c r="A95" s="8" t="s">
        <v>82</v>
      </c>
      <c r="B95" s="9">
        <v>74.3</v>
      </c>
      <c r="C95" s="9">
        <v>95</v>
      </c>
      <c r="D95" s="9">
        <v>0.64500000000000002</v>
      </c>
      <c r="E95" s="9">
        <v>12.1</v>
      </c>
      <c r="F95" s="10">
        <v>0.60953999999999997</v>
      </c>
    </row>
    <row r="96" spans="1:6">
      <c r="A96" s="8" t="s">
        <v>83</v>
      </c>
      <c r="B96" s="9">
        <v>57.6</v>
      </c>
      <c r="C96" s="9">
        <v>355</v>
      </c>
      <c r="D96" s="9">
        <v>0.41399999999999998</v>
      </c>
      <c r="E96" s="9">
        <v>9.1</v>
      </c>
      <c r="F96" s="10">
        <v>9.1310000000000002E-2</v>
      </c>
    </row>
    <row r="97" spans="1:6">
      <c r="A97" s="8" t="s">
        <v>114</v>
      </c>
      <c r="B97" s="9">
        <v>66.599999999999994</v>
      </c>
      <c r="C97" s="9">
        <v>199</v>
      </c>
      <c r="D97" s="9">
        <v>0.55200000000000005</v>
      </c>
      <c r="E97" s="9">
        <v>9.1</v>
      </c>
      <c r="F97" s="10">
        <v>0.48246</v>
      </c>
    </row>
    <row r="98" spans="1:6">
      <c r="A98" s="8" t="s">
        <v>106</v>
      </c>
      <c r="B98" s="9">
        <v>69.2</v>
      </c>
      <c r="C98" s="9">
        <v>165</v>
      </c>
      <c r="D98" s="9">
        <v>0.55500000000000005</v>
      </c>
      <c r="E98" s="9">
        <v>12.2</v>
      </c>
      <c r="F98" s="10">
        <v>0.56874000000000002</v>
      </c>
    </row>
    <row r="99" spans="1:6">
      <c r="A99" s="8" t="s">
        <v>11</v>
      </c>
      <c r="B99" s="9">
        <v>81.900000000000006</v>
      </c>
      <c r="C99" s="9">
        <v>57</v>
      </c>
      <c r="D99" s="9">
        <v>0.92300000000000004</v>
      </c>
      <c r="E99" s="9">
        <v>18.100000000000001</v>
      </c>
      <c r="F99" s="10">
        <v>0.89283999999999997</v>
      </c>
    </row>
    <row r="100" spans="1:6">
      <c r="A100" s="8" t="s">
        <v>13</v>
      </c>
      <c r="B100" s="9">
        <v>81.599999999999994</v>
      </c>
      <c r="C100" s="9">
        <v>66</v>
      </c>
      <c r="D100" s="9">
        <v>0.91300000000000003</v>
      </c>
      <c r="E100" s="9">
        <v>19.2</v>
      </c>
      <c r="F100" s="10">
        <v>0.90837000000000001</v>
      </c>
    </row>
    <row r="101" spans="1:6">
      <c r="A101" s="8" t="s">
        <v>53</v>
      </c>
      <c r="B101" s="9">
        <v>74.8</v>
      </c>
      <c r="C101" s="9">
        <v>145</v>
      </c>
      <c r="D101" s="9">
        <v>0.64200000000000002</v>
      </c>
      <c r="E101" s="9">
        <v>11.7</v>
      </c>
      <c r="F101" s="10">
        <v>0.74314000000000002</v>
      </c>
    </row>
    <row r="102" spans="1:6">
      <c r="A102" s="8" t="s">
        <v>128</v>
      </c>
      <c r="B102" s="9">
        <v>61.8</v>
      </c>
      <c r="C102" s="9">
        <v>22</v>
      </c>
      <c r="D102" s="9">
        <v>0.35099999999999998</v>
      </c>
      <c r="E102" s="9">
        <v>5.4</v>
      </c>
      <c r="F102" s="10">
        <v>0.29707</v>
      </c>
    </row>
    <row r="103" spans="1:6">
      <c r="A103" s="8" t="s">
        <v>69</v>
      </c>
      <c r="B103" s="9">
        <v>54.5</v>
      </c>
      <c r="C103" s="9">
        <v>344</v>
      </c>
      <c r="D103" s="9">
        <v>0.52500000000000002</v>
      </c>
      <c r="E103" s="9">
        <v>10</v>
      </c>
      <c r="F103" s="10">
        <v>0.16006999999999999</v>
      </c>
    </row>
    <row r="104" spans="1:6">
      <c r="A104" s="8" t="s">
        <v>8</v>
      </c>
      <c r="B104" s="9">
        <v>81.8</v>
      </c>
      <c r="C104" s="9">
        <v>59</v>
      </c>
      <c r="D104" s="9">
        <v>0.94799999999999995</v>
      </c>
      <c r="E104" s="9">
        <v>17.7</v>
      </c>
      <c r="F104" s="10">
        <v>0.88521000000000005</v>
      </c>
    </row>
    <row r="105" spans="1:6">
      <c r="A105" s="8" t="s">
        <v>24</v>
      </c>
      <c r="B105" s="9">
        <v>76.599999999999994</v>
      </c>
      <c r="C105" s="9">
        <v>99</v>
      </c>
      <c r="D105" s="9">
        <v>0.79500000000000004</v>
      </c>
      <c r="E105" s="9">
        <v>13.7</v>
      </c>
      <c r="F105" s="10">
        <v>0.76275999999999999</v>
      </c>
    </row>
    <row r="106" spans="1:6">
      <c r="A106" s="8" t="s">
        <v>72</v>
      </c>
      <c r="B106" s="9">
        <v>66.400000000000006</v>
      </c>
      <c r="C106" s="9">
        <v>161</v>
      </c>
      <c r="D106" s="9">
        <v>0.54800000000000004</v>
      </c>
      <c r="E106" s="9">
        <v>8.1</v>
      </c>
      <c r="F106" s="10">
        <v>0.51466000000000001</v>
      </c>
    </row>
    <row r="107" spans="1:6">
      <c r="A107" s="8" t="s">
        <v>26</v>
      </c>
      <c r="B107" s="9">
        <v>77.8</v>
      </c>
      <c r="C107" s="9">
        <v>118</v>
      </c>
      <c r="D107" s="9">
        <v>0.78500000000000003</v>
      </c>
      <c r="E107" s="9">
        <v>13</v>
      </c>
      <c r="F107" s="10">
        <v>0.66015000000000001</v>
      </c>
    </row>
    <row r="108" spans="1:6">
      <c r="A108" s="8" t="s">
        <v>160</v>
      </c>
      <c r="B108" s="9">
        <v>62.9</v>
      </c>
      <c r="C108" s="9">
        <v>275</v>
      </c>
      <c r="D108" s="9">
        <v>0.51500000000000001</v>
      </c>
      <c r="E108" s="9">
        <v>10</v>
      </c>
      <c r="F108" s="10">
        <v>0.79661000000000004</v>
      </c>
    </row>
    <row r="109" spans="1:6">
      <c r="A109" s="8" t="s">
        <v>49</v>
      </c>
      <c r="B109" s="9">
        <v>74</v>
      </c>
      <c r="C109" s="9">
        <v>146</v>
      </c>
      <c r="D109" s="9">
        <v>0.69199999999999995</v>
      </c>
      <c r="E109" s="9">
        <v>12.3</v>
      </c>
      <c r="F109" s="10">
        <v>0.66098000000000001</v>
      </c>
    </row>
    <row r="110" spans="1:6">
      <c r="A110" s="8" t="s">
        <v>54</v>
      </c>
      <c r="B110" s="9">
        <v>75.5</v>
      </c>
      <c r="C110" s="9">
        <v>123</v>
      </c>
      <c r="D110" s="9">
        <v>0.73699999999999999</v>
      </c>
      <c r="E110" s="9">
        <v>13.4</v>
      </c>
      <c r="F110" s="10">
        <v>0.73016999999999999</v>
      </c>
    </row>
    <row r="111" spans="1:6">
      <c r="A111" s="8" t="s">
        <v>81</v>
      </c>
      <c r="B111" s="9">
        <v>68.5</v>
      </c>
      <c r="C111" s="9">
        <v>211</v>
      </c>
      <c r="D111" s="9">
        <v>0.67900000000000005</v>
      </c>
      <c r="E111" s="9">
        <v>11.7</v>
      </c>
      <c r="F111" s="10">
        <v>0.58113999999999999</v>
      </c>
    </row>
    <row r="112" spans="1:6">
      <c r="A112" s="8" t="s">
        <v>56</v>
      </c>
      <c r="B112" s="9">
        <v>77.5</v>
      </c>
      <c r="C112" s="9">
        <v>117</v>
      </c>
      <c r="D112" s="9">
        <v>0.85199999999999998</v>
      </c>
      <c r="E112" s="9">
        <v>16.399999999999999</v>
      </c>
      <c r="F112" s="10">
        <v>0.77903</v>
      </c>
    </row>
    <row r="113" spans="1:6">
      <c r="A113" s="8" t="s">
        <v>79</v>
      </c>
      <c r="B113" s="9">
        <v>81.099999999999994</v>
      </c>
      <c r="C113" s="9">
        <v>76</v>
      </c>
      <c r="D113" s="9">
        <v>0.84099999999999997</v>
      </c>
      <c r="E113" s="9">
        <v>16.600000000000001</v>
      </c>
      <c r="F113" s="10">
        <v>0.87519000000000002</v>
      </c>
    </row>
    <row r="114" spans="1:6">
      <c r="A114" s="8" t="s">
        <v>29</v>
      </c>
      <c r="B114" s="9">
        <v>78.2</v>
      </c>
      <c r="C114" s="9">
        <v>68</v>
      </c>
      <c r="D114" s="9">
        <v>0.85499999999999998</v>
      </c>
      <c r="E114" s="9">
        <v>13.4</v>
      </c>
      <c r="F114" s="10">
        <v>0.79732999999999998</v>
      </c>
    </row>
    <row r="115" spans="1:6">
      <c r="A115" s="8" t="s">
        <v>77</v>
      </c>
      <c r="B115" s="9">
        <v>75</v>
      </c>
      <c r="C115" s="9">
        <v>133</v>
      </c>
      <c r="D115" s="9">
        <v>0.79800000000000004</v>
      </c>
      <c r="E115" s="9">
        <v>14.7</v>
      </c>
      <c r="F115" s="10">
        <v>0.76890000000000003</v>
      </c>
    </row>
    <row r="116" spans="1:6">
      <c r="A116" s="8" t="s">
        <v>161</v>
      </c>
      <c r="B116" s="9">
        <v>75</v>
      </c>
      <c r="C116" s="9">
        <v>222</v>
      </c>
      <c r="D116" s="9">
        <v>0.80500000000000005</v>
      </c>
      <c r="E116" s="9">
        <v>15</v>
      </c>
      <c r="F116" s="10">
        <v>0.66925999999999997</v>
      </c>
    </row>
    <row r="117" spans="1:6">
      <c r="A117" s="8" t="s">
        <v>136</v>
      </c>
      <c r="B117" s="9">
        <v>66.099999999999994</v>
      </c>
      <c r="C117" s="9">
        <v>227</v>
      </c>
      <c r="D117" s="9">
        <v>0.49299999999999999</v>
      </c>
      <c r="E117" s="9">
        <v>10.8</v>
      </c>
      <c r="F117" s="10">
        <v>0.42864000000000002</v>
      </c>
    </row>
    <row r="118" spans="1:6">
      <c r="A118" s="8" t="s">
        <v>35</v>
      </c>
      <c r="B118" s="9">
        <v>74.5</v>
      </c>
      <c r="C118" s="9">
        <v>88</v>
      </c>
      <c r="D118" s="9">
        <v>0.84499999999999997</v>
      </c>
      <c r="E118" s="9">
        <v>16.100000000000001</v>
      </c>
      <c r="F118" s="10">
        <v>0.72024999999999995</v>
      </c>
    </row>
    <row r="119" spans="1:6">
      <c r="A119" s="8" t="s">
        <v>126</v>
      </c>
      <c r="B119" s="9">
        <v>66.7</v>
      </c>
      <c r="C119" s="9">
        <v>188</v>
      </c>
      <c r="D119" s="9">
        <v>0.49099999999999999</v>
      </c>
      <c r="E119" s="9">
        <v>9.5</v>
      </c>
      <c r="F119" s="10">
        <v>0.43540000000000001</v>
      </c>
    </row>
    <row r="120" spans="1:6">
      <c r="A120" s="8" t="s">
        <v>78</v>
      </c>
      <c r="B120" s="9">
        <v>75.599999999999994</v>
      </c>
      <c r="C120" s="9">
        <v>121</v>
      </c>
      <c r="D120" s="9">
        <v>0.77500000000000002</v>
      </c>
      <c r="E120" s="9">
        <v>14.4</v>
      </c>
      <c r="F120" s="10">
        <v>0.74836000000000003</v>
      </c>
    </row>
    <row r="121" spans="1:6">
      <c r="A121" s="8" t="s">
        <v>108</v>
      </c>
      <c r="B121" s="9">
        <v>51</v>
      </c>
      <c r="C121" s="9">
        <v>413</v>
      </c>
      <c r="D121" s="9">
        <v>0.43099999999999999</v>
      </c>
      <c r="E121" s="9">
        <v>9.5</v>
      </c>
      <c r="F121" s="10">
        <v>0.69638999999999995</v>
      </c>
    </row>
    <row r="122" spans="1:6">
      <c r="A122" s="8" t="s">
        <v>25</v>
      </c>
      <c r="B122" s="9">
        <v>83.1</v>
      </c>
      <c r="C122" s="9">
        <v>55</v>
      </c>
      <c r="D122" s="9">
        <v>0.92400000000000004</v>
      </c>
      <c r="E122" s="9">
        <v>15.4</v>
      </c>
      <c r="F122" s="10">
        <v>1.02525</v>
      </c>
    </row>
    <row r="123" spans="1:6">
      <c r="A123" s="8" t="s">
        <v>44</v>
      </c>
      <c r="B123" s="9">
        <v>76.7</v>
      </c>
      <c r="C123" s="9">
        <v>19</v>
      </c>
      <c r="D123" s="9">
        <v>0.84199999999999997</v>
      </c>
      <c r="E123" s="9">
        <v>15</v>
      </c>
      <c r="F123" s="10">
        <v>0.78902000000000005</v>
      </c>
    </row>
    <row r="124" spans="1:6">
      <c r="A124" s="8" t="s">
        <v>51</v>
      </c>
      <c r="B124" s="9">
        <v>88</v>
      </c>
      <c r="C124" s="9">
        <v>74</v>
      </c>
      <c r="D124" s="9">
        <v>0.88800000000000001</v>
      </c>
      <c r="E124" s="9">
        <v>17.3</v>
      </c>
      <c r="F124" s="10">
        <v>0.87336999999999998</v>
      </c>
    </row>
    <row r="125" spans="1:6">
      <c r="A125" s="8" t="s">
        <v>162</v>
      </c>
      <c r="B125" s="9">
        <v>55</v>
      </c>
      <c r="C125" s="9">
        <v>312</v>
      </c>
      <c r="D125" s="9">
        <v>0.72399999999999998</v>
      </c>
      <c r="E125" s="9">
        <v>13.1</v>
      </c>
      <c r="F125" s="10">
        <v>0.43873000000000001</v>
      </c>
    </row>
    <row r="126" spans="1:6">
      <c r="A126" s="8" t="s">
        <v>99</v>
      </c>
      <c r="B126" s="9">
        <v>62.9</v>
      </c>
      <c r="C126" s="9">
        <v>328</v>
      </c>
      <c r="D126" s="9">
        <v>0.66500000000000004</v>
      </c>
      <c r="E126" s="9">
        <v>13</v>
      </c>
      <c r="F126" s="10">
        <v>0.27688000000000001</v>
      </c>
    </row>
    <row r="127" spans="1:6">
      <c r="A127" s="8" t="s">
        <v>163</v>
      </c>
      <c r="B127" s="9">
        <v>57.3</v>
      </c>
      <c r="C127" s="9">
        <v>332</v>
      </c>
      <c r="D127" s="9">
        <v>0.42099999999999999</v>
      </c>
      <c r="E127" s="9">
        <v>4.9000000000000004</v>
      </c>
      <c r="F127" s="10">
        <v>0.96538000000000002</v>
      </c>
    </row>
    <row r="128" spans="1:6">
      <c r="A128" s="8" t="s">
        <v>36</v>
      </c>
      <c r="B128" s="9">
        <v>82.8</v>
      </c>
      <c r="C128" s="9">
        <v>56</v>
      </c>
      <c r="D128" s="9">
        <v>0.88200000000000001</v>
      </c>
      <c r="E128" s="9">
        <v>17.7</v>
      </c>
      <c r="F128" s="10">
        <v>0.95562000000000002</v>
      </c>
    </row>
    <row r="129" spans="1:6">
      <c r="A129" s="8" t="s">
        <v>117</v>
      </c>
      <c r="B129" s="9">
        <v>74.900000000000006</v>
      </c>
      <c r="C129" s="9">
        <v>138</v>
      </c>
      <c r="D129" s="9">
        <v>0.76400000000000001</v>
      </c>
      <c r="E129" s="9">
        <v>14</v>
      </c>
      <c r="F129" s="10">
        <v>0.70806000000000002</v>
      </c>
    </row>
    <row r="130" spans="1:6">
      <c r="A130" s="8" t="s">
        <v>104</v>
      </c>
      <c r="B130" s="9">
        <v>64.099999999999994</v>
      </c>
      <c r="C130" s="9">
        <v>225</v>
      </c>
      <c r="D130" s="9">
        <v>0.48799999999999999</v>
      </c>
      <c r="E130" s="9">
        <v>7.2</v>
      </c>
      <c r="F130" s="10">
        <v>0.36878</v>
      </c>
    </row>
    <row r="131" spans="1:6">
      <c r="A131" s="8" t="s">
        <v>39</v>
      </c>
      <c r="B131" s="9">
        <v>71.599999999999994</v>
      </c>
      <c r="C131" s="9">
        <v>176</v>
      </c>
      <c r="D131" s="9">
        <v>0.72299999999999998</v>
      </c>
      <c r="E131" s="9">
        <v>12.7</v>
      </c>
      <c r="F131" s="10">
        <v>0.60819999999999996</v>
      </c>
    </row>
    <row r="132" spans="1:6">
      <c r="A132" s="8" t="s">
        <v>89</v>
      </c>
      <c r="B132" s="9">
        <v>58.9</v>
      </c>
      <c r="C132" s="9">
        <v>373</v>
      </c>
      <c r="D132" s="9">
        <v>0.54100000000000004</v>
      </c>
      <c r="E132" s="9">
        <v>11.4</v>
      </c>
      <c r="F132" s="10">
        <v>7.5660000000000005E-2</v>
      </c>
    </row>
    <row r="133" spans="1:6">
      <c r="A133" s="8" t="s">
        <v>12</v>
      </c>
      <c r="B133" s="9">
        <v>82.4</v>
      </c>
      <c r="C133" s="9">
        <v>53</v>
      </c>
      <c r="D133" s="9">
        <v>0.90900000000000003</v>
      </c>
      <c r="E133" s="9">
        <v>15.9</v>
      </c>
      <c r="F133" s="10">
        <v>0.91086999999999996</v>
      </c>
    </row>
    <row r="134" spans="1:6">
      <c r="A134" s="8" t="s">
        <v>5</v>
      </c>
      <c r="B134" s="9">
        <v>83.4</v>
      </c>
      <c r="C134" s="9">
        <v>49</v>
      </c>
      <c r="D134" s="9">
        <v>0.93799999999999994</v>
      </c>
      <c r="E134" s="9">
        <v>16</v>
      </c>
      <c r="F134" s="10">
        <v>0.94142999999999999</v>
      </c>
    </row>
    <row r="135" spans="1:6">
      <c r="A135" s="8" t="s">
        <v>164</v>
      </c>
      <c r="B135" s="9">
        <v>64.5</v>
      </c>
      <c r="C135" s="9">
        <v>293</v>
      </c>
      <c r="D135" s="9">
        <v>0.55300000000000005</v>
      </c>
      <c r="E135" s="9">
        <v>9</v>
      </c>
      <c r="F135" s="10">
        <v>0.72192999999999996</v>
      </c>
    </row>
    <row r="136" spans="1:6">
      <c r="A136" s="8" t="s">
        <v>94</v>
      </c>
      <c r="B136" s="9">
        <v>69.7</v>
      </c>
      <c r="C136" s="9">
        <v>161</v>
      </c>
      <c r="D136" s="9">
        <v>0.625</v>
      </c>
      <c r="E136" s="9">
        <v>11.3</v>
      </c>
      <c r="F136" s="10">
        <v>0.87529999999999997</v>
      </c>
    </row>
    <row r="137" spans="1:6">
      <c r="A137" s="8" t="s">
        <v>34</v>
      </c>
      <c r="B137" s="9">
        <v>74.900000000000006</v>
      </c>
      <c r="C137" s="9">
        <v>148</v>
      </c>
      <c r="D137" s="9">
        <v>0.73799999999999999</v>
      </c>
      <c r="E137" s="9">
        <v>13.6</v>
      </c>
      <c r="F137" s="10">
        <v>0.57379000000000002</v>
      </c>
    </row>
    <row r="138" spans="1:6">
      <c r="A138" s="8" t="s">
        <v>165</v>
      </c>
      <c r="B138" s="9">
        <v>75.7</v>
      </c>
      <c r="C138" s="9">
        <v>12</v>
      </c>
      <c r="D138" s="9">
        <v>0.746</v>
      </c>
      <c r="E138" s="9">
        <v>12.9</v>
      </c>
      <c r="F138" s="10">
        <v>0.38214999999999999</v>
      </c>
    </row>
    <row r="139" spans="1:6">
      <c r="A139" s="8" t="s">
        <v>166</v>
      </c>
      <c r="B139" s="9">
        <v>68.3</v>
      </c>
      <c r="C139" s="9">
        <v>152</v>
      </c>
      <c r="D139" s="9">
        <v>0.60299999999999998</v>
      </c>
      <c r="E139" s="9">
        <v>12.5</v>
      </c>
      <c r="F139" s="10">
        <v>0.73850000000000005</v>
      </c>
    </row>
    <row r="140" spans="1:6">
      <c r="A140" s="8" t="s">
        <v>138</v>
      </c>
      <c r="B140" s="9">
        <v>59.9</v>
      </c>
      <c r="C140" s="9">
        <v>287</v>
      </c>
      <c r="D140" s="9">
        <v>0.48399999999999999</v>
      </c>
      <c r="E140" s="9">
        <v>12</v>
      </c>
      <c r="F140" s="10">
        <v>0.28443000000000002</v>
      </c>
    </row>
    <row r="141" spans="1:6">
      <c r="A141" s="8" t="s">
        <v>40</v>
      </c>
      <c r="B141" s="9">
        <v>71.2</v>
      </c>
      <c r="C141" s="9">
        <v>17</v>
      </c>
      <c r="D141" s="9">
        <v>0.77900000000000003</v>
      </c>
      <c r="E141" s="9">
        <v>12.7</v>
      </c>
      <c r="F141" s="10">
        <v>0.61482999999999999</v>
      </c>
    </row>
    <row r="142" spans="1:6">
      <c r="A142" s="8" t="s">
        <v>95</v>
      </c>
      <c r="B142" s="9">
        <v>75.3</v>
      </c>
      <c r="C142" s="9">
        <v>1</v>
      </c>
      <c r="D142" s="9">
        <v>0.72299999999999998</v>
      </c>
      <c r="E142" s="9">
        <v>14.6</v>
      </c>
      <c r="F142" s="10">
        <v>0.73792999999999997</v>
      </c>
    </row>
    <row r="143" spans="1:6">
      <c r="A143" s="8" t="s">
        <v>67</v>
      </c>
      <c r="B143" s="9">
        <v>75.8</v>
      </c>
      <c r="C143" s="9">
        <v>16</v>
      </c>
      <c r="D143" s="9">
        <v>0.76400000000000001</v>
      </c>
      <c r="E143" s="9">
        <v>14.5</v>
      </c>
      <c r="F143" s="10">
        <v>0.73172000000000004</v>
      </c>
    </row>
    <row r="144" spans="1:6">
      <c r="A144" s="8" t="s">
        <v>63</v>
      </c>
      <c r="B144" s="9">
        <v>66.3</v>
      </c>
      <c r="C144" s="9">
        <v>215</v>
      </c>
      <c r="D144" s="9">
        <v>0.68799999999999994</v>
      </c>
      <c r="E144" s="9">
        <v>10.8</v>
      </c>
      <c r="F144" s="10">
        <v>0.53886000000000001</v>
      </c>
    </row>
    <row r="145" spans="1:6">
      <c r="A145" s="8" t="s">
        <v>125</v>
      </c>
      <c r="B145" s="9">
        <v>62.3</v>
      </c>
      <c r="C145" s="9">
        <v>291</v>
      </c>
      <c r="D145" s="9">
        <v>0.48799999999999999</v>
      </c>
      <c r="E145" s="9">
        <v>10</v>
      </c>
      <c r="F145" s="10">
        <v>0.33861000000000002</v>
      </c>
    </row>
    <row r="146" spans="1:6">
      <c r="A146" s="8" t="s">
        <v>97</v>
      </c>
      <c r="B146" s="9">
        <v>71.3</v>
      </c>
      <c r="C146" s="9">
        <v>195</v>
      </c>
      <c r="D146" s="9">
        <v>0.748</v>
      </c>
      <c r="E146" s="9">
        <v>15.3</v>
      </c>
      <c r="F146" s="10">
        <v>0.67390000000000005</v>
      </c>
    </row>
    <row r="147" spans="1:6">
      <c r="A147" s="8" t="s">
        <v>23</v>
      </c>
      <c r="B147" s="9">
        <v>77.099999999999994</v>
      </c>
      <c r="C147" s="9">
        <v>75</v>
      </c>
      <c r="D147" s="9">
        <v>0.83599999999999997</v>
      </c>
      <c r="E147" s="9">
        <v>13.3</v>
      </c>
      <c r="F147" s="10">
        <v>0.80925000000000002</v>
      </c>
    </row>
    <row r="148" spans="1:6">
      <c r="A148" s="8" t="s">
        <v>167</v>
      </c>
      <c r="B148" s="9">
        <v>81.2</v>
      </c>
      <c r="C148" s="9">
        <v>69</v>
      </c>
      <c r="D148" s="9">
        <v>0.72399999999999998</v>
      </c>
      <c r="E148" s="9">
        <v>13.1</v>
      </c>
      <c r="F148" s="10">
        <v>0.90942999999999996</v>
      </c>
    </row>
    <row r="149" spans="1:6">
      <c r="A149" s="8" t="s">
        <v>168</v>
      </c>
      <c r="B149" s="9">
        <v>79.3</v>
      </c>
      <c r="C149" s="9">
        <v>13</v>
      </c>
      <c r="D149" s="9">
        <v>0.72399999999999998</v>
      </c>
      <c r="E149" s="9">
        <v>13.1</v>
      </c>
      <c r="F149" s="10">
        <v>0.86178999999999994</v>
      </c>
    </row>
    <row r="150" spans="1:6">
      <c r="A150" s="8" t="s">
        <v>32</v>
      </c>
      <c r="B150" s="9">
        <v>77</v>
      </c>
      <c r="C150" s="9">
        <v>116</v>
      </c>
      <c r="D150" s="9">
        <v>0.79400000000000004</v>
      </c>
      <c r="E150" s="9">
        <v>15.5</v>
      </c>
      <c r="F150" s="10">
        <v>0.81159999999999999</v>
      </c>
    </row>
    <row r="151" spans="1:6">
      <c r="A151" s="8" t="s">
        <v>43</v>
      </c>
      <c r="B151" s="9">
        <v>69.400000000000006</v>
      </c>
      <c r="C151" s="9">
        <v>184</v>
      </c>
      <c r="D151" s="9">
        <v>0.69699999999999995</v>
      </c>
      <c r="E151" s="9">
        <v>12.1</v>
      </c>
      <c r="F151" s="10">
        <v>0.59772000000000003</v>
      </c>
    </row>
    <row r="152" spans="1:6">
      <c r="A152" s="8" t="s">
        <v>169</v>
      </c>
      <c r="B152" s="9">
        <v>74.099999999999994</v>
      </c>
      <c r="C152" s="9">
        <v>157</v>
      </c>
      <c r="D152" s="9">
        <v>0.76900000000000002</v>
      </c>
      <c r="E152" s="9">
        <v>14.3</v>
      </c>
      <c r="F152" s="10">
        <v>0.72052000000000005</v>
      </c>
    </row>
    <row r="153" spans="1:6">
      <c r="A153" s="8" t="s">
        <v>170</v>
      </c>
      <c r="B153" s="9">
        <v>76</v>
      </c>
      <c r="C153" s="9">
        <v>127</v>
      </c>
      <c r="D153" s="9">
        <v>0.67800000000000005</v>
      </c>
      <c r="E153" s="9">
        <v>12.6</v>
      </c>
      <c r="F153" s="10">
        <v>0.74675999999999998</v>
      </c>
    </row>
    <row r="154" spans="1:6">
      <c r="A154" s="8" t="s">
        <v>121</v>
      </c>
      <c r="B154" s="9">
        <v>65.7</v>
      </c>
      <c r="C154" s="9">
        <v>224</v>
      </c>
      <c r="D154" s="9">
        <v>0.499</v>
      </c>
      <c r="E154" s="9">
        <v>9</v>
      </c>
      <c r="F154" s="10">
        <v>0.40064</v>
      </c>
    </row>
    <row r="155" spans="1:6">
      <c r="A155" s="8" t="s">
        <v>76</v>
      </c>
      <c r="B155" s="9">
        <v>61.8</v>
      </c>
      <c r="C155" s="9">
        <v>33</v>
      </c>
      <c r="D155" s="9">
        <v>0.57599999999999996</v>
      </c>
      <c r="E155" s="9">
        <v>12.5</v>
      </c>
      <c r="F155" s="10">
        <v>0.29924000000000001</v>
      </c>
    </row>
    <row r="156" spans="1:6">
      <c r="A156" s="8" t="s">
        <v>101</v>
      </c>
      <c r="B156" s="9">
        <v>67</v>
      </c>
      <c r="C156" s="9">
        <v>336</v>
      </c>
      <c r="D156" s="9">
        <v>0.50700000000000001</v>
      </c>
      <c r="E156" s="9">
        <v>10.3</v>
      </c>
      <c r="F156" s="10">
        <v>0.33474999999999999</v>
      </c>
    </row>
  </sheetData>
  <mergeCells count="1">
    <mergeCell ref="H59:L63"/>
  </mergeCells>
  <conditionalFormatting sqref="E2:E156">
    <cfRule type="cellIs" dxfId="15" priority="1" operator="equal">
      <formula>0</formula>
    </cfRule>
  </conditionalFormatting>
  <conditionalFormatting sqref="D2:D156">
    <cfRule type="cellIs" dxfId="14" priority="4" operator="equal">
      <formula>0</formula>
    </cfRule>
  </conditionalFormatting>
  <conditionalFormatting sqref="F2:F156">
    <cfRule type="cellIs" dxfId="13" priority="3" operator="equal">
      <formula>0</formula>
    </cfRule>
  </conditionalFormatting>
  <conditionalFormatting sqref="C2:C156">
    <cfRule type="cellIs" dxfId="12" priority="2" operator="greaterThan">
      <formula>413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E3EB-70C4-4CF6-B9EE-11B57E3E4456}">
  <dimension ref="A1:O156"/>
  <sheetViews>
    <sheetView topLeftCell="B1" workbookViewId="0">
      <selection activeCell="G4" sqref="G4"/>
    </sheetView>
  </sheetViews>
  <sheetFormatPr baseColWidth="10" defaultColWidth="8.83203125" defaultRowHeight="15"/>
  <cols>
    <col min="3" max="5" width="8.83203125" style="14"/>
    <col min="6" max="6" width="12" bestFit="1" customWidth="1"/>
  </cols>
  <sheetData>
    <row r="1" spans="1:15">
      <c r="A1" s="6" t="s">
        <v>0</v>
      </c>
      <c r="B1" s="7" t="s">
        <v>140</v>
      </c>
      <c r="C1" s="11" t="s">
        <v>141</v>
      </c>
      <c r="D1" s="11" t="s">
        <v>146</v>
      </c>
      <c r="E1" s="11" t="s">
        <v>147</v>
      </c>
      <c r="G1" s="19" t="s">
        <v>171</v>
      </c>
      <c r="H1" s="20"/>
      <c r="I1" s="20"/>
      <c r="J1" s="20"/>
      <c r="K1" s="20"/>
      <c r="L1" s="20"/>
      <c r="M1" s="20"/>
      <c r="N1" s="20"/>
      <c r="O1" s="21"/>
    </row>
    <row r="2" spans="1:15" ht="16" thickBot="1">
      <c r="A2" s="8" t="s">
        <v>135</v>
      </c>
      <c r="B2" s="9">
        <v>65</v>
      </c>
      <c r="C2" s="9">
        <v>263</v>
      </c>
      <c r="D2" s="9">
        <v>0.47899999999999998</v>
      </c>
      <c r="E2" s="9">
        <v>10.1</v>
      </c>
      <c r="G2" s="22"/>
      <c r="H2" s="23"/>
      <c r="I2" s="23"/>
      <c r="J2" s="23"/>
      <c r="K2" s="23"/>
      <c r="L2" s="23"/>
      <c r="M2" s="23"/>
      <c r="N2" s="23"/>
      <c r="O2" s="24"/>
    </row>
    <row r="3" spans="1:15">
      <c r="A3" s="8" t="s">
        <v>84</v>
      </c>
      <c r="B3" s="9">
        <v>77.8</v>
      </c>
      <c r="C3" s="9">
        <v>74</v>
      </c>
      <c r="D3" s="9">
        <v>0.76200000000000001</v>
      </c>
      <c r="E3" s="9">
        <v>14.2</v>
      </c>
      <c r="G3" s="28" t="s">
        <v>172</v>
      </c>
      <c r="H3" s="3"/>
      <c r="I3" s="23"/>
      <c r="J3" s="23"/>
      <c r="K3" s="23"/>
      <c r="L3" s="23"/>
      <c r="M3" s="23"/>
      <c r="N3" s="23"/>
      <c r="O3" s="24"/>
    </row>
    <row r="4" spans="1:15">
      <c r="A4" s="8" t="s">
        <v>62</v>
      </c>
      <c r="B4" s="9">
        <v>75.599999999999994</v>
      </c>
      <c r="C4" s="9">
        <v>19</v>
      </c>
      <c r="D4" s="9">
        <v>0.74299999999999999</v>
      </c>
      <c r="E4" s="9">
        <v>14.4</v>
      </c>
      <c r="G4" s="56" t="s">
        <v>173</v>
      </c>
      <c r="H4" s="18">
        <v>0.92418874573273502</v>
      </c>
      <c r="I4" s="23"/>
      <c r="J4" s="23"/>
      <c r="K4" s="23"/>
      <c r="L4" s="23"/>
      <c r="M4" s="23"/>
      <c r="N4" s="23"/>
      <c r="O4" s="24"/>
    </row>
    <row r="5" spans="1:15">
      <c r="A5" s="8" t="s">
        <v>122</v>
      </c>
      <c r="B5" s="9">
        <v>52.4</v>
      </c>
      <c r="C5" s="9">
        <v>335</v>
      </c>
      <c r="D5" s="9">
        <v>0.53100000000000003</v>
      </c>
      <c r="E5" s="9">
        <v>11.4</v>
      </c>
      <c r="G5" s="56" t="s">
        <v>174</v>
      </c>
      <c r="H5" s="18">
        <v>0.85412483773904591</v>
      </c>
      <c r="I5" s="23"/>
      <c r="J5" s="23"/>
      <c r="K5" s="23"/>
      <c r="L5" s="23"/>
      <c r="M5" s="23"/>
      <c r="N5" s="23"/>
      <c r="O5" s="24"/>
    </row>
    <row r="6" spans="1:15">
      <c r="A6" s="8" t="s">
        <v>31</v>
      </c>
      <c r="B6" s="9">
        <v>76.3</v>
      </c>
      <c r="C6" s="9">
        <v>116</v>
      </c>
      <c r="D6" s="9">
        <v>0.82599999999999996</v>
      </c>
      <c r="E6" s="9">
        <v>17.3</v>
      </c>
      <c r="G6" s="26" t="s">
        <v>175</v>
      </c>
      <c r="H6" s="1">
        <v>0.85122665570737144</v>
      </c>
      <c r="I6" s="23"/>
      <c r="J6" s="23"/>
      <c r="K6" s="23"/>
      <c r="L6" s="23"/>
      <c r="M6" s="23"/>
      <c r="N6" s="23"/>
      <c r="O6" s="24"/>
    </row>
    <row r="7" spans="1:15">
      <c r="A7" s="8" t="s">
        <v>112</v>
      </c>
      <c r="B7" s="9">
        <v>74.8</v>
      </c>
      <c r="C7" s="9">
        <v>118</v>
      </c>
      <c r="D7" s="9">
        <v>0.74099999999999999</v>
      </c>
      <c r="E7" s="9">
        <v>12.7</v>
      </c>
      <c r="G7" s="26" t="s">
        <v>176</v>
      </c>
      <c r="H7" s="1">
        <v>3.1679311218351249</v>
      </c>
      <c r="I7" s="23"/>
      <c r="J7" s="23"/>
      <c r="K7" s="23"/>
      <c r="L7" s="23"/>
      <c r="M7" s="23"/>
      <c r="N7" s="23"/>
      <c r="O7" s="24"/>
    </row>
    <row r="8" spans="1:15" ht="16" thickBot="1">
      <c r="A8" s="8" t="s">
        <v>14</v>
      </c>
      <c r="B8" s="9">
        <v>82.8</v>
      </c>
      <c r="C8" s="9">
        <v>59</v>
      </c>
      <c r="D8" s="9">
        <v>0.93700000000000006</v>
      </c>
      <c r="E8" s="9">
        <v>20.399999999999999</v>
      </c>
      <c r="G8" s="27" t="s">
        <v>177</v>
      </c>
      <c r="H8" s="2">
        <v>155</v>
      </c>
      <c r="I8" s="23"/>
      <c r="J8" s="23"/>
      <c r="K8" s="23"/>
      <c r="L8" s="23"/>
      <c r="M8" s="23"/>
      <c r="N8" s="23"/>
      <c r="O8" s="24"/>
    </row>
    <row r="9" spans="1:15">
      <c r="A9" s="8" t="s">
        <v>17</v>
      </c>
      <c r="B9" s="9">
        <v>81.5</v>
      </c>
      <c r="C9" s="9">
        <v>65</v>
      </c>
      <c r="D9" s="9">
        <v>0.89200000000000002</v>
      </c>
      <c r="E9" s="9">
        <v>15.9</v>
      </c>
      <c r="G9" s="22"/>
      <c r="H9" s="23"/>
      <c r="I9" s="23"/>
      <c r="J9" s="23"/>
      <c r="K9" s="23"/>
      <c r="L9" s="23"/>
      <c r="M9" s="23"/>
      <c r="N9" s="23"/>
      <c r="O9" s="24"/>
    </row>
    <row r="10" spans="1:15" ht="16" thickBot="1">
      <c r="A10" s="8" t="s">
        <v>71</v>
      </c>
      <c r="B10" s="9">
        <v>72.7</v>
      </c>
      <c r="C10" s="9">
        <v>118</v>
      </c>
      <c r="D10" s="9">
        <v>0.75800000000000001</v>
      </c>
      <c r="E10" s="9">
        <v>12.7</v>
      </c>
      <c r="G10" s="22" t="s">
        <v>178</v>
      </c>
      <c r="H10" s="23"/>
      <c r="I10" s="23"/>
      <c r="J10" s="23"/>
      <c r="K10" s="23"/>
      <c r="L10" s="23"/>
      <c r="M10" s="23"/>
      <c r="N10" s="23"/>
      <c r="O10" s="24"/>
    </row>
    <row r="11" spans="1:15">
      <c r="A11" s="8" t="s">
        <v>47</v>
      </c>
      <c r="B11" s="9">
        <v>76.900000000000006</v>
      </c>
      <c r="C11" s="9">
        <v>69</v>
      </c>
      <c r="D11" s="9">
        <v>0.82299999999999995</v>
      </c>
      <c r="E11" s="9">
        <v>14.5</v>
      </c>
      <c r="G11" s="28"/>
      <c r="H11" s="3" t="s">
        <v>183</v>
      </c>
      <c r="I11" s="3" t="s">
        <v>184</v>
      </c>
      <c r="J11" s="3" t="s">
        <v>185</v>
      </c>
      <c r="K11" s="3" t="s">
        <v>186</v>
      </c>
      <c r="L11" s="3" t="s">
        <v>187</v>
      </c>
      <c r="M11" s="23"/>
      <c r="N11" s="23"/>
      <c r="O11" s="24"/>
    </row>
    <row r="12" spans="1:15">
      <c r="A12" s="8" t="s">
        <v>96</v>
      </c>
      <c r="B12" s="9">
        <v>71.8</v>
      </c>
      <c r="C12" s="9">
        <v>129</v>
      </c>
      <c r="D12" s="9">
        <v>0.57499999999999996</v>
      </c>
      <c r="E12" s="9">
        <v>10.199999999999999</v>
      </c>
      <c r="G12" s="26" t="s">
        <v>179</v>
      </c>
      <c r="H12" s="1">
        <v>3</v>
      </c>
      <c r="I12" s="1">
        <v>8872.9576218906768</v>
      </c>
      <c r="J12" s="1">
        <v>2957.6525406302258</v>
      </c>
      <c r="K12" s="1">
        <v>294.7105559292728</v>
      </c>
      <c r="L12" s="1">
        <v>6.9248903149054207E-63</v>
      </c>
      <c r="M12" s="23"/>
      <c r="N12" s="23"/>
      <c r="O12" s="24"/>
    </row>
    <row r="13" spans="1:15">
      <c r="A13" s="8" t="s">
        <v>150</v>
      </c>
      <c r="B13" s="9">
        <v>75.5</v>
      </c>
      <c r="C13" s="9">
        <v>98</v>
      </c>
      <c r="D13" s="9">
        <v>0.79400000000000004</v>
      </c>
      <c r="E13" s="9">
        <v>15.3</v>
      </c>
      <c r="G13" s="26" t="s">
        <v>180</v>
      </c>
      <c r="H13" s="1">
        <v>151</v>
      </c>
      <c r="I13" s="1">
        <v>1515.4039264964242</v>
      </c>
      <c r="J13" s="1">
        <v>10.035787592691552</v>
      </c>
      <c r="K13" s="1"/>
      <c r="L13" s="1"/>
      <c r="M13" s="23"/>
      <c r="N13" s="23"/>
      <c r="O13" s="24"/>
    </row>
    <row r="14" spans="1:15" ht="16" thickBot="1">
      <c r="A14" s="8" t="s">
        <v>55</v>
      </c>
      <c r="B14" s="9">
        <v>72.3</v>
      </c>
      <c r="C14" s="9">
        <v>196</v>
      </c>
      <c r="D14" s="9">
        <v>0.79800000000000004</v>
      </c>
      <c r="E14" s="9">
        <v>15.6</v>
      </c>
      <c r="G14" s="27" t="s">
        <v>181</v>
      </c>
      <c r="H14" s="2">
        <v>154</v>
      </c>
      <c r="I14" s="2">
        <v>10388.361548387102</v>
      </c>
      <c r="J14" s="2"/>
      <c r="K14" s="2"/>
      <c r="L14" s="2"/>
      <c r="M14" s="23"/>
      <c r="N14" s="23"/>
      <c r="O14" s="24"/>
    </row>
    <row r="15" spans="1:15">
      <c r="A15" s="8" t="s">
        <v>22</v>
      </c>
      <c r="B15" s="9">
        <v>81.099999999999994</v>
      </c>
      <c r="C15" s="9">
        <v>74</v>
      </c>
      <c r="D15" s="9">
        <v>0.89500000000000002</v>
      </c>
      <c r="E15" s="9">
        <v>16.600000000000001</v>
      </c>
      <c r="G15" s="22"/>
      <c r="H15" s="23"/>
      <c r="I15" s="23"/>
      <c r="J15" s="23"/>
      <c r="K15" s="23"/>
      <c r="L15" s="23"/>
      <c r="M15" s="23"/>
      <c r="N15" s="23"/>
      <c r="O15" s="24"/>
    </row>
    <row r="16" spans="1:15">
      <c r="A16" s="8" t="s">
        <v>70</v>
      </c>
      <c r="B16" s="9">
        <v>69.8</v>
      </c>
      <c r="C16" s="9">
        <v>211</v>
      </c>
      <c r="D16" s="9">
        <v>0.60399999999999998</v>
      </c>
      <c r="E16" s="9">
        <v>12.5</v>
      </c>
      <c r="G16" s="22"/>
      <c r="H16" s="23" t="s">
        <v>188</v>
      </c>
      <c r="I16" s="23" t="s">
        <v>176</v>
      </c>
      <c r="J16" s="23" t="s">
        <v>189</v>
      </c>
      <c r="K16" s="23" t="s">
        <v>190</v>
      </c>
      <c r="L16" s="23" t="s">
        <v>191</v>
      </c>
      <c r="M16" s="23" t="s">
        <v>192</v>
      </c>
      <c r="N16" s="23" t="s">
        <v>193</v>
      </c>
      <c r="O16" s="24" t="s">
        <v>194</v>
      </c>
    </row>
    <row r="17" spans="1:15">
      <c r="A17" s="8" t="s">
        <v>151</v>
      </c>
      <c r="B17" s="9">
        <v>77</v>
      </c>
      <c r="C17" s="9">
        <v>186</v>
      </c>
      <c r="D17" s="9">
        <v>0.67100000000000004</v>
      </c>
      <c r="E17" s="9">
        <v>13.8</v>
      </c>
      <c r="G17" s="22" t="s">
        <v>182</v>
      </c>
      <c r="H17" s="23">
        <v>51.132502982852579</v>
      </c>
      <c r="I17" s="23">
        <v>1.9572339331638424</v>
      </c>
      <c r="J17" s="23">
        <v>26.124880688225947</v>
      </c>
      <c r="K17" s="23">
        <v>6.8948478630247909E-58</v>
      </c>
      <c r="L17" s="23">
        <v>47.265402284047511</v>
      </c>
      <c r="M17" s="23">
        <v>54.999603681657646</v>
      </c>
      <c r="N17" s="23">
        <v>47.265402284047511</v>
      </c>
      <c r="O17" s="24">
        <v>54.999603681657646</v>
      </c>
    </row>
    <row r="18" spans="1:15">
      <c r="A18" s="8" t="s">
        <v>85</v>
      </c>
      <c r="B18" s="9">
        <v>77.400000000000006</v>
      </c>
      <c r="C18" s="9">
        <v>88</v>
      </c>
      <c r="D18" s="9">
        <v>0.747</v>
      </c>
      <c r="E18" s="9">
        <v>14.2</v>
      </c>
      <c r="G18" s="30" t="s">
        <v>141</v>
      </c>
      <c r="H18" s="23">
        <v>-2.848866175814389E-2</v>
      </c>
      <c r="I18" s="23">
        <v>3.6438411502746995E-3</v>
      </c>
      <c r="J18" s="23">
        <v>-7.8183050751255188</v>
      </c>
      <c r="K18" s="23">
        <v>8.5133433787070823E-13</v>
      </c>
      <c r="L18" s="23">
        <v>-3.5688159181420154E-2</v>
      </c>
      <c r="M18" s="23">
        <v>-2.1289164334867626E-2</v>
      </c>
      <c r="N18" s="23">
        <v>-3.5688159181420154E-2</v>
      </c>
      <c r="O18" s="24">
        <v>-2.1289164334867626E-2</v>
      </c>
    </row>
    <row r="19" spans="1:15">
      <c r="A19" s="8" t="s">
        <v>113</v>
      </c>
      <c r="B19" s="9">
        <v>65.7</v>
      </c>
      <c r="C19" s="9">
        <v>256</v>
      </c>
      <c r="D19" s="9">
        <v>0.69799999999999995</v>
      </c>
      <c r="E19" s="9">
        <v>12.6</v>
      </c>
      <c r="G19" s="30" t="s">
        <v>146</v>
      </c>
      <c r="H19" s="23">
        <v>35.244525311239705</v>
      </c>
      <c r="I19" s="23">
        <v>4.7386744892482886</v>
      </c>
      <c r="J19" s="23">
        <v>7.4376337499456859</v>
      </c>
      <c r="K19" s="23">
        <v>7.1660016768262364E-12</v>
      </c>
      <c r="L19" s="23">
        <v>25.881857355059424</v>
      </c>
      <c r="M19" s="23">
        <v>44.607193267419987</v>
      </c>
      <c r="N19" s="23">
        <v>25.881857355059424</v>
      </c>
      <c r="O19" s="24">
        <v>44.607193267419987</v>
      </c>
    </row>
    <row r="20" spans="1:15">
      <c r="A20" s="8" t="s">
        <v>19</v>
      </c>
      <c r="B20" s="9">
        <v>75</v>
      </c>
      <c r="C20" s="9">
        <v>142</v>
      </c>
      <c r="D20" s="9">
        <v>0.754</v>
      </c>
      <c r="E20" s="9">
        <v>15.2</v>
      </c>
      <c r="G20" s="32" t="s">
        <v>147</v>
      </c>
      <c r="H20" s="52">
        <v>3.9990899117884303E-2</v>
      </c>
      <c r="I20" s="52">
        <v>0.22808888735421937</v>
      </c>
      <c r="J20" s="52">
        <v>0.17533032661858228</v>
      </c>
      <c r="K20" s="52">
        <v>0.86105497327864788</v>
      </c>
      <c r="L20" s="52">
        <v>-0.41066687905141297</v>
      </c>
      <c r="M20" s="52">
        <v>0.49064867728718153</v>
      </c>
      <c r="N20" s="52">
        <v>-0.41066687905141297</v>
      </c>
      <c r="O20" s="53">
        <v>0.49064867728718153</v>
      </c>
    </row>
    <row r="21" spans="1:15">
      <c r="A21" s="8" t="s">
        <v>119</v>
      </c>
      <c r="B21" s="9">
        <v>74.5</v>
      </c>
      <c r="C21" s="9">
        <v>137</v>
      </c>
      <c r="D21" s="9">
        <v>0.79200000000000004</v>
      </c>
      <c r="E21" s="9">
        <v>15</v>
      </c>
    </row>
    <row r="22" spans="1:15" ht="14.5" customHeight="1">
      <c r="A22" s="8" t="s">
        <v>134</v>
      </c>
      <c r="B22" s="9">
        <v>59.9</v>
      </c>
      <c r="C22" s="9">
        <v>26</v>
      </c>
      <c r="D22" s="9">
        <v>0.39900000000000002</v>
      </c>
      <c r="E22" s="9">
        <v>7.7</v>
      </c>
      <c r="G22" s="72" t="s">
        <v>220</v>
      </c>
      <c r="H22" s="72"/>
      <c r="I22" s="72"/>
      <c r="J22" s="72"/>
      <c r="K22" s="72"/>
    </row>
    <row r="23" spans="1:15">
      <c r="A23" s="8" t="s">
        <v>137</v>
      </c>
      <c r="B23" s="9">
        <v>59.6</v>
      </c>
      <c r="C23" s="9">
        <v>288</v>
      </c>
      <c r="D23" s="9">
        <v>0.40600000000000003</v>
      </c>
      <c r="E23" s="9">
        <v>10.6</v>
      </c>
      <c r="G23" s="72"/>
      <c r="H23" s="72"/>
      <c r="I23" s="72"/>
      <c r="J23" s="72"/>
      <c r="K23" s="72"/>
    </row>
    <row r="24" spans="1:15">
      <c r="A24" s="8" t="s">
        <v>152</v>
      </c>
      <c r="B24" s="9">
        <v>73.3</v>
      </c>
      <c r="C24" s="9">
        <v>114</v>
      </c>
      <c r="D24" s="9">
        <v>0.64600000000000002</v>
      </c>
      <c r="E24" s="9">
        <v>13.5</v>
      </c>
      <c r="G24" s="72"/>
      <c r="H24" s="72"/>
      <c r="I24" s="72"/>
      <c r="J24" s="72"/>
      <c r="K24" s="72"/>
    </row>
    <row r="25" spans="1:15">
      <c r="A25" s="8" t="s">
        <v>129</v>
      </c>
      <c r="B25" s="9">
        <v>68.7</v>
      </c>
      <c r="C25" s="9">
        <v>174</v>
      </c>
      <c r="D25" s="9">
        <v>0.55800000000000005</v>
      </c>
      <c r="E25" s="9">
        <v>10.9</v>
      </c>
      <c r="G25" s="72"/>
      <c r="H25" s="72"/>
      <c r="I25" s="72"/>
      <c r="J25" s="72"/>
      <c r="K25" s="72"/>
    </row>
    <row r="26" spans="1:15">
      <c r="A26" s="8" t="s">
        <v>118</v>
      </c>
      <c r="B26" s="9">
        <v>57.3</v>
      </c>
      <c r="C26" s="9">
        <v>357</v>
      </c>
      <c r="D26" s="9">
        <v>0.51400000000000001</v>
      </c>
      <c r="E26" s="9">
        <v>10.4</v>
      </c>
      <c r="G26" s="72"/>
      <c r="H26" s="72"/>
      <c r="I26" s="72"/>
      <c r="J26" s="72"/>
      <c r="K26" s="72"/>
    </row>
    <row r="27" spans="1:15">
      <c r="A27" s="8" t="s">
        <v>9</v>
      </c>
      <c r="B27" s="9">
        <v>82.2</v>
      </c>
      <c r="C27" s="9">
        <v>64</v>
      </c>
      <c r="D27" s="9">
        <v>0.91900000000000004</v>
      </c>
      <c r="E27" s="9">
        <v>16.3</v>
      </c>
    </row>
    <row r="28" spans="1:15" ht="14.5" customHeight="1">
      <c r="A28" s="8" t="s">
        <v>131</v>
      </c>
      <c r="B28" s="9">
        <v>52.5</v>
      </c>
      <c r="C28" s="9">
        <v>397</v>
      </c>
      <c r="D28" s="9">
        <v>0.34699999999999998</v>
      </c>
      <c r="E28" s="9">
        <v>7.1</v>
      </c>
      <c r="G28" s="72" t="s">
        <v>221</v>
      </c>
      <c r="H28" s="72"/>
      <c r="I28" s="72"/>
      <c r="J28" s="72"/>
      <c r="K28" s="72"/>
      <c r="L28" s="72"/>
    </row>
    <row r="29" spans="1:15">
      <c r="A29" s="8" t="s">
        <v>132</v>
      </c>
      <c r="B29" s="9">
        <v>53.1</v>
      </c>
      <c r="C29" s="9">
        <v>356</v>
      </c>
      <c r="D29" s="9">
        <v>0.39400000000000002</v>
      </c>
      <c r="E29" s="9">
        <v>7.3</v>
      </c>
      <c r="G29" s="72"/>
      <c r="H29" s="72"/>
      <c r="I29" s="72"/>
      <c r="J29" s="72"/>
      <c r="K29" s="72"/>
      <c r="L29" s="72"/>
    </row>
    <row r="30" spans="1:15">
      <c r="A30" s="8" t="s">
        <v>28</v>
      </c>
      <c r="B30" s="9">
        <v>85</v>
      </c>
      <c r="C30" s="9">
        <v>82</v>
      </c>
      <c r="D30" s="9">
        <v>0.84499999999999997</v>
      </c>
      <c r="E30" s="9">
        <v>16.3</v>
      </c>
      <c r="G30" s="72"/>
      <c r="H30" s="72"/>
      <c r="I30" s="72"/>
      <c r="J30" s="72"/>
      <c r="K30" s="72"/>
      <c r="L30" s="72"/>
    </row>
    <row r="31" spans="1:15">
      <c r="A31" s="8" t="s">
        <v>75</v>
      </c>
      <c r="B31" s="9">
        <v>76.099999999999994</v>
      </c>
      <c r="C31" s="9">
        <v>85</v>
      </c>
      <c r="D31" s="9">
        <v>0.73399999999999999</v>
      </c>
      <c r="E31" s="9">
        <v>13.5</v>
      </c>
      <c r="G31" s="72"/>
      <c r="H31" s="72"/>
      <c r="I31" s="72"/>
      <c r="J31" s="72"/>
      <c r="K31" s="72"/>
      <c r="L31" s="72"/>
    </row>
    <row r="32" spans="1:15">
      <c r="A32" s="8" t="s">
        <v>33</v>
      </c>
      <c r="B32" s="9">
        <v>74.8</v>
      </c>
      <c r="C32" s="9">
        <v>143</v>
      </c>
      <c r="D32" s="9">
        <v>0.72399999999999998</v>
      </c>
      <c r="E32" s="9">
        <v>13.6</v>
      </c>
      <c r="G32" s="72"/>
      <c r="H32" s="72"/>
      <c r="I32" s="72"/>
      <c r="J32" s="72"/>
      <c r="K32" s="72"/>
      <c r="L32" s="72"/>
    </row>
    <row r="33" spans="1:12">
      <c r="A33" s="8" t="s">
        <v>124</v>
      </c>
      <c r="B33" s="9">
        <v>63.5</v>
      </c>
      <c r="C33" s="9">
        <v>227</v>
      </c>
      <c r="D33" s="9">
        <v>0.498</v>
      </c>
      <c r="E33" s="9">
        <v>11.1</v>
      </c>
      <c r="G33" s="72"/>
      <c r="H33" s="72"/>
      <c r="I33" s="72"/>
      <c r="J33" s="72"/>
      <c r="K33" s="72"/>
      <c r="L33" s="72"/>
    </row>
    <row r="34" spans="1:12">
      <c r="A34" s="8" t="s">
        <v>153</v>
      </c>
      <c r="B34" s="9">
        <v>64.7</v>
      </c>
      <c r="C34" s="9">
        <v>267</v>
      </c>
      <c r="D34" s="9">
        <v>0.59</v>
      </c>
      <c r="E34" s="9">
        <v>11.1</v>
      </c>
      <c r="G34" s="72"/>
      <c r="H34" s="72"/>
      <c r="I34" s="72"/>
      <c r="J34" s="72"/>
      <c r="K34" s="72"/>
      <c r="L34" s="72"/>
    </row>
    <row r="35" spans="1:12">
      <c r="A35" s="8" t="s">
        <v>16</v>
      </c>
      <c r="B35" s="9">
        <v>79.599999999999994</v>
      </c>
      <c r="C35" s="9">
        <v>95</v>
      </c>
      <c r="D35" s="9">
        <v>0.77500000000000002</v>
      </c>
      <c r="E35" s="9">
        <v>14.2</v>
      </c>
    </row>
    <row r="36" spans="1:12">
      <c r="A36" s="8" t="s">
        <v>58</v>
      </c>
      <c r="B36" s="9">
        <v>78</v>
      </c>
      <c r="C36" s="9">
        <v>95</v>
      </c>
      <c r="D36" s="9">
        <v>0.82299999999999995</v>
      </c>
      <c r="E36" s="9">
        <v>15.3</v>
      </c>
    </row>
    <row r="37" spans="1:12">
      <c r="A37" s="8" t="s">
        <v>61</v>
      </c>
      <c r="B37" s="9">
        <v>85</v>
      </c>
      <c r="C37" s="9">
        <v>52</v>
      </c>
      <c r="D37" s="9">
        <v>0.85399999999999998</v>
      </c>
      <c r="E37" s="9">
        <v>14.3</v>
      </c>
    </row>
    <row r="38" spans="1:12">
      <c r="A38" s="8" t="s">
        <v>154</v>
      </c>
      <c r="B38" s="9">
        <v>78.8</v>
      </c>
      <c r="C38" s="9">
        <v>86</v>
      </c>
      <c r="D38" s="9">
        <v>0.72399999999999998</v>
      </c>
      <c r="E38" s="9">
        <v>13.1</v>
      </c>
    </row>
    <row r="39" spans="1:12">
      <c r="A39" s="8" t="s">
        <v>7</v>
      </c>
      <c r="B39" s="9">
        <v>86</v>
      </c>
      <c r="C39" s="9">
        <v>71</v>
      </c>
      <c r="D39" s="9">
        <v>0.92300000000000004</v>
      </c>
      <c r="E39" s="9">
        <v>19.2</v>
      </c>
    </row>
    <row r="40" spans="1:12">
      <c r="A40" s="8" t="s">
        <v>111</v>
      </c>
      <c r="B40" s="9">
        <v>63.5</v>
      </c>
      <c r="C40" s="9">
        <v>241</v>
      </c>
      <c r="D40" s="9">
        <v>0.47</v>
      </c>
      <c r="E40" s="9">
        <v>6.3</v>
      </c>
    </row>
    <row r="41" spans="1:12">
      <c r="A41" s="8" t="s">
        <v>87</v>
      </c>
      <c r="B41" s="9">
        <v>73.900000000000006</v>
      </c>
      <c r="C41" s="9">
        <v>152</v>
      </c>
      <c r="D41" s="9">
        <v>0.71799999999999997</v>
      </c>
      <c r="E41" s="9">
        <v>13.2</v>
      </c>
    </row>
    <row r="42" spans="1:12">
      <c r="A42" s="8" t="s">
        <v>46</v>
      </c>
      <c r="B42" s="9">
        <v>76.2</v>
      </c>
      <c r="C42" s="9">
        <v>118</v>
      </c>
      <c r="D42" s="9">
        <v>0.73899999999999999</v>
      </c>
      <c r="E42" s="9">
        <v>14</v>
      </c>
    </row>
    <row r="43" spans="1:12">
      <c r="A43" s="8" t="s">
        <v>120</v>
      </c>
      <c r="B43" s="9">
        <v>79</v>
      </c>
      <c r="C43" s="9">
        <v>159</v>
      </c>
      <c r="D43" s="9">
        <v>0.68799999999999994</v>
      </c>
      <c r="E43" s="9">
        <v>13.1</v>
      </c>
    </row>
    <row r="44" spans="1:12">
      <c r="A44" s="8" t="s">
        <v>41</v>
      </c>
      <c r="B44" s="9">
        <v>73.5</v>
      </c>
      <c r="C44" s="9">
        <v>178</v>
      </c>
      <c r="D44" s="9">
        <v>0.67800000000000005</v>
      </c>
      <c r="E44" s="9">
        <v>13.2</v>
      </c>
    </row>
    <row r="45" spans="1:12">
      <c r="A45" s="8" t="s">
        <v>65</v>
      </c>
      <c r="B45" s="9">
        <v>77.599999999999994</v>
      </c>
      <c r="C45" s="9">
        <v>119</v>
      </c>
      <c r="D45" s="9">
        <v>0.86299999999999999</v>
      </c>
      <c r="E45" s="9">
        <v>16.5</v>
      </c>
    </row>
    <row r="46" spans="1:12">
      <c r="A46" s="8" t="s">
        <v>107</v>
      </c>
      <c r="B46" s="9">
        <v>64.8</v>
      </c>
      <c r="C46" s="9">
        <v>225</v>
      </c>
      <c r="D46" s="9">
        <v>0.441</v>
      </c>
      <c r="E46" s="9">
        <v>8.4</v>
      </c>
    </row>
    <row r="47" spans="1:12">
      <c r="A47" s="8" t="s">
        <v>10</v>
      </c>
      <c r="B47" s="9">
        <v>81.099999999999994</v>
      </c>
      <c r="C47" s="9">
        <v>76</v>
      </c>
      <c r="D47" s="9">
        <v>0.89300000000000002</v>
      </c>
      <c r="E47" s="9">
        <v>17</v>
      </c>
    </row>
    <row r="48" spans="1:12">
      <c r="A48" s="8" t="s">
        <v>30</v>
      </c>
      <c r="B48" s="9">
        <v>82.4</v>
      </c>
      <c r="C48" s="9">
        <v>78</v>
      </c>
      <c r="D48" s="9">
        <v>0.89400000000000002</v>
      </c>
      <c r="E48" s="9">
        <v>16.3</v>
      </c>
    </row>
    <row r="49" spans="1:5">
      <c r="A49" s="8" t="s">
        <v>127</v>
      </c>
      <c r="B49" s="9">
        <v>66</v>
      </c>
      <c r="C49" s="9">
        <v>229</v>
      </c>
      <c r="D49" s="9">
        <v>0.69399999999999995</v>
      </c>
      <c r="E49" s="9">
        <v>12.6</v>
      </c>
    </row>
    <row r="50" spans="1:5">
      <c r="A50" s="8" t="s">
        <v>115</v>
      </c>
      <c r="B50" s="9">
        <v>74.400000000000006</v>
      </c>
      <c r="C50" s="9">
        <v>129</v>
      </c>
      <c r="D50" s="9">
        <v>0.76800000000000002</v>
      </c>
      <c r="E50" s="9">
        <v>13.9</v>
      </c>
    </row>
    <row r="51" spans="1:5">
      <c r="A51" s="8" t="s">
        <v>27</v>
      </c>
      <c r="B51" s="9">
        <v>81</v>
      </c>
      <c r="C51" s="9">
        <v>68</v>
      </c>
      <c r="D51" s="9">
        <v>0.92400000000000004</v>
      </c>
      <c r="E51" s="9">
        <v>17.100000000000001</v>
      </c>
    </row>
    <row r="52" spans="1:5">
      <c r="A52" s="8" t="s">
        <v>100</v>
      </c>
      <c r="B52" s="9">
        <v>62.4</v>
      </c>
      <c r="C52" s="9">
        <v>249</v>
      </c>
      <c r="D52" s="9">
        <v>0.57499999999999996</v>
      </c>
      <c r="E52" s="9">
        <v>11.4</v>
      </c>
    </row>
    <row r="53" spans="1:5">
      <c r="A53" s="8" t="s">
        <v>90</v>
      </c>
      <c r="B53" s="9">
        <v>81</v>
      </c>
      <c r="C53" s="9">
        <v>72</v>
      </c>
      <c r="D53" s="9">
        <v>0.86499999999999999</v>
      </c>
      <c r="E53" s="9">
        <v>17.2</v>
      </c>
    </row>
    <row r="54" spans="1:5">
      <c r="A54" s="8" t="s">
        <v>42</v>
      </c>
      <c r="B54" s="9">
        <v>71.900000000000006</v>
      </c>
      <c r="C54" s="9">
        <v>186</v>
      </c>
      <c r="D54" s="9">
        <v>0.63700000000000001</v>
      </c>
      <c r="E54" s="9">
        <v>10.7</v>
      </c>
    </row>
    <row r="55" spans="1:5">
      <c r="A55" s="8" t="s">
        <v>133</v>
      </c>
      <c r="B55" s="9">
        <v>59</v>
      </c>
      <c r="C55" s="9">
        <v>284</v>
      </c>
      <c r="D55" s="9">
        <v>0.41399999999999998</v>
      </c>
      <c r="E55" s="9">
        <v>8.8000000000000007</v>
      </c>
    </row>
    <row r="56" spans="1:5">
      <c r="A56" s="8" t="s">
        <v>105</v>
      </c>
      <c r="B56" s="9">
        <v>63.5</v>
      </c>
      <c r="C56" s="9">
        <v>24</v>
      </c>
      <c r="D56" s="9">
        <v>0.49</v>
      </c>
      <c r="E56" s="9">
        <v>9.1</v>
      </c>
    </row>
    <row r="57" spans="1:5">
      <c r="A57" s="8" t="s">
        <v>93</v>
      </c>
      <c r="B57" s="9">
        <v>74.599999999999994</v>
      </c>
      <c r="C57" s="9">
        <v>147</v>
      </c>
      <c r="D57" s="9">
        <v>0.623</v>
      </c>
      <c r="E57" s="9">
        <v>11.2</v>
      </c>
    </row>
    <row r="58" spans="1:5">
      <c r="A58" s="8" t="s">
        <v>92</v>
      </c>
      <c r="B58" s="9">
        <v>75.8</v>
      </c>
      <c r="C58" s="9">
        <v>134</v>
      </c>
      <c r="D58" s="9">
        <v>0.83399999999999996</v>
      </c>
      <c r="E58" s="9">
        <v>15.6</v>
      </c>
    </row>
    <row r="59" spans="1:5">
      <c r="A59" s="8" t="s">
        <v>6</v>
      </c>
      <c r="B59" s="9">
        <v>82.7</v>
      </c>
      <c r="C59" s="9">
        <v>49</v>
      </c>
      <c r="D59" s="9">
        <v>0.91900000000000004</v>
      </c>
      <c r="E59" s="9">
        <v>19</v>
      </c>
    </row>
    <row r="60" spans="1:5">
      <c r="A60" s="8" t="s">
        <v>103</v>
      </c>
      <c r="B60" s="9">
        <v>68.3</v>
      </c>
      <c r="C60" s="9">
        <v>181</v>
      </c>
      <c r="D60" s="9">
        <v>0.61499999999999999</v>
      </c>
      <c r="E60" s="9">
        <v>11.6</v>
      </c>
    </row>
    <row r="61" spans="1:5">
      <c r="A61" s="8" t="s">
        <v>66</v>
      </c>
      <c r="B61" s="9">
        <v>69.099999999999994</v>
      </c>
      <c r="C61" s="9">
        <v>176</v>
      </c>
      <c r="D61" s="9">
        <v>0.68600000000000005</v>
      </c>
      <c r="E61" s="9">
        <v>12.9</v>
      </c>
    </row>
    <row r="62" spans="1:5">
      <c r="A62" s="8" t="s">
        <v>155</v>
      </c>
      <c r="B62" s="9">
        <v>75.5</v>
      </c>
      <c r="C62" s="9">
        <v>83</v>
      </c>
      <c r="D62" s="9">
        <v>0.77400000000000002</v>
      </c>
      <c r="E62" s="9">
        <v>14.8</v>
      </c>
    </row>
    <row r="63" spans="1:5">
      <c r="A63" s="8" t="s">
        <v>98</v>
      </c>
      <c r="B63" s="9">
        <v>68.900000000000006</v>
      </c>
      <c r="C63" s="9">
        <v>182</v>
      </c>
      <c r="D63" s="9">
        <v>0.64900000000000002</v>
      </c>
      <c r="E63" s="9">
        <v>10.1</v>
      </c>
    </row>
    <row r="64" spans="1:5">
      <c r="A64" s="8" t="s">
        <v>21</v>
      </c>
      <c r="B64" s="9">
        <v>81.400000000000006</v>
      </c>
      <c r="C64" s="9">
        <v>64</v>
      </c>
      <c r="D64" s="9">
        <v>0.92</v>
      </c>
      <c r="E64" s="9">
        <v>18.600000000000001</v>
      </c>
    </row>
    <row r="65" spans="1:5">
      <c r="A65" s="8" t="s">
        <v>15</v>
      </c>
      <c r="B65" s="9">
        <v>82.5</v>
      </c>
      <c r="C65" s="9">
        <v>58</v>
      </c>
      <c r="D65" s="9">
        <v>0.89800000000000002</v>
      </c>
      <c r="E65" s="9">
        <v>16</v>
      </c>
    </row>
    <row r="66" spans="1:5">
      <c r="A66" s="8" t="s">
        <v>48</v>
      </c>
      <c r="B66" s="9">
        <v>82.7</v>
      </c>
      <c r="C66" s="9">
        <v>56</v>
      </c>
      <c r="D66" s="9">
        <v>0.88100000000000001</v>
      </c>
      <c r="E66" s="9">
        <v>16.3</v>
      </c>
    </row>
    <row r="67" spans="1:5">
      <c r="A67" s="8" t="s">
        <v>60</v>
      </c>
      <c r="B67" s="9">
        <v>76.2</v>
      </c>
      <c r="C67" s="9">
        <v>125</v>
      </c>
      <c r="D67" s="9">
        <v>0.72899999999999998</v>
      </c>
      <c r="E67" s="9">
        <v>12.8</v>
      </c>
    </row>
    <row r="68" spans="1:5">
      <c r="A68" s="8" t="s">
        <v>45</v>
      </c>
      <c r="B68" s="9">
        <v>83.7</v>
      </c>
      <c r="C68" s="9">
        <v>55</v>
      </c>
      <c r="D68" s="9">
        <v>0.90200000000000002</v>
      </c>
      <c r="E68" s="9">
        <v>15.3</v>
      </c>
    </row>
    <row r="69" spans="1:5">
      <c r="A69" s="8" t="s">
        <v>73</v>
      </c>
      <c r="B69" s="9">
        <v>74.099999999999994</v>
      </c>
      <c r="C69" s="9">
        <v>112</v>
      </c>
      <c r="D69" s="9">
        <v>0.74099999999999999</v>
      </c>
      <c r="E69" s="9">
        <v>13.1</v>
      </c>
    </row>
    <row r="70" spans="1:5">
      <c r="A70" s="8" t="s">
        <v>50</v>
      </c>
      <c r="B70" s="9">
        <v>72</v>
      </c>
      <c r="C70" s="9">
        <v>198</v>
      </c>
      <c r="D70" s="9">
        <v>0.79300000000000004</v>
      </c>
      <c r="E70" s="9">
        <v>15</v>
      </c>
    </row>
    <row r="71" spans="1:5">
      <c r="A71" s="8" t="s">
        <v>110</v>
      </c>
      <c r="B71" s="9">
        <v>63.4</v>
      </c>
      <c r="C71" s="9">
        <v>249</v>
      </c>
      <c r="D71" s="9">
        <v>0.55000000000000004</v>
      </c>
      <c r="E71" s="9">
        <v>11.1</v>
      </c>
    </row>
    <row r="72" spans="1:5">
      <c r="A72" s="8" t="s">
        <v>156</v>
      </c>
      <c r="B72" s="9">
        <v>66.3</v>
      </c>
      <c r="C72" s="9">
        <v>198</v>
      </c>
      <c r="D72" s="9">
        <v>0.58599999999999997</v>
      </c>
      <c r="E72" s="9">
        <v>11.9</v>
      </c>
    </row>
    <row r="73" spans="1:5">
      <c r="A73" s="8" t="s">
        <v>38</v>
      </c>
      <c r="B73" s="9">
        <v>74.7</v>
      </c>
      <c r="C73" s="9">
        <v>81</v>
      </c>
      <c r="D73" s="9">
        <v>0.79900000000000004</v>
      </c>
      <c r="E73" s="9">
        <v>13.3</v>
      </c>
    </row>
    <row r="74" spans="1:5">
      <c r="A74" s="8" t="s">
        <v>68</v>
      </c>
      <c r="B74" s="9">
        <v>71.099999999999994</v>
      </c>
      <c r="C74" s="9">
        <v>166</v>
      </c>
      <c r="D74" s="9">
        <v>0.66200000000000003</v>
      </c>
      <c r="E74" s="9">
        <v>13</v>
      </c>
    </row>
    <row r="75" spans="1:5">
      <c r="A75" s="8" t="s">
        <v>157</v>
      </c>
      <c r="B75" s="9">
        <v>65.7</v>
      </c>
      <c r="C75" s="9">
        <v>194</v>
      </c>
      <c r="D75" s="9">
        <v>0.58199999999999996</v>
      </c>
      <c r="E75" s="9">
        <v>10.8</v>
      </c>
    </row>
    <row r="76" spans="1:5">
      <c r="A76" s="8" t="s">
        <v>80</v>
      </c>
      <c r="B76" s="9">
        <v>74.599999999999994</v>
      </c>
      <c r="C76" s="9">
        <v>153</v>
      </c>
      <c r="D76" s="9">
        <v>0.82799999999999996</v>
      </c>
      <c r="E76" s="9">
        <v>16</v>
      </c>
    </row>
    <row r="77" spans="1:5">
      <c r="A77" s="8" t="s">
        <v>91</v>
      </c>
      <c r="B77" s="9">
        <v>74.900000000000006</v>
      </c>
      <c r="C77" s="9">
        <v>98</v>
      </c>
      <c r="D77" s="9">
        <v>0.76300000000000001</v>
      </c>
      <c r="E77" s="9">
        <v>13.3</v>
      </c>
    </row>
    <row r="78" spans="1:5">
      <c r="A78" s="8" t="s">
        <v>86</v>
      </c>
      <c r="B78" s="9">
        <v>53.7</v>
      </c>
      <c r="C78" s="9">
        <v>133</v>
      </c>
      <c r="D78" s="9">
        <v>0.495</v>
      </c>
      <c r="E78" s="9">
        <v>10.7</v>
      </c>
    </row>
    <row r="79" spans="1:5">
      <c r="A79" s="8" t="s">
        <v>102</v>
      </c>
      <c r="B79" s="9">
        <v>61.4</v>
      </c>
      <c r="C79" s="9">
        <v>259</v>
      </c>
      <c r="D79" s="9">
        <v>0.42699999999999999</v>
      </c>
      <c r="E79" s="9">
        <v>9.9</v>
      </c>
    </row>
    <row r="80" spans="1:5">
      <c r="A80" s="8" t="s">
        <v>59</v>
      </c>
      <c r="B80" s="9">
        <v>72.7</v>
      </c>
      <c r="C80" s="9">
        <v>138</v>
      </c>
      <c r="D80" s="9">
        <v>0.71899999999999997</v>
      </c>
      <c r="E80" s="9">
        <v>13.4</v>
      </c>
    </row>
    <row r="81" spans="1:5">
      <c r="A81" s="8" t="s">
        <v>52</v>
      </c>
      <c r="B81" s="9">
        <v>73.599999999999994</v>
      </c>
      <c r="C81" s="9">
        <v>165</v>
      </c>
      <c r="D81" s="9">
        <v>0.84599999999999997</v>
      </c>
      <c r="E81" s="9">
        <v>16.5</v>
      </c>
    </row>
    <row r="82" spans="1:5">
      <c r="A82" s="8" t="s">
        <v>20</v>
      </c>
      <c r="B82" s="9">
        <v>82</v>
      </c>
      <c r="C82" s="9">
        <v>63</v>
      </c>
      <c r="D82" s="9">
        <v>0.89600000000000002</v>
      </c>
      <c r="E82" s="9">
        <v>13.9</v>
      </c>
    </row>
    <row r="83" spans="1:5">
      <c r="A83" s="8" t="s">
        <v>130</v>
      </c>
      <c r="B83" s="9">
        <v>65.5</v>
      </c>
      <c r="C83" s="9">
        <v>22</v>
      </c>
      <c r="D83" s="9">
        <v>0.51100000000000001</v>
      </c>
      <c r="E83" s="9">
        <v>10.3</v>
      </c>
    </row>
    <row r="84" spans="1:5">
      <c r="A84" s="8" t="s">
        <v>116</v>
      </c>
      <c r="B84" s="9">
        <v>58.3</v>
      </c>
      <c r="C84" s="9">
        <v>365</v>
      </c>
      <c r="D84" s="9">
        <v>0.47299999999999998</v>
      </c>
      <c r="E84" s="9">
        <v>10.8</v>
      </c>
    </row>
    <row r="85" spans="1:5">
      <c r="A85" s="8" t="s">
        <v>57</v>
      </c>
      <c r="B85" s="9">
        <v>75</v>
      </c>
      <c r="C85" s="9">
        <v>123</v>
      </c>
      <c r="D85" s="9">
        <v>0.78700000000000003</v>
      </c>
      <c r="E85" s="9">
        <v>13.1</v>
      </c>
    </row>
    <row r="86" spans="1:5">
      <c r="A86" s="8" t="s">
        <v>158</v>
      </c>
      <c r="B86" s="9">
        <v>78.5</v>
      </c>
      <c r="C86" s="9">
        <v>61</v>
      </c>
      <c r="D86" s="9">
        <v>0.70099999999999996</v>
      </c>
      <c r="E86" s="9">
        <v>12.7</v>
      </c>
    </row>
    <row r="87" spans="1:5">
      <c r="A87" s="8" t="s">
        <v>123</v>
      </c>
      <c r="B87" s="9">
        <v>58.2</v>
      </c>
      <c r="C87" s="9">
        <v>266</v>
      </c>
      <c r="D87" s="9">
        <v>0.438</v>
      </c>
      <c r="E87" s="9">
        <v>8.4</v>
      </c>
    </row>
    <row r="88" spans="1:5">
      <c r="A88" s="8" t="s">
        <v>37</v>
      </c>
      <c r="B88" s="9">
        <v>81.7</v>
      </c>
      <c r="C88" s="9">
        <v>54</v>
      </c>
      <c r="D88" s="9">
        <v>0.85299999999999998</v>
      </c>
      <c r="E88" s="9">
        <v>14.6</v>
      </c>
    </row>
    <row r="89" spans="1:5">
      <c r="A89" s="8" t="s">
        <v>109</v>
      </c>
      <c r="B89" s="9">
        <v>63.1</v>
      </c>
      <c r="C89" s="9">
        <v>25</v>
      </c>
      <c r="D89" s="9">
        <v>0.51300000000000001</v>
      </c>
      <c r="E89" s="9">
        <v>8.5</v>
      </c>
    </row>
    <row r="90" spans="1:5">
      <c r="A90" s="8" t="s">
        <v>64</v>
      </c>
      <c r="B90" s="9">
        <v>74.599999999999994</v>
      </c>
      <c r="C90" s="9">
        <v>146</v>
      </c>
      <c r="D90" s="9">
        <v>0.77900000000000003</v>
      </c>
      <c r="E90" s="9">
        <v>15.2</v>
      </c>
    </row>
    <row r="91" spans="1:5">
      <c r="A91" s="8" t="s">
        <v>18</v>
      </c>
      <c r="B91" s="9">
        <v>76.7</v>
      </c>
      <c r="C91" s="9">
        <v>122</v>
      </c>
      <c r="D91" s="9">
        <v>0.75800000000000001</v>
      </c>
      <c r="E91" s="9">
        <v>13.3</v>
      </c>
    </row>
    <row r="92" spans="1:5">
      <c r="A92" s="8" t="s">
        <v>159</v>
      </c>
      <c r="B92" s="9">
        <v>69.400000000000006</v>
      </c>
      <c r="C92" s="9">
        <v>166</v>
      </c>
      <c r="D92" s="9">
        <v>0.63700000000000001</v>
      </c>
      <c r="E92" s="9">
        <v>11.7</v>
      </c>
    </row>
    <row r="93" spans="1:5">
      <c r="A93" s="8" t="s">
        <v>88</v>
      </c>
      <c r="B93" s="9">
        <v>68.8</v>
      </c>
      <c r="C93" s="9">
        <v>222</v>
      </c>
      <c r="D93" s="9">
        <v>0.73299999999999998</v>
      </c>
      <c r="E93" s="9">
        <v>14.8</v>
      </c>
    </row>
    <row r="94" spans="1:5">
      <c r="A94" s="8" t="s">
        <v>74</v>
      </c>
      <c r="B94" s="9">
        <v>76.099999999999994</v>
      </c>
      <c r="C94" s="9">
        <v>16</v>
      </c>
      <c r="D94" s="9">
        <v>0.80400000000000005</v>
      </c>
      <c r="E94" s="9">
        <v>15.1</v>
      </c>
    </row>
    <row r="95" spans="1:5">
      <c r="A95" s="8" t="s">
        <v>82</v>
      </c>
      <c r="B95" s="9">
        <v>74.3</v>
      </c>
      <c r="C95" s="9">
        <v>95</v>
      </c>
      <c r="D95" s="9">
        <v>0.64500000000000002</v>
      </c>
      <c r="E95" s="9">
        <v>12.1</v>
      </c>
    </row>
    <row r="96" spans="1:5">
      <c r="A96" s="8" t="s">
        <v>83</v>
      </c>
      <c r="B96" s="9">
        <v>57.6</v>
      </c>
      <c r="C96" s="9">
        <v>355</v>
      </c>
      <c r="D96" s="9">
        <v>0.41399999999999998</v>
      </c>
      <c r="E96" s="9">
        <v>9.1</v>
      </c>
    </row>
    <row r="97" spans="1:5">
      <c r="A97" s="8" t="s">
        <v>114</v>
      </c>
      <c r="B97" s="9">
        <v>66.599999999999994</v>
      </c>
      <c r="C97" s="9">
        <v>199</v>
      </c>
      <c r="D97" s="9">
        <v>0.55200000000000005</v>
      </c>
      <c r="E97" s="9">
        <v>9.1</v>
      </c>
    </row>
    <row r="98" spans="1:5">
      <c r="A98" s="8" t="s">
        <v>106</v>
      </c>
      <c r="B98" s="9">
        <v>69.2</v>
      </c>
      <c r="C98" s="9">
        <v>165</v>
      </c>
      <c r="D98" s="9">
        <v>0.55500000000000005</v>
      </c>
      <c r="E98" s="9">
        <v>12.2</v>
      </c>
    </row>
    <row r="99" spans="1:5">
      <c r="A99" s="8" t="s">
        <v>11</v>
      </c>
      <c r="B99" s="9">
        <v>81.900000000000006</v>
      </c>
      <c r="C99" s="9">
        <v>57</v>
      </c>
      <c r="D99" s="9">
        <v>0.92300000000000004</v>
      </c>
      <c r="E99" s="9">
        <v>18.100000000000001</v>
      </c>
    </row>
    <row r="100" spans="1:5">
      <c r="A100" s="8" t="s">
        <v>13</v>
      </c>
      <c r="B100" s="9">
        <v>81.599999999999994</v>
      </c>
      <c r="C100" s="9">
        <v>66</v>
      </c>
      <c r="D100" s="9">
        <v>0.91300000000000003</v>
      </c>
      <c r="E100" s="9">
        <v>19.2</v>
      </c>
    </row>
    <row r="101" spans="1:5">
      <c r="A101" s="8" t="s">
        <v>53</v>
      </c>
      <c r="B101" s="9">
        <v>74.8</v>
      </c>
      <c r="C101" s="9">
        <v>145</v>
      </c>
      <c r="D101" s="9">
        <v>0.64200000000000002</v>
      </c>
      <c r="E101" s="9">
        <v>11.7</v>
      </c>
    </row>
    <row r="102" spans="1:5">
      <c r="A102" s="8" t="s">
        <v>128</v>
      </c>
      <c r="B102" s="9">
        <v>61.8</v>
      </c>
      <c r="C102" s="9">
        <v>22</v>
      </c>
      <c r="D102" s="9">
        <v>0.35099999999999998</v>
      </c>
      <c r="E102" s="9">
        <v>5.4</v>
      </c>
    </row>
    <row r="103" spans="1:5">
      <c r="A103" s="8" t="s">
        <v>69</v>
      </c>
      <c r="B103" s="9">
        <v>54.5</v>
      </c>
      <c r="C103" s="9">
        <v>344</v>
      </c>
      <c r="D103" s="9">
        <v>0.52500000000000002</v>
      </c>
      <c r="E103" s="9">
        <v>10</v>
      </c>
    </row>
    <row r="104" spans="1:5">
      <c r="A104" s="8" t="s">
        <v>8</v>
      </c>
      <c r="B104" s="9">
        <v>81.8</v>
      </c>
      <c r="C104" s="9">
        <v>59</v>
      </c>
      <c r="D104" s="9">
        <v>0.94799999999999995</v>
      </c>
      <c r="E104" s="9">
        <v>17.7</v>
      </c>
    </row>
    <row r="105" spans="1:5">
      <c r="A105" s="8" t="s">
        <v>24</v>
      </c>
      <c r="B105" s="9">
        <v>76.599999999999994</v>
      </c>
      <c r="C105" s="9">
        <v>99</v>
      </c>
      <c r="D105" s="9">
        <v>0.79500000000000004</v>
      </c>
      <c r="E105" s="9">
        <v>13.7</v>
      </c>
    </row>
    <row r="106" spans="1:5">
      <c r="A106" s="8" t="s">
        <v>72</v>
      </c>
      <c r="B106" s="9">
        <v>66.400000000000006</v>
      </c>
      <c r="C106" s="9">
        <v>161</v>
      </c>
      <c r="D106" s="9">
        <v>0.54800000000000004</v>
      </c>
      <c r="E106" s="9">
        <v>8.1</v>
      </c>
    </row>
    <row r="107" spans="1:5">
      <c r="A107" s="8" t="s">
        <v>26</v>
      </c>
      <c r="B107" s="9">
        <v>77.8</v>
      </c>
      <c r="C107" s="9">
        <v>118</v>
      </c>
      <c r="D107" s="9">
        <v>0.78500000000000003</v>
      </c>
      <c r="E107" s="9">
        <v>13</v>
      </c>
    </row>
    <row r="108" spans="1:5">
      <c r="A108" s="8" t="s">
        <v>160</v>
      </c>
      <c r="B108" s="9">
        <v>62.9</v>
      </c>
      <c r="C108" s="9">
        <v>275</v>
      </c>
      <c r="D108" s="9">
        <v>0.51500000000000001</v>
      </c>
      <c r="E108" s="9">
        <v>10</v>
      </c>
    </row>
    <row r="109" spans="1:5">
      <c r="A109" s="8" t="s">
        <v>49</v>
      </c>
      <c r="B109" s="9">
        <v>74</v>
      </c>
      <c r="C109" s="9">
        <v>146</v>
      </c>
      <c r="D109" s="9">
        <v>0.69199999999999995</v>
      </c>
      <c r="E109" s="9">
        <v>12.3</v>
      </c>
    </row>
    <row r="110" spans="1:5">
      <c r="A110" s="8" t="s">
        <v>54</v>
      </c>
      <c r="B110" s="9">
        <v>75.5</v>
      </c>
      <c r="C110" s="9">
        <v>123</v>
      </c>
      <c r="D110" s="9">
        <v>0.73699999999999999</v>
      </c>
      <c r="E110" s="9">
        <v>13.4</v>
      </c>
    </row>
    <row r="111" spans="1:5">
      <c r="A111" s="8" t="s">
        <v>81</v>
      </c>
      <c r="B111" s="9">
        <v>68.5</v>
      </c>
      <c r="C111" s="9">
        <v>211</v>
      </c>
      <c r="D111" s="9">
        <v>0.67900000000000005</v>
      </c>
      <c r="E111" s="9">
        <v>11.7</v>
      </c>
    </row>
    <row r="112" spans="1:5">
      <c r="A112" s="8" t="s">
        <v>56</v>
      </c>
      <c r="B112" s="9">
        <v>77.5</v>
      </c>
      <c r="C112" s="9">
        <v>117</v>
      </c>
      <c r="D112" s="9">
        <v>0.85199999999999998</v>
      </c>
      <c r="E112" s="9">
        <v>16.399999999999999</v>
      </c>
    </row>
    <row r="113" spans="1:5">
      <c r="A113" s="8" t="s">
        <v>79</v>
      </c>
      <c r="B113" s="9">
        <v>81.099999999999994</v>
      </c>
      <c r="C113" s="9">
        <v>76</v>
      </c>
      <c r="D113" s="9">
        <v>0.84099999999999997</v>
      </c>
      <c r="E113" s="9">
        <v>16.600000000000001</v>
      </c>
    </row>
    <row r="114" spans="1:5">
      <c r="A114" s="8" t="s">
        <v>29</v>
      </c>
      <c r="B114" s="9">
        <v>78.2</v>
      </c>
      <c r="C114" s="9">
        <v>68</v>
      </c>
      <c r="D114" s="9">
        <v>0.85499999999999998</v>
      </c>
      <c r="E114" s="9">
        <v>13.4</v>
      </c>
    </row>
    <row r="115" spans="1:5">
      <c r="A115" s="8" t="s">
        <v>77</v>
      </c>
      <c r="B115" s="9">
        <v>75</v>
      </c>
      <c r="C115" s="9">
        <v>133</v>
      </c>
      <c r="D115" s="9">
        <v>0.79800000000000004</v>
      </c>
      <c r="E115" s="9">
        <v>14.7</v>
      </c>
    </row>
    <row r="116" spans="1:5">
      <c r="A116" s="8" t="s">
        <v>161</v>
      </c>
      <c r="B116" s="9">
        <v>75</v>
      </c>
      <c r="C116" s="9">
        <v>222</v>
      </c>
      <c r="D116" s="9">
        <v>0.80500000000000005</v>
      </c>
      <c r="E116" s="9">
        <v>15</v>
      </c>
    </row>
    <row r="117" spans="1:5">
      <c r="A117" s="8" t="s">
        <v>136</v>
      </c>
      <c r="B117" s="9">
        <v>66.099999999999994</v>
      </c>
      <c r="C117" s="9">
        <v>227</v>
      </c>
      <c r="D117" s="9">
        <v>0.49299999999999999</v>
      </c>
      <c r="E117" s="9">
        <v>10.8</v>
      </c>
    </row>
    <row r="118" spans="1:5">
      <c r="A118" s="8" t="s">
        <v>35</v>
      </c>
      <c r="B118" s="9">
        <v>74.5</v>
      </c>
      <c r="C118" s="9">
        <v>88</v>
      </c>
      <c r="D118" s="9">
        <v>0.84499999999999997</v>
      </c>
      <c r="E118" s="9">
        <v>16.100000000000001</v>
      </c>
    </row>
    <row r="119" spans="1:5">
      <c r="A119" s="8" t="s">
        <v>126</v>
      </c>
      <c r="B119" s="9">
        <v>66.7</v>
      </c>
      <c r="C119" s="9">
        <v>188</v>
      </c>
      <c r="D119" s="9">
        <v>0.49099999999999999</v>
      </c>
      <c r="E119" s="9">
        <v>9.5</v>
      </c>
    </row>
    <row r="120" spans="1:5">
      <c r="A120" s="8" t="s">
        <v>78</v>
      </c>
      <c r="B120" s="9">
        <v>75.599999999999994</v>
      </c>
      <c r="C120" s="9">
        <v>121</v>
      </c>
      <c r="D120" s="9">
        <v>0.77500000000000002</v>
      </c>
      <c r="E120" s="9">
        <v>14.4</v>
      </c>
    </row>
    <row r="121" spans="1:5">
      <c r="A121" s="8" t="s">
        <v>108</v>
      </c>
      <c r="B121" s="9">
        <v>51</v>
      </c>
      <c r="C121" s="9">
        <v>413</v>
      </c>
      <c r="D121" s="9">
        <v>0.43099999999999999</v>
      </c>
      <c r="E121" s="9">
        <v>9.5</v>
      </c>
    </row>
    <row r="122" spans="1:5">
      <c r="A122" s="8" t="s">
        <v>25</v>
      </c>
      <c r="B122" s="9">
        <v>83.1</v>
      </c>
      <c r="C122" s="9">
        <v>55</v>
      </c>
      <c r="D122" s="9">
        <v>0.92400000000000004</v>
      </c>
      <c r="E122" s="9">
        <v>15.4</v>
      </c>
    </row>
    <row r="123" spans="1:5">
      <c r="A123" s="8" t="s">
        <v>44</v>
      </c>
      <c r="B123" s="9">
        <v>76.7</v>
      </c>
      <c r="C123" s="9">
        <v>19</v>
      </c>
      <c r="D123" s="9">
        <v>0.84199999999999997</v>
      </c>
      <c r="E123" s="9">
        <v>15</v>
      </c>
    </row>
    <row r="124" spans="1:5">
      <c r="A124" s="8" t="s">
        <v>51</v>
      </c>
      <c r="B124" s="9">
        <v>88</v>
      </c>
      <c r="C124" s="9">
        <v>74</v>
      </c>
      <c r="D124" s="9">
        <v>0.88800000000000001</v>
      </c>
      <c r="E124" s="9">
        <v>17.3</v>
      </c>
    </row>
    <row r="125" spans="1:5">
      <c r="A125" s="8" t="s">
        <v>162</v>
      </c>
      <c r="B125" s="9">
        <v>55</v>
      </c>
      <c r="C125" s="9">
        <v>312</v>
      </c>
      <c r="D125" s="9">
        <v>0.72399999999999998</v>
      </c>
      <c r="E125" s="9">
        <v>13.1</v>
      </c>
    </row>
    <row r="126" spans="1:5">
      <c r="A126" s="8" t="s">
        <v>99</v>
      </c>
      <c r="B126" s="9">
        <v>62.9</v>
      </c>
      <c r="C126" s="9">
        <v>328</v>
      </c>
      <c r="D126" s="9">
        <v>0.66500000000000004</v>
      </c>
      <c r="E126" s="9">
        <v>13</v>
      </c>
    </row>
    <row r="127" spans="1:5">
      <c r="A127" s="8" t="s">
        <v>163</v>
      </c>
      <c r="B127" s="9">
        <v>57.3</v>
      </c>
      <c r="C127" s="9">
        <v>332</v>
      </c>
      <c r="D127" s="9">
        <v>0.42099999999999999</v>
      </c>
      <c r="E127" s="9">
        <v>4.9000000000000004</v>
      </c>
    </row>
    <row r="128" spans="1:5">
      <c r="A128" s="8" t="s">
        <v>36</v>
      </c>
      <c r="B128" s="9">
        <v>82.8</v>
      </c>
      <c r="C128" s="9">
        <v>56</v>
      </c>
      <c r="D128" s="9">
        <v>0.88200000000000001</v>
      </c>
      <c r="E128" s="9">
        <v>17.7</v>
      </c>
    </row>
    <row r="129" spans="1:5">
      <c r="A129" s="8" t="s">
        <v>117</v>
      </c>
      <c r="B129" s="9">
        <v>74.900000000000006</v>
      </c>
      <c r="C129" s="9">
        <v>138</v>
      </c>
      <c r="D129" s="9">
        <v>0.76400000000000001</v>
      </c>
      <c r="E129" s="9">
        <v>14</v>
      </c>
    </row>
    <row r="130" spans="1:5">
      <c r="A130" s="8" t="s">
        <v>104</v>
      </c>
      <c r="B130" s="9">
        <v>64.099999999999994</v>
      </c>
      <c r="C130" s="9">
        <v>225</v>
      </c>
      <c r="D130" s="9">
        <v>0.48799999999999999</v>
      </c>
      <c r="E130" s="9">
        <v>7.2</v>
      </c>
    </row>
    <row r="131" spans="1:5">
      <c r="A131" s="8" t="s">
        <v>39</v>
      </c>
      <c r="B131" s="9">
        <v>71.599999999999994</v>
      </c>
      <c r="C131" s="9">
        <v>176</v>
      </c>
      <c r="D131" s="9">
        <v>0.72299999999999998</v>
      </c>
      <c r="E131" s="9">
        <v>12.7</v>
      </c>
    </row>
    <row r="132" spans="1:5">
      <c r="A132" s="8" t="s">
        <v>89</v>
      </c>
      <c r="B132" s="9">
        <v>58.9</v>
      </c>
      <c r="C132" s="9">
        <v>373</v>
      </c>
      <c r="D132" s="9">
        <v>0.54100000000000004</v>
      </c>
      <c r="E132" s="9">
        <v>11.4</v>
      </c>
    </row>
    <row r="133" spans="1:5">
      <c r="A133" s="8" t="s">
        <v>12</v>
      </c>
      <c r="B133" s="9">
        <v>82.4</v>
      </c>
      <c r="C133" s="9">
        <v>53</v>
      </c>
      <c r="D133" s="9">
        <v>0.90900000000000003</v>
      </c>
      <c r="E133" s="9">
        <v>15.9</v>
      </c>
    </row>
    <row r="134" spans="1:5">
      <c r="A134" s="8" t="s">
        <v>5</v>
      </c>
      <c r="B134" s="9">
        <v>83.4</v>
      </c>
      <c r="C134" s="9">
        <v>49</v>
      </c>
      <c r="D134" s="9">
        <v>0.93799999999999994</v>
      </c>
      <c r="E134" s="9">
        <v>16</v>
      </c>
    </row>
    <row r="135" spans="1:5">
      <c r="A135" s="8" t="s">
        <v>164</v>
      </c>
      <c r="B135" s="9">
        <v>64.5</v>
      </c>
      <c r="C135" s="9">
        <v>293</v>
      </c>
      <c r="D135" s="9">
        <v>0.55300000000000005</v>
      </c>
      <c r="E135" s="9">
        <v>9</v>
      </c>
    </row>
    <row r="136" spans="1:5">
      <c r="A136" s="8" t="s">
        <v>94</v>
      </c>
      <c r="B136" s="9">
        <v>69.7</v>
      </c>
      <c r="C136" s="9">
        <v>161</v>
      </c>
      <c r="D136" s="9">
        <v>0.625</v>
      </c>
      <c r="E136" s="9">
        <v>11.3</v>
      </c>
    </row>
    <row r="137" spans="1:5">
      <c r="A137" s="8" t="s">
        <v>34</v>
      </c>
      <c r="B137" s="9">
        <v>74.900000000000006</v>
      </c>
      <c r="C137" s="9">
        <v>148</v>
      </c>
      <c r="D137" s="9">
        <v>0.73799999999999999</v>
      </c>
      <c r="E137" s="9">
        <v>13.6</v>
      </c>
    </row>
    <row r="138" spans="1:5">
      <c r="A138" s="8" t="s">
        <v>165</v>
      </c>
      <c r="B138" s="9">
        <v>75.7</v>
      </c>
      <c r="C138" s="9">
        <v>12</v>
      </c>
      <c r="D138" s="9">
        <v>0.746</v>
      </c>
      <c r="E138" s="9">
        <v>12.9</v>
      </c>
    </row>
    <row r="139" spans="1:5">
      <c r="A139" s="8" t="s">
        <v>166</v>
      </c>
      <c r="B139" s="9">
        <v>68.3</v>
      </c>
      <c r="C139" s="9">
        <v>152</v>
      </c>
      <c r="D139" s="9">
        <v>0.60299999999999998</v>
      </c>
      <c r="E139" s="9">
        <v>12.5</v>
      </c>
    </row>
    <row r="140" spans="1:5">
      <c r="A140" s="8" t="s">
        <v>138</v>
      </c>
      <c r="B140" s="9">
        <v>59.9</v>
      </c>
      <c r="C140" s="9">
        <v>287</v>
      </c>
      <c r="D140" s="9">
        <v>0.48399999999999999</v>
      </c>
      <c r="E140" s="9">
        <v>12</v>
      </c>
    </row>
    <row r="141" spans="1:5">
      <c r="A141" s="8" t="s">
        <v>40</v>
      </c>
      <c r="B141" s="9">
        <v>71.2</v>
      </c>
      <c r="C141" s="9">
        <v>17</v>
      </c>
      <c r="D141" s="9">
        <v>0.77900000000000003</v>
      </c>
      <c r="E141" s="9">
        <v>12.7</v>
      </c>
    </row>
    <row r="142" spans="1:5">
      <c r="A142" s="8" t="s">
        <v>95</v>
      </c>
      <c r="B142" s="9">
        <v>75.3</v>
      </c>
      <c r="C142" s="9">
        <v>1</v>
      </c>
      <c r="D142" s="9">
        <v>0.72299999999999998</v>
      </c>
      <c r="E142" s="9">
        <v>14.6</v>
      </c>
    </row>
    <row r="143" spans="1:5">
      <c r="A143" s="8" t="s">
        <v>67</v>
      </c>
      <c r="B143" s="9">
        <v>75.8</v>
      </c>
      <c r="C143" s="9">
        <v>16</v>
      </c>
      <c r="D143" s="9">
        <v>0.76400000000000001</v>
      </c>
      <c r="E143" s="9">
        <v>14.5</v>
      </c>
    </row>
    <row r="144" spans="1:5">
      <c r="A144" s="8" t="s">
        <v>63</v>
      </c>
      <c r="B144" s="9">
        <v>66.3</v>
      </c>
      <c r="C144" s="9">
        <v>215</v>
      </c>
      <c r="D144" s="9">
        <v>0.68799999999999994</v>
      </c>
      <c r="E144" s="9">
        <v>10.8</v>
      </c>
    </row>
    <row r="145" spans="1:5">
      <c r="A145" s="8" t="s">
        <v>125</v>
      </c>
      <c r="B145" s="9">
        <v>62.3</v>
      </c>
      <c r="C145" s="9">
        <v>291</v>
      </c>
      <c r="D145" s="9">
        <v>0.48799999999999999</v>
      </c>
      <c r="E145" s="9">
        <v>10</v>
      </c>
    </row>
    <row r="146" spans="1:5">
      <c r="A146" s="8" t="s">
        <v>97</v>
      </c>
      <c r="B146" s="9">
        <v>71.3</v>
      </c>
      <c r="C146" s="9">
        <v>195</v>
      </c>
      <c r="D146" s="9">
        <v>0.748</v>
      </c>
      <c r="E146" s="9">
        <v>15.3</v>
      </c>
    </row>
    <row r="147" spans="1:5">
      <c r="A147" s="8" t="s">
        <v>23</v>
      </c>
      <c r="B147" s="9">
        <v>77.099999999999994</v>
      </c>
      <c r="C147" s="9">
        <v>75</v>
      </c>
      <c r="D147" s="9">
        <v>0.83599999999999997</v>
      </c>
      <c r="E147" s="9">
        <v>13.3</v>
      </c>
    </row>
    <row r="148" spans="1:5">
      <c r="A148" s="8" t="s">
        <v>167</v>
      </c>
      <c r="B148" s="9">
        <v>81.2</v>
      </c>
      <c r="C148" s="9">
        <v>69</v>
      </c>
      <c r="D148" s="9">
        <v>0.72399999999999998</v>
      </c>
      <c r="E148" s="9">
        <v>13.1</v>
      </c>
    </row>
    <row r="149" spans="1:5">
      <c r="A149" s="8" t="s">
        <v>168</v>
      </c>
      <c r="B149" s="9">
        <v>79.3</v>
      </c>
      <c r="C149" s="9">
        <v>13</v>
      </c>
      <c r="D149" s="9">
        <v>0.72399999999999998</v>
      </c>
      <c r="E149" s="9">
        <v>13.1</v>
      </c>
    </row>
    <row r="150" spans="1:5">
      <c r="A150" s="8" t="s">
        <v>32</v>
      </c>
      <c r="B150" s="9">
        <v>77</v>
      </c>
      <c r="C150" s="9">
        <v>116</v>
      </c>
      <c r="D150" s="9">
        <v>0.79400000000000004</v>
      </c>
      <c r="E150" s="9">
        <v>15.5</v>
      </c>
    </row>
    <row r="151" spans="1:5">
      <c r="A151" s="8" t="s">
        <v>43</v>
      </c>
      <c r="B151" s="9">
        <v>69.400000000000006</v>
      </c>
      <c r="C151" s="9">
        <v>184</v>
      </c>
      <c r="D151" s="9">
        <v>0.69699999999999995</v>
      </c>
      <c r="E151" s="9">
        <v>12.1</v>
      </c>
    </row>
    <row r="152" spans="1:5">
      <c r="A152" s="8" t="s">
        <v>169</v>
      </c>
      <c r="B152" s="9">
        <v>74.099999999999994</v>
      </c>
      <c r="C152" s="9">
        <v>157</v>
      </c>
      <c r="D152" s="9">
        <v>0.76900000000000002</v>
      </c>
      <c r="E152" s="9">
        <v>14.3</v>
      </c>
    </row>
    <row r="153" spans="1:5">
      <c r="A153" s="8" t="s">
        <v>170</v>
      </c>
      <c r="B153" s="9">
        <v>76</v>
      </c>
      <c r="C153" s="9">
        <v>127</v>
      </c>
      <c r="D153" s="9">
        <v>0.67800000000000005</v>
      </c>
      <c r="E153" s="9">
        <v>12.6</v>
      </c>
    </row>
    <row r="154" spans="1:5">
      <c r="A154" s="8" t="s">
        <v>121</v>
      </c>
      <c r="B154" s="9">
        <v>65.7</v>
      </c>
      <c r="C154" s="9">
        <v>224</v>
      </c>
      <c r="D154" s="9">
        <v>0.499</v>
      </c>
      <c r="E154" s="9">
        <v>9</v>
      </c>
    </row>
    <row r="155" spans="1:5">
      <c r="A155" s="8" t="s">
        <v>76</v>
      </c>
      <c r="B155" s="9">
        <v>61.8</v>
      </c>
      <c r="C155" s="9">
        <v>33</v>
      </c>
      <c r="D155" s="9">
        <v>0.57599999999999996</v>
      </c>
      <c r="E155" s="9">
        <v>12.5</v>
      </c>
    </row>
    <row r="156" spans="1:5">
      <c r="A156" s="8" t="s">
        <v>101</v>
      </c>
      <c r="B156" s="9">
        <v>67</v>
      </c>
      <c r="C156" s="9">
        <v>336</v>
      </c>
      <c r="D156" s="9">
        <v>0.50700000000000001</v>
      </c>
      <c r="E156" s="9">
        <v>10.3</v>
      </c>
    </row>
  </sheetData>
  <mergeCells count="2">
    <mergeCell ref="G22:K26"/>
    <mergeCell ref="G28:L34"/>
  </mergeCells>
  <conditionalFormatting sqref="E2:E156">
    <cfRule type="cellIs" dxfId="11" priority="1" operator="equal">
      <formula>0</formula>
    </cfRule>
  </conditionalFormatting>
  <conditionalFormatting sqref="D2:D156">
    <cfRule type="cellIs" dxfId="10" priority="3" operator="equal">
      <formula>0</formula>
    </cfRule>
  </conditionalFormatting>
  <conditionalFormatting sqref="C2:C156">
    <cfRule type="cellIs" dxfId="9" priority="2" operator="greaterThan">
      <formula>413</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2497-C690-4053-97AB-243FCD6260AB}">
  <dimension ref="A1:U26"/>
  <sheetViews>
    <sheetView workbookViewId="0">
      <selection activeCell="H13" sqref="H13"/>
    </sheetView>
  </sheetViews>
  <sheetFormatPr baseColWidth="10" defaultColWidth="8.83203125" defaultRowHeight="15"/>
  <sheetData>
    <row r="1" spans="1:21" ht="14.5" customHeight="1">
      <c r="A1" t="s">
        <v>171</v>
      </c>
      <c r="E1" s="74" t="s">
        <v>204</v>
      </c>
      <c r="F1" s="74"/>
      <c r="G1" s="74"/>
      <c r="H1" s="74"/>
      <c r="I1" s="74"/>
      <c r="K1" t="s">
        <v>171</v>
      </c>
    </row>
    <row r="2" spans="1:21" ht="16" thickBot="1">
      <c r="E2" s="74"/>
      <c r="F2" s="74"/>
      <c r="G2" s="74"/>
      <c r="H2" s="74"/>
      <c r="I2" s="74"/>
    </row>
    <row r="3" spans="1:21">
      <c r="A3" s="4" t="s">
        <v>172</v>
      </c>
      <c r="B3" s="4"/>
      <c r="E3" s="74"/>
      <c r="F3" s="74"/>
      <c r="G3" s="74"/>
      <c r="H3" s="74"/>
      <c r="I3" s="74"/>
      <c r="K3" s="4" t="s">
        <v>172</v>
      </c>
      <c r="L3" s="4"/>
      <c r="Q3" s="54"/>
      <c r="R3" s="54"/>
      <c r="S3" s="54"/>
      <c r="T3" s="54"/>
      <c r="U3" s="54"/>
    </row>
    <row r="4" spans="1:21">
      <c r="A4" s="55" t="s">
        <v>173</v>
      </c>
      <c r="B4" s="5">
        <v>0.92861693090617314</v>
      </c>
      <c r="E4" s="74"/>
      <c r="F4" s="74"/>
      <c r="G4" s="74"/>
      <c r="H4" s="74"/>
      <c r="I4" s="74"/>
      <c r="K4" s="55" t="s">
        <v>173</v>
      </c>
      <c r="L4" s="5">
        <v>0.93020218006029576</v>
      </c>
      <c r="Q4" s="54"/>
      <c r="R4" s="54"/>
      <c r="S4" s="54"/>
      <c r="T4" s="54"/>
      <c r="U4" s="54"/>
    </row>
    <row r="5" spans="1:21">
      <c r="A5" s="55" t="s">
        <v>174</v>
      </c>
      <c r="B5" s="5">
        <v>0.86232940436560035</v>
      </c>
      <c r="E5" s="74"/>
      <c r="F5" s="74"/>
      <c r="G5" s="74"/>
      <c r="H5" s="74"/>
      <c r="I5" s="74"/>
      <c r="K5" s="55" t="s">
        <v>174</v>
      </c>
      <c r="L5" s="5">
        <v>0.86527609578892695</v>
      </c>
      <c r="Q5" s="54"/>
      <c r="R5" s="54"/>
      <c r="S5" s="54"/>
      <c r="T5" s="54"/>
      <c r="U5" s="54"/>
    </row>
    <row r="6" spans="1:21">
      <c r="A6" s="1" t="s">
        <v>175</v>
      </c>
      <c r="B6" s="1">
        <v>0.85674816400204357</v>
      </c>
      <c r="E6" s="74"/>
      <c r="F6" s="74"/>
      <c r="G6" s="74"/>
      <c r="H6" s="74"/>
      <c r="I6" s="74"/>
      <c r="K6" s="1" t="s">
        <v>175</v>
      </c>
      <c r="L6" s="1">
        <v>0.85981431588847812</v>
      </c>
      <c r="Q6" s="54"/>
      <c r="R6" s="54"/>
      <c r="S6" s="54"/>
      <c r="T6" s="54"/>
      <c r="U6" s="54"/>
    </row>
    <row r="7" spans="1:21">
      <c r="A7" s="1" t="s">
        <v>176</v>
      </c>
      <c r="B7" s="1">
        <v>3.1085887147567708</v>
      </c>
      <c r="E7" s="74"/>
      <c r="F7" s="74"/>
      <c r="G7" s="74"/>
      <c r="H7" s="74"/>
      <c r="I7" s="74"/>
      <c r="K7" s="1" t="s">
        <v>176</v>
      </c>
      <c r="L7" s="1">
        <v>3.0751407638127435</v>
      </c>
      <c r="Q7" s="54"/>
      <c r="R7" s="54"/>
      <c r="S7" s="54"/>
      <c r="T7" s="54"/>
      <c r="U7" s="54"/>
    </row>
    <row r="8" spans="1:21" ht="16" thickBot="1">
      <c r="A8" s="2" t="s">
        <v>177</v>
      </c>
      <c r="B8" s="2">
        <v>155</v>
      </c>
      <c r="K8" s="2" t="s">
        <v>177</v>
      </c>
      <c r="L8" s="2">
        <v>155</v>
      </c>
      <c r="Q8" s="54"/>
      <c r="R8" s="54"/>
      <c r="S8" s="54"/>
      <c r="T8" s="54"/>
      <c r="U8" s="54"/>
    </row>
    <row r="9" spans="1:21">
      <c r="Q9" s="54"/>
      <c r="R9" s="54"/>
      <c r="S9" s="54"/>
      <c r="T9" s="54"/>
      <c r="U9" s="54"/>
    </row>
    <row r="10" spans="1:21" ht="16" thickBot="1">
      <c r="A10" t="s">
        <v>178</v>
      </c>
      <c r="K10" t="s">
        <v>178</v>
      </c>
    </row>
    <row r="11" spans="1:21">
      <c r="A11" s="3"/>
      <c r="B11" s="3" t="s">
        <v>183</v>
      </c>
      <c r="C11" s="3" t="s">
        <v>184</v>
      </c>
      <c r="D11" s="3" t="s">
        <v>185</v>
      </c>
      <c r="E11" s="3" t="s">
        <v>186</v>
      </c>
      <c r="F11" s="3" t="s">
        <v>187</v>
      </c>
      <c r="K11" s="3"/>
      <c r="L11" s="3" t="s">
        <v>183</v>
      </c>
      <c r="M11" s="3" t="s">
        <v>184</v>
      </c>
      <c r="N11" s="3" t="s">
        <v>185</v>
      </c>
      <c r="O11" s="3" t="s">
        <v>186</v>
      </c>
      <c r="P11" s="3" t="s">
        <v>187</v>
      </c>
    </row>
    <row r="12" spans="1:21">
      <c r="A12" s="1" t="s">
        <v>179</v>
      </c>
      <c r="B12" s="1">
        <v>6</v>
      </c>
      <c r="C12" s="1">
        <v>8958.1896263551553</v>
      </c>
      <c r="D12" s="1">
        <v>1493.0316043925259</v>
      </c>
      <c r="E12" s="1">
        <v>154.50497527328602</v>
      </c>
      <c r="F12" s="1">
        <v>4.0021032569551884E-61</v>
      </c>
      <c r="K12" s="1" t="s">
        <v>179</v>
      </c>
      <c r="L12" s="1">
        <v>6</v>
      </c>
      <c r="M12" s="1">
        <v>8988.8009222322034</v>
      </c>
      <c r="N12" s="1">
        <v>1498.1334870387007</v>
      </c>
      <c r="O12" s="1">
        <v>158.42383097821457</v>
      </c>
      <c r="P12" s="1">
        <v>8.1257273766081523E-62</v>
      </c>
    </row>
    <row r="13" spans="1:21">
      <c r="A13" s="1" t="s">
        <v>180</v>
      </c>
      <c r="B13" s="1">
        <v>148</v>
      </c>
      <c r="C13" s="1">
        <v>1430.1719220319467</v>
      </c>
      <c r="D13" s="1">
        <v>9.6633237975131525</v>
      </c>
      <c r="E13" s="1"/>
      <c r="F13" s="1"/>
      <c r="K13" s="1" t="s">
        <v>180</v>
      </c>
      <c r="L13" s="1">
        <v>148</v>
      </c>
      <c r="M13" s="1">
        <v>1399.5606261548978</v>
      </c>
      <c r="N13" s="1">
        <v>9.4564907172628239</v>
      </c>
      <c r="O13" s="1"/>
      <c r="P13" s="1"/>
    </row>
    <row r="14" spans="1:21" ht="16" thickBot="1">
      <c r="A14" s="2" t="s">
        <v>181</v>
      </c>
      <c r="B14" s="2">
        <v>154</v>
      </c>
      <c r="C14" s="2">
        <v>10388.361548387102</v>
      </c>
      <c r="D14" s="2"/>
      <c r="E14" s="2"/>
      <c r="F14" s="2"/>
      <c r="K14" s="2" t="s">
        <v>181</v>
      </c>
      <c r="L14" s="2">
        <v>154</v>
      </c>
      <c r="M14" s="2">
        <v>10388.361548387102</v>
      </c>
      <c r="N14" s="2"/>
      <c r="O14" s="2"/>
      <c r="P14" s="2"/>
    </row>
    <row r="15" spans="1:21" ht="16" thickBot="1"/>
    <row r="16" spans="1:21">
      <c r="A16" s="3"/>
      <c r="B16" s="3" t="s">
        <v>188</v>
      </c>
      <c r="C16" s="3" t="s">
        <v>176</v>
      </c>
      <c r="D16" s="3" t="s">
        <v>189</v>
      </c>
      <c r="E16" s="3" t="s">
        <v>190</v>
      </c>
      <c r="F16" s="3" t="s">
        <v>191</v>
      </c>
      <c r="G16" s="3" t="s">
        <v>192</v>
      </c>
      <c r="H16" s="3" t="s">
        <v>193</v>
      </c>
      <c r="I16" s="3" t="s">
        <v>194</v>
      </c>
      <c r="K16" s="3"/>
      <c r="L16" s="3" t="s">
        <v>188</v>
      </c>
      <c r="M16" s="3" t="s">
        <v>176</v>
      </c>
      <c r="N16" s="3" t="s">
        <v>189</v>
      </c>
      <c r="O16" s="3" t="s">
        <v>190</v>
      </c>
      <c r="P16" s="3" t="s">
        <v>191</v>
      </c>
      <c r="Q16" s="3" t="s">
        <v>192</v>
      </c>
      <c r="R16" s="3" t="s">
        <v>193</v>
      </c>
      <c r="S16" s="3" t="s">
        <v>194</v>
      </c>
    </row>
    <row r="17" spans="1:19">
      <c r="A17" s="1" t="s">
        <v>182</v>
      </c>
      <c r="B17" s="1">
        <v>48.864597280431497</v>
      </c>
      <c r="C17" s="1">
        <v>3.33628534390279</v>
      </c>
      <c r="D17" s="1">
        <v>14.646408278516622</v>
      </c>
      <c r="E17" s="1">
        <v>1.3711217304457807E-30</v>
      </c>
      <c r="F17" s="1">
        <v>42.271688767231332</v>
      </c>
      <c r="G17" s="1">
        <v>55.457505793631661</v>
      </c>
      <c r="H17" s="1">
        <v>42.271688767231332</v>
      </c>
      <c r="I17" s="1">
        <v>55.457505793631661</v>
      </c>
      <c r="K17" s="1" t="s">
        <v>182</v>
      </c>
      <c r="L17" s="1">
        <v>47.639616561660787</v>
      </c>
      <c r="M17" s="1">
        <v>2.8033536184655992</v>
      </c>
      <c r="N17" s="1">
        <v>16.993794948971182</v>
      </c>
      <c r="O17" s="1">
        <v>1.3295551556208817E-36</v>
      </c>
      <c r="P17" s="1">
        <v>42.099846418657435</v>
      </c>
      <c r="Q17" s="1">
        <v>53.17938670466414</v>
      </c>
      <c r="R17" s="1">
        <v>42.099846418657435</v>
      </c>
      <c r="S17" s="1">
        <v>53.17938670466414</v>
      </c>
    </row>
    <row r="18" spans="1:19">
      <c r="A18" s="11" t="s">
        <v>141</v>
      </c>
      <c r="B18" s="1">
        <v>-2.6336135781996631E-2</v>
      </c>
      <c r="C18" s="1">
        <v>3.6851769092488798E-3</v>
      </c>
      <c r="D18" s="1">
        <v>-7.1465051558039079</v>
      </c>
      <c r="E18" s="1">
        <v>3.7669572413902389E-11</v>
      </c>
      <c r="F18" s="1">
        <v>-3.3618496765309314E-2</v>
      </c>
      <c r="G18" s="1">
        <v>-1.9053774798683948E-2</v>
      </c>
      <c r="H18" s="1">
        <v>-3.3618496765309314E-2</v>
      </c>
      <c r="I18" s="1">
        <v>-1.9053774798683948E-2</v>
      </c>
      <c r="K18" s="11" t="s">
        <v>141</v>
      </c>
      <c r="L18" s="1">
        <v>-2.5970629329551163E-2</v>
      </c>
      <c r="M18" s="1">
        <v>3.6189194948876989E-3</v>
      </c>
      <c r="N18" s="1">
        <v>-7.1763490086581978</v>
      </c>
      <c r="O18" s="1">
        <v>3.2046311422101256E-11</v>
      </c>
      <c r="P18" s="1">
        <v>-3.3122057545976032E-2</v>
      </c>
      <c r="Q18" s="1">
        <v>-1.8819201113126294E-2</v>
      </c>
      <c r="R18" s="1">
        <v>-3.3122057545976032E-2</v>
      </c>
      <c r="S18" s="1">
        <v>-1.8819201113126294E-2</v>
      </c>
    </row>
    <row r="19" spans="1:19">
      <c r="A19" s="11" t="s">
        <v>146</v>
      </c>
      <c r="B19" s="1">
        <v>34.839649589950042</v>
      </c>
      <c r="C19" s="1">
        <v>4.8023818569190304</v>
      </c>
      <c r="D19" s="1">
        <v>7.2546604222558493</v>
      </c>
      <c r="E19" s="1">
        <v>2.0937121684243127E-11</v>
      </c>
      <c r="F19" s="1">
        <v>25.349554779569807</v>
      </c>
      <c r="G19" s="1">
        <v>44.329744400330277</v>
      </c>
      <c r="H19" s="1">
        <v>25.349554779569807</v>
      </c>
      <c r="I19" s="1">
        <v>44.329744400330277</v>
      </c>
      <c r="K19" s="11" t="s">
        <v>146</v>
      </c>
      <c r="L19" s="1">
        <v>34.03803619702682</v>
      </c>
      <c r="M19" s="1">
        <v>4.6500233137944322</v>
      </c>
      <c r="N19" s="1">
        <v>7.3199710840270358</v>
      </c>
      <c r="O19" s="1">
        <v>1.4657839446988283E-11</v>
      </c>
      <c r="P19" s="1">
        <v>24.849020530809327</v>
      </c>
      <c r="Q19" s="1">
        <v>43.227051863244313</v>
      </c>
      <c r="R19" s="1">
        <v>24.849020530809327</v>
      </c>
      <c r="S19" s="1">
        <v>43.227051863244313</v>
      </c>
    </row>
    <row r="20" spans="1:19">
      <c r="A20" s="11" t="s">
        <v>147</v>
      </c>
      <c r="B20" s="1">
        <v>-3.2801274362183282E-2</v>
      </c>
      <c r="C20" s="1">
        <v>0.22522201717327939</v>
      </c>
      <c r="D20" s="1">
        <v>-0.14563973262412847</v>
      </c>
      <c r="E20" s="1">
        <v>0.8844039677391422</v>
      </c>
      <c r="F20" s="1">
        <v>-0.47786756855536144</v>
      </c>
      <c r="G20" s="1">
        <v>0.41226501983099489</v>
      </c>
      <c r="H20" s="1">
        <v>-0.47786756855536144</v>
      </c>
      <c r="I20" s="1">
        <v>0.41226501983099489</v>
      </c>
      <c r="K20" s="11" t="s">
        <v>147</v>
      </c>
      <c r="L20" s="1">
        <v>-2.8885897298714127E-2</v>
      </c>
      <c r="M20" s="1">
        <v>0.22259022785182633</v>
      </c>
      <c r="N20" s="1">
        <v>-0.12977163273287481</v>
      </c>
      <c r="O20" s="1">
        <v>0.89692331254272883</v>
      </c>
      <c r="P20" s="1">
        <v>-0.46875145341531649</v>
      </c>
      <c r="Q20" s="1">
        <v>0.41097965881788828</v>
      </c>
      <c r="R20" s="1">
        <v>-0.46875145341531649</v>
      </c>
      <c r="S20" s="1">
        <v>0.41097965881788828</v>
      </c>
    </row>
    <row r="21" spans="1:19">
      <c r="A21" s="11" t="s">
        <v>142</v>
      </c>
      <c r="B21" s="1">
        <v>-2.2243275947098028E-2</v>
      </c>
      <c r="C21" s="1">
        <v>2.1958043798407288E-2</v>
      </c>
      <c r="D21" s="1">
        <v>-1.0129898706510199</v>
      </c>
      <c r="E21" s="1">
        <v>0.31271820979192894</v>
      </c>
      <c r="F21" s="1">
        <v>-6.5635060212886426E-2</v>
      </c>
      <c r="G21" s="1">
        <v>2.1148508318690373E-2</v>
      </c>
      <c r="H21" s="1">
        <v>-6.5635060212886426E-2</v>
      </c>
      <c r="I21" s="1">
        <v>2.1148508318690373E-2</v>
      </c>
      <c r="K21" s="11" t="s">
        <v>144</v>
      </c>
      <c r="L21" s="1">
        <v>-3.6773277513759486E-2</v>
      </c>
      <c r="M21" s="1">
        <v>1.9050024310144069E-2</v>
      </c>
      <c r="N21" s="1">
        <v>-1.9303533116321459</v>
      </c>
      <c r="O21" s="1">
        <v>5.547530021653959E-2</v>
      </c>
      <c r="P21" s="1">
        <v>-7.4418459056923819E-2</v>
      </c>
      <c r="Q21" s="1">
        <v>8.7190402940483941E-4</v>
      </c>
      <c r="R21" s="1">
        <v>-7.4418459056923819E-2</v>
      </c>
      <c r="S21" s="1">
        <v>8.7190402940483941E-4</v>
      </c>
    </row>
    <row r="22" spans="1:19">
      <c r="A22" s="11" t="s">
        <v>143</v>
      </c>
      <c r="B22" s="1">
        <v>6.6984196687462194E-2</v>
      </c>
      <c r="C22" s="1">
        <v>2.7495498206508356E-2</v>
      </c>
      <c r="D22" s="1">
        <v>2.4361877782453352</v>
      </c>
      <c r="E22" s="1">
        <v>1.6030395172131041E-2</v>
      </c>
      <c r="F22" s="1">
        <v>1.2649724208464691E-2</v>
      </c>
      <c r="G22" s="1">
        <v>0.1213186691664597</v>
      </c>
      <c r="H22" s="1">
        <v>1.2649724208464691E-2</v>
      </c>
      <c r="I22" s="1">
        <v>0.1213186691664597</v>
      </c>
      <c r="K22" s="11" t="s">
        <v>142</v>
      </c>
      <c r="L22" s="1">
        <v>9.4190854302809296E-3</v>
      </c>
      <c r="M22" s="1">
        <v>2.7402462165536594E-2</v>
      </c>
      <c r="N22" s="1">
        <v>0.34373135426228535</v>
      </c>
      <c r="O22" s="1">
        <v>0.73153616753864048</v>
      </c>
      <c r="P22" s="1">
        <v>-4.4731536435435502E-2</v>
      </c>
      <c r="Q22" s="1">
        <v>6.3569707295997369E-2</v>
      </c>
      <c r="R22" s="1">
        <v>-4.4731536435435502E-2</v>
      </c>
      <c r="S22" s="1">
        <v>6.3569707295997369E-2</v>
      </c>
    </row>
    <row r="23" spans="1:19" ht="16" thickBot="1">
      <c r="A23" s="11" t="s">
        <v>145</v>
      </c>
      <c r="B23" s="2">
        <v>-2.7788464849882965E-2</v>
      </c>
      <c r="C23" s="2">
        <v>4.0162529334932584E-2</v>
      </c>
      <c r="D23" s="2">
        <v>-0.6919002689831365</v>
      </c>
      <c r="E23" s="2">
        <v>0.4900839930006794</v>
      </c>
      <c r="F23" s="2">
        <v>-0.10715454246906507</v>
      </c>
      <c r="G23" s="2">
        <v>5.1577612769299133E-2</v>
      </c>
      <c r="H23" s="2">
        <v>-0.10715454246906507</v>
      </c>
      <c r="I23" s="2">
        <v>5.1577612769299133E-2</v>
      </c>
      <c r="K23" s="11" t="s">
        <v>143</v>
      </c>
      <c r="L23" s="2">
        <v>5.8637038786144E-2</v>
      </c>
      <c r="M23" s="2">
        <v>2.329824364921286E-2</v>
      </c>
      <c r="N23" s="2">
        <v>2.5168008228004379</v>
      </c>
      <c r="O23" s="2">
        <v>1.2908279452028736E-2</v>
      </c>
      <c r="P23" s="2">
        <v>1.2596855449240919E-2</v>
      </c>
      <c r="Q23" s="2">
        <v>0.10467722212304709</v>
      </c>
      <c r="R23" s="2">
        <v>1.2596855449240919E-2</v>
      </c>
      <c r="S23" s="2">
        <v>0.10467722212304709</v>
      </c>
    </row>
    <row r="25" spans="1:19">
      <c r="C25" s="74" t="s">
        <v>205</v>
      </c>
      <c r="D25" s="74"/>
      <c r="E25" s="74"/>
      <c r="F25" s="74"/>
      <c r="G25" s="74"/>
      <c r="H25" s="74"/>
      <c r="M25" s="74" t="s">
        <v>206</v>
      </c>
      <c r="N25" s="74"/>
      <c r="O25" s="74"/>
      <c r="P25" s="74"/>
      <c r="Q25" s="74"/>
      <c r="R25" s="74"/>
    </row>
    <row r="26" spans="1:19">
      <c r="C26" s="74"/>
      <c r="D26" s="74"/>
      <c r="E26" s="74"/>
      <c r="F26" s="74"/>
      <c r="G26" s="74"/>
      <c r="H26" s="74"/>
      <c r="M26" s="74"/>
      <c r="N26" s="74"/>
      <c r="O26" s="74"/>
      <c r="P26" s="74"/>
      <c r="Q26" s="74"/>
      <c r="R26" s="74"/>
    </row>
  </sheetData>
  <mergeCells count="3">
    <mergeCell ref="E1:I7"/>
    <mergeCell ref="C25:H26"/>
    <mergeCell ref="M25:R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1457-F8C6-4C2E-BE55-D248ACD9EE0D}">
  <dimension ref="A1:O156"/>
  <sheetViews>
    <sheetView zoomScaleNormal="100" workbookViewId="0">
      <selection activeCell="G10" sqref="G10:O10"/>
    </sheetView>
  </sheetViews>
  <sheetFormatPr baseColWidth="10" defaultColWidth="8.83203125" defaultRowHeight="15"/>
  <cols>
    <col min="3" max="5" width="8.83203125" style="14"/>
    <col min="6" max="6" width="8.83203125" style="59"/>
  </cols>
  <sheetData>
    <row r="1" spans="1:15">
      <c r="A1" s="6" t="s">
        <v>0</v>
      </c>
      <c r="B1" s="7" t="s">
        <v>140</v>
      </c>
      <c r="C1" s="11" t="s">
        <v>141</v>
      </c>
      <c r="D1" s="11" t="s">
        <v>146</v>
      </c>
      <c r="E1" s="11" t="s">
        <v>147</v>
      </c>
    </row>
    <row r="2" spans="1:15">
      <c r="A2" s="8" t="s">
        <v>135</v>
      </c>
      <c r="B2" s="9">
        <v>65</v>
      </c>
      <c r="C2" s="9">
        <v>263</v>
      </c>
      <c r="D2" s="9">
        <v>0.47899999999999998</v>
      </c>
      <c r="E2" s="9">
        <v>10.1</v>
      </c>
      <c r="F2" s="60">
        <v>1</v>
      </c>
    </row>
    <row r="3" spans="1:15">
      <c r="A3" s="8" t="s">
        <v>84</v>
      </c>
      <c r="B3" s="9">
        <v>77.8</v>
      </c>
      <c r="C3" s="9">
        <v>74</v>
      </c>
      <c r="D3" s="9">
        <v>0.76200000000000001</v>
      </c>
      <c r="E3" s="9">
        <v>14.2</v>
      </c>
      <c r="F3" s="60">
        <v>1</v>
      </c>
      <c r="G3" s="72" t="s">
        <v>219</v>
      </c>
      <c r="H3" s="72"/>
      <c r="I3" s="72"/>
      <c r="J3" s="72"/>
      <c r="K3" s="72"/>
    </row>
    <row r="4" spans="1:15">
      <c r="A4" s="8" t="s">
        <v>62</v>
      </c>
      <c r="B4" s="9">
        <v>75.599999999999994</v>
      </c>
      <c r="C4" s="9">
        <v>19</v>
      </c>
      <c r="D4" s="9">
        <v>0.74299999999999999</v>
      </c>
      <c r="E4" s="9">
        <v>14.4</v>
      </c>
      <c r="F4" s="60">
        <v>1</v>
      </c>
      <c r="G4" s="72"/>
      <c r="H4" s="72"/>
      <c r="I4" s="72"/>
      <c r="J4" s="72"/>
      <c r="K4" s="72"/>
    </row>
    <row r="5" spans="1:15">
      <c r="A5" s="8" t="s">
        <v>122</v>
      </c>
      <c r="B5" s="9">
        <v>52.4</v>
      </c>
      <c r="C5" s="9">
        <v>335</v>
      </c>
      <c r="D5" s="9">
        <v>0.53100000000000003</v>
      </c>
      <c r="E5" s="9">
        <v>11.4</v>
      </c>
      <c r="F5" s="60">
        <v>1</v>
      </c>
      <c r="G5" s="72"/>
      <c r="H5" s="72"/>
      <c r="I5" s="72"/>
      <c r="J5" s="72"/>
      <c r="K5" s="72"/>
    </row>
    <row r="6" spans="1:15">
      <c r="A6" s="8" t="s">
        <v>31</v>
      </c>
      <c r="B6" s="9">
        <v>76.3</v>
      </c>
      <c r="C6" s="9">
        <v>116</v>
      </c>
      <c r="D6" s="9">
        <v>0.82599999999999996</v>
      </c>
      <c r="E6" s="9">
        <v>17.3</v>
      </c>
      <c r="F6" s="60">
        <v>1</v>
      </c>
      <c r="G6" s="72"/>
      <c r="H6" s="72"/>
      <c r="I6" s="72"/>
      <c r="J6" s="72"/>
      <c r="K6" s="72"/>
    </row>
    <row r="7" spans="1:15" ht="14.5" customHeight="1">
      <c r="A7" s="8" t="s">
        <v>112</v>
      </c>
      <c r="B7" s="9">
        <v>74.8</v>
      </c>
      <c r="C7" s="9">
        <v>118</v>
      </c>
      <c r="D7" s="9">
        <v>0.74099999999999999</v>
      </c>
      <c r="E7" s="9">
        <v>12.7</v>
      </c>
      <c r="F7" s="60">
        <v>1</v>
      </c>
      <c r="G7" s="75" t="s">
        <v>207</v>
      </c>
      <c r="H7" s="75"/>
      <c r="I7" s="75"/>
      <c r="J7" s="75"/>
      <c r="K7" s="75"/>
      <c r="L7" s="75"/>
      <c r="M7" s="75"/>
      <c r="N7" s="75"/>
      <c r="O7" s="57"/>
    </row>
    <row r="8" spans="1:15">
      <c r="A8" s="8" t="s">
        <v>14</v>
      </c>
      <c r="B8" s="9">
        <v>82.8</v>
      </c>
      <c r="C8" s="9">
        <v>59</v>
      </c>
      <c r="D8" s="9">
        <v>0.93700000000000006</v>
      </c>
      <c r="E8" s="9">
        <v>20.399999999999999</v>
      </c>
      <c r="F8" s="60">
        <v>1</v>
      </c>
      <c r="G8" s="58" t="s">
        <v>208</v>
      </c>
      <c r="H8" s="58" t="s">
        <v>209</v>
      </c>
      <c r="I8" s="58" t="s">
        <v>210</v>
      </c>
      <c r="J8" s="58" t="s">
        <v>211</v>
      </c>
    </row>
    <row r="9" spans="1:15">
      <c r="A9" s="8" t="s">
        <v>17</v>
      </c>
      <c r="B9" s="9">
        <v>81.5</v>
      </c>
      <c r="C9" s="9">
        <v>65</v>
      </c>
      <c r="D9" s="9">
        <v>0.89200000000000002</v>
      </c>
      <c r="E9" s="9">
        <v>15.9</v>
      </c>
      <c r="F9" s="60">
        <v>1</v>
      </c>
      <c r="G9" s="58" cm="1">
        <f t="array" ref="G9:J9">LINEST(B2:B156,C2:E156)</f>
        <v>3.9990899117884303E-2</v>
      </c>
      <c r="H9" s="58">
        <v>35.244525311239705</v>
      </c>
      <c r="I9" s="58">
        <v>-2.848866175814389E-2</v>
      </c>
      <c r="J9" s="58">
        <v>51.132502982852579</v>
      </c>
    </row>
    <row r="10" spans="1:15">
      <c r="A10" s="8" t="s">
        <v>71</v>
      </c>
      <c r="B10" s="9">
        <v>72.7</v>
      </c>
      <c r="C10" s="9">
        <v>118</v>
      </c>
      <c r="D10" s="9">
        <v>0.75800000000000001</v>
      </c>
      <c r="E10" s="9">
        <v>12.7</v>
      </c>
      <c r="F10" s="60">
        <v>1</v>
      </c>
      <c r="G10" s="76" t="s">
        <v>212</v>
      </c>
      <c r="H10" s="76"/>
      <c r="I10" s="76"/>
      <c r="J10" s="76"/>
      <c r="K10" s="76"/>
      <c r="L10" s="76"/>
      <c r="M10" s="76"/>
      <c r="N10" s="76"/>
      <c r="O10" s="76"/>
    </row>
    <row r="11" spans="1:15">
      <c r="A11" s="8" t="s">
        <v>47</v>
      </c>
      <c r="B11" s="9">
        <v>76.900000000000006</v>
      </c>
      <c r="C11" s="9">
        <v>69</v>
      </c>
      <c r="D11" s="9">
        <v>0.82299999999999995</v>
      </c>
      <c r="E11" s="9">
        <v>14.5</v>
      </c>
      <c r="F11" s="60">
        <v>1</v>
      </c>
    </row>
    <row r="12" spans="1:15">
      <c r="A12" s="8" t="s">
        <v>96</v>
      </c>
      <c r="B12" s="9">
        <v>71.8</v>
      </c>
      <c r="C12" s="9">
        <v>129</v>
      </c>
      <c r="D12" s="9">
        <v>0.57499999999999996</v>
      </c>
      <c r="E12" s="9">
        <v>10.199999999999999</v>
      </c>
      <c r="F12" s="60">
        <v>1</v>
      </c>
    </row>
    <row r="13" spans="1:15">
      <c r="A13" s="8" t="s">
        <v>150</v>
      </c>
      <c r="B13" s="9">
        <v>75.5</v>
      </c>
      <c r="C13" s="9">
        <v>98</v>
      </c>
      <c r="D13" s="9">
        <v>0.79400000000000004</v>
      </c>
      <c r="E13" s="9">
        <v>15.3</v>
      </c>
      <c r="F13" s="60">
        <v>1</v>
      </c>
    </row>
    <row r="14" spans="1:15">
      <c r="A14" s="8" t="s">
        <v>55</v>
      </c>
      <c r="B14" s="9">
        <v>72.3</v>
      </c>
      <c r="C14" s="9">
        <v>196</v>
      </c>
      <c r="D14" s="9">
        <v>0.79800000000000004</v>
      </c>
      <c r="E14" s="9">
        <v>15.6</v>
      </c>
      <c r="F14" s="60">
        <v>1</v>
      </c>
    </row>
    <row r="15" spans="1:15">
      <c r="A15" s="8" t="s">
        <v>22</v>
      </c>
      <c r="B15" s="9">
        <v>81.099999999999994</v>
      </c>
      <c r="C15" s="9">
        <v>74</v>
      </c>
      <c r="D15" s="9">
        <v>0.89500000000000002</v>
      </c>
      <c r="E15" s="9">
        <v>16.600000000000001</v>
      </c>
      <c r="F15" s="60">
        <v>1</v>
      </c>
    </row>
    <row r="16" spans="1:15">
      <c r="A16" s="8" t="s">
        <v>70</v>
      </c>
      <c r="B16" s="9">
        <v>69.8</v>
      </c>
      <c r="C16" s="9">
        <v>211</v>
      </c>
      <c r="D16" s="9">
        <v>0.60399999999999998</v>
      </c>
      <c r="E16" s="9">
        <v>12.5</v>
      </c>
      <c r="F16" s="60">
        <v>1</v>
      </c>
    </row>
    <row r="17" spans="1:6">
      <c r="A17" s="8" t="s">
        <v>151</v>
      </c>
      <c r="B17" s="9">
        <v>77</v>
      </c>
      <c r="C17" s="9">
        <v>186</v>
      </c>
      <c r="D17" s="9">
        <v>0.67100000000000004</v>
      </c>
      <c r="E17" s="9">
        <v>13.8</v>
      </c>
      <c r="F17" s="60">
        <v>1</v>
      </c>
    </row>
    <row r="18" spans="1:6">
      <c r="A18" s="8" t="s">
        <v>85</v>
      </c>
      <c r="B18" s="9">
        <v>77.400000000000006</v>
      </c>
      <c r="C18" s="9">
        <v>88</v>
      </c>
      <c r="D18" s="9">
        <v>0.747</v>
      </c>
      <c r="E18" s="9">
        <v>14.2</v>
      </c>
      <c r="F18" s="60">
        <v>1</v>
      </c>
    </row>
    <row r="19" spans="1:6">
      <c r="A19" s="8" t="s">
        <v>113</v>
      </c>
      <c r="B19" s="9">
        <v>65.7</v>
      </c>
      <c r="C19" s="9">
        <v>256</v>
      </c>
      <c r="D19" s="9">
        <v>0.69799999999999995</v>
      </c>
      <c r="E19" s="9">
        <v>12.6</v>
      </c>
      <c r="F19" s="60">
        <v>1</v>
      </c>
    </row>
    <row r="20" spans="1:6">
      <c r="A20" s="8" t="s">
        <v>19</v>
      </c>
      <c r="B20" s="9">
        <v>75</v>
      </c>
      <c r="C20" s="9">
        <v>142</v>
      </c>
      <c r="D20" s="9">
        <v>0.754</v>
      </c>
      <c r="E20" s="9">
        <v>15.2</v>
      </c>
      <c r="F20" s="60">
        <v>1</v>
      </c>
    </row>
    <row r="21" spans="1:6">
      <c r="A21" s="8" t="s">
        <v>119</v>
      </c>
      <c r="B21" s="9">
        <v>74.5</v>
      </c>
      <c r="C21" s="9">
        <v>137</v>
      </c>
      <c r="D21" s="9">
        <v>0.79200000000000004</v>
      </c>
      <c r="E21" s="9">
        <v>15</v>
      </c>
      <c r="F21" s="60">
        <v>1</v>
      </c>
    </row>
    <row r="22" spans="1:6">
      <c r="A22" s="8" t="s">
        <v>134</v>
      </c>
      <c r="B22" s="9">
        <v>59.9</v>
      </c>
      <c r="C22" s="9">
        <v>26</v>
      </c>
      <c r="D22" s="9">
        <v>0.39900000000000002</v>
      </c>
      <c r="E22" s="9">
        <v>7.7</v>
      </c>
      <c r="F22" s="60">
        <v>1</v>
      </c>
    </row>
    <row r="23" spans="1:6">
      <c r="A23" s="8" t="s">
        <v>137</v>
      </c>
      <c r="B23" s="9">
        <v>59.6</v>
      </c>
      <c r="C23" s="9">
        <v>288</v>
      </c>
      <c r="D23" s="9">
        <v>0.40600000000000003</v>
      </c>
      <c r="E23" s="9">
        <v>10.6</v>
      </c>
      <c r="F23" s="60">
        <v>1</v>
      </c>
    </row>
    <row r="24" spans="1:6">
      <c r="A24" s="8" t="s">
        <v>152</v>
      </c>
      <c r="B24" s="9">
        <v>73.3</v>
      </c>
      <c r="C24" s="9">
        <v>114</v>
      </c>
      <c r="D24" s="9">
        <v>0.64600000000000002</v>
      </c>
      <c r="E24" s="9">
        <v>13.5</v>
      </c>
      <c r="F24" s="60">
        <v>1</v>
      </c>
    </row>
    <row r="25" spans="1:6">
      <c r="A25" s="8" t="s">
        <v>129</v>
      </c>
      <c r="B25" s="9">
        <v>68.7</v>
      </c>
      <c r="C25" s="9">
        <v>174</v>
      </c>
      <c r="D25" s="9">
        <v>0.55800000000000005</v>
      </c>
      <c r="E25" s="9">
        <v>10.9</v>
      </c>
      <c r="F25" s="60">
        <v>1</v>
      </c>
    </row>
    <row r="26" spans="1:6">
      <c r="A26" s="8" t="s">
        <v>118</v>
      </c>
      <c r="B26" s="9">
        <v>57.3</v>
      </c>
      <c r="C26" s="9">
        <v>357</v>
      </c>
      <c r="D26" s="9">
        <v>0.51400000000000001</v>
      </c>
      <c r="E26" s="9">
        <v>10.4</v>
      </c>
      <c r="F26" s="60">
        <v>1</v>
      </c>
    </row>
    <row r="27" spans="1:6">
      <c r="A27" s="8" t="s">
        <v>9</v>
      </c>
      <c r="B27" s="9">
        <v>82.2</v>
      </c>
      <c r="C27" s="9">
        <v>64</v>
      </c>
      <c r="D27" s="9">
        <v>0.91900000000000004</v>
      </c>
      <c r="E27" s="9">
        <v>16.3</v>
      </c>
      <c r="F27" s="60">
        <v>1</v>
      </c>
    </row>
    <row r="28" spans="1:6">
      <c r="A28" s="8" t="s">
        <v>131</v>
      </c>
      <c r="B28" s="9">
        <v>52.5</v>
      </c>
      <c r="C28" s="9">
        <v>397</v>
      </c>
      <c r="D28" s="9">
        <v>0.34699999999999998</v>
      </c>
      <c r="E28" s="9">
        <v>7.1</v>
      </c>
      <c r="F28" s="60">
        <v>1</v>
      </c>
    </row>
    <row r="29" spans="1:6">
      <c r="A29" s="8" t="s">
        <v>132</v>
      </c>
      <c r="B29" s="9">
        <v>53.1</v>
      </c>
      <c r="C29" s="9">
        <v>356</v>
      </c>
      <c r="D29" s="9">
        <v>0.39400000000000002</v>
      </c>
      <c r="E29" s="9">
        <v>7.3</v>
      </c>
      <c r="F29" s="60">
        <v>1</v>
      </c>
    </row>
    <row r="30" spans="1:6">
      <c r="A30" s="8" t="s">
        <v>28</v>
      </c>
      <c r="B30" s="9">
        <v>85</v>
      </c>
      <c r="C30" s="9">
        <v>82</v>
      </c>
      <c r="D30" s="9">
        <v>0.84499999999999997</v>
      </c>
      <c r="E30" s="9">
        <v>16.3</v>
      </c>
      <c r="F30" s="60">
        <v>1</v>
      </c>
    </row>
    <row r="31" spans="1:6">
      <c r="A31" s="8" t="s">
        <v>75</v>
      </c>
      <c r="B31" s="9">
        <v>76.099999999999994</v>
      </c>
      <c r="C31" s="9">
        <v>85</v>
      </c>
      <c r="D31" s="9">
        <v>0.73399999999999999</v>
      </c>
      <c r="E31" s="9">
        <v>13.5</v>
      </c>
      <c r="F31" s="60">
        <v>1</v>
      </c>
    </row>
    <row r="32" spans="1:6">
      <c r="A32" s="8" t="s">
        <v>33</v>
      </c>
      <c r="B32" s="9">
        <v>74.8</v>
      </c>
      <c r="C32" s="9">
        <v>143</v>
      </c>
      <c r="D32" s="9">
        <v>0.72399999999999998</v>
      </c>
      <c r="E32" s="9">
        <v>13.6</v>
      </c>
      <c r="F32" s="60">
        <v>1</v>
      </c>
    </row>
    <row r="33" spans="1:6">
      <c r="A33" s="8" t="s">
        <v>124</v>
      </c>
      <c r="B33" s="9">
        <v>63.5</v>
      </c>
      <c r="C33" s="9">
        <v>227</v>
      </c>
      <c r="D33" s="9">
        <v>0.498</v>
      </c>
      <c r="E33" s="9">
        <v>11.1</v>
      </c>
      <c r="F33" s="60">
        <v>1</v>
      </c>
    </row>
    <row r="34" spans="1:6">
      <c r="A34" s="8" t="s">
        <v>153</v>
      </c>
      <c r="B34" s="9">
        <v>64.7</v>
      </c>
      <c r="C34" s="9">
        <v>267</v>
      </c>
      <c r="D34" s="9">
        <v>0.59</v>
      </c>
      <c r="E34" s="9">
        <v>11.1</v>
      </c>
      <c r="F34" s="60">
        <v>1</v>
      </c>
    </row>
    <row r="35" spans="1:6">
      <c r="A35" s="8" t="s">
        <v>16</v>
      </c>
      <c r="B35" s="9">
        <v>79.599999999999994</v>
      </c>
      <c r="C35" s="9">
        <v>95</v>
      </c>
      <c r="D35" s="9">
        <v>0.77500000000000002</v>
      </c>
      <c r="E35" s="9">
        <v>14.2</v>
      </c>
      <c r="F35" s="60">
        <v>1</v>
      </c>
    </row>
    <row r="36" spans="1:6">
      <c r="A36" s="8" t="s">
        <v>58</v>
      </c>
      <c r="B36" s="9">
        <v>78</v>
      </c>
      <c r="C36" s="9">
        <v>95</v>
      </c>
      <c r="D36" s="9">
        <v>0.82299999999999995</v>
      </c>
      <c r="E36" s="9">
        <v>15.3</v>
      </c>
      <c r="F36" s="60">
        <v>1</v>
      </c>
    </row>
    <row r="37" spans="1:6">
      <c r="A37" s="8" t="s">
        <v>61</v>
      </c>
      <c r="B37" s="9">
        <v>85</v>
      </c>
      <c r="C37" s="9">
        <v>52</v>
      </c>
      <c r="D37" s="9">
        <v>0.85399999999999998</v>
      </c>
      <c r="E37" s="9">
        <v>14.3</v>
      </c>
      <c r="F37" s="60">
        <v>1</v>
      </c>
    </row>
    <row r="38" spans="1:6">
      <c r="A38" s="8" t="s">
        <v>154</v>
      </c>
      <c r="B38" s="9">
        <v>78.8</v>
      </c>
      <c r="C38" s="9">
        <v>86</v>
      </c>
      <c r="D38" s="9">
        <v>0.72399999999999998</v>
      </c>
      <c r="E38" s="9">
        <v>13.1</v>
      </c>
      <c r="F38" s="60">
        <v>1</v>
      </c>
    </row>
    <row r="39" spans="1:6">
      <c r="A39" s="8" t="s">
        <v>7</v>
      </c>
      <c r="B39" s="9">
        <v>86</v>
      </c>
      <c r="C39" s="9">
        <v>71</v>
      </c>
      <c r="D39" s="9">
        <v>0.92300000000000004</v>
      </c>
      <c r="E39" s="9">
        <v>19.2</v>
      </c>
      <c r="F39" s="60">
        <v>1</v>
      </c>
    </row>
    <row r="40" spans="1:6">
      <c r="A40" s="8" t="s">
        <v>111</v>
      </c>
      <c r="B40" s="9">
        <v>63.5</v>
      </c>
      <c r="C40" s="9">
        <v>241</v>
      </c>
      <c r="D40" s="9">
        <v>0.47</v>
      </c>
      <c r="E40" s="9">
        <v>6.3</v>
      </c>
      <c r="F40" s="60">
        <v>1</v>
      </c>
    </row>
    <row r="41" spans="1:6">
      <c r="A41" s="8" t="s">
        <v>87</v>
      </c>
      <c r="B41" s="9">
        <v>73.900000000000006</v>
      </c>
      <c r="C41" s="9">
        <v>152</v>
      </c>
      <c r="D41" s="9">
        <v>0.71799999999999997</v>
      </c>
      <c r="E41" s="9">
        <v>13.2</v>
      </c>
      <c r="F41" s="60">
        <v>1</v>
      </c>
    </row>
    <row r="42" spans="1:6">
      <c r="A42" s="8" t="s">
        <v>46</v>
      </c>
      <c r="B42" s="9">
        <v>76.2</v>
      </c>
      <c r="C42" s="9">
        <v>118</v>
      </c>
      <c r="D42" s="9">
        <v>0.73899999999999999</v>
      </c>
      <c r="E42" s="9">
        <v>14</v>
      </c>
      <c r="F42" s="60">
        <v>1</v>
      </c>
    </row>
    <row r="43" spans="1:6">
      <c r="A43" s="8" t="s">
        <v>120</v>
      </c>
      <c r="B43" s="9">
        <v>79</v>
      </c>
      <c r="C43" s="9">
        <v>159</v>
      </c>
      <c r="D43" s="9">
        <v>0.68799999999999994</v>
      </c>
      <c r="E43" s="9">
        <v>13.1</v>
      </c>
      <c r="F43" s="60">
        <v>1</v>
      </c>
    </row>
    <row r="44" spans="1:6">
      <c r="A44" s="8" t="s">
        <v>41</v>
      </c>
      <c r="B44" s="9">
        <v>73.5</v>
      </c>
      <c r="C44" s="9">
        <v>178</v>
      </c>
      <c r="D44" s="9">
        <v>0.67800000000000005</v>
      </c>
      <c r="E44" s="9">
        <v>13.2</v>
      </c>
      <c r="F44" s="60">
        <v>1</v>
      </c>
    </row>
    <row r="45" spans="1:6">
      <c r="A45" s="8" t="s">
        <v>65</v>
      </c>
      <c r="B45" s="9">
        <v>77.599999999999994</v>
      </c>
      <c r="C45" s="9">
        <v>119</v>
      </c>
      <c r="D45" s="9">
        <v>0.86299999999999999</v>
      </c>
      <c r="E45" s="9">
        <v>16.5</v>
      </c>
      <c r="F45" s="60">
        <v>1</v>
      </c>
    </row>
    <row r="46" spans="1:6">
      <c r="A46" s="8" t="s">
        <v>107</v>
      </c>
      <c r="B46" s="9">
        <v>64.8</v>
      </c>
      <c r="C46" s="9">
        <v>225</v>
      </c>
      <c r="D46" s="9">
        <v>0.441</v>
      </c>
      <c r="E46" s="9">
        <v>8.4</v>
      </c>
      <c r="F46" s="60">
        <v>1</v>
      </c>
    </row>
    <row r="47" spans="1:6">
      <c r="A47" s="8" t="s">
        <v>10</v>
      </c>
      <c r="B47" s="9">
        <v>81.099999999999994</v>
      </c>
      <c r="C47" s="9">
        <v>76</v>
      </c>
      <c r="D47" s="9">
        <v>0.89300000000000002</v>
      </c>
      <c r="E47" s="9">
        <v>17</v>
      </c>
      <c r="F47" s="60">
        <v>1</v>
      </c>
    </row>
    <row r="48" spans="1:6">
      <c r="A48" s="8" t="s">
        <v>30</v>
      </c>
      <c r="B48" s="9">
        <v>82.4</v>
      </c>
      <c r="C48" s="9">
        <v>78</v>
      </c>
      <c r="D48" s="9">
        <v>0.89400000000000002</v>
      </c>
      <c r="E48" s="9">
        <v>16.3</v>
      </c>
      <c r="F48" s="60">
        <v>1</v>
      </c>
    </row>
    <row r="49" spans="1:6">
      <c r="A49" s="8" t="s">
        <v>127</v>
      </c>
      <c r="B49" s="9">
        <v>66</v>
      </c>
      <c r="C49" s="9">
        <v>229</v>
      </c>
      <c r="D49" s="9">
        <v>0.69399999999999995</v>
      </c>
      <c r="E49" s="9">
        <v>12.6</v>
      </c>
      <c r="F49" s="60">
        <v>1</v>
      </c>
    </row>
    <row r="50" spans="1:6">
      <c r="A50" s="8" t="s">
        <v>115</v>
      </c>
      <c r="B50" s="9">
        <v>74.400000000000006</v>
      </c>
      <c r="C50" s="9">
        <v>129</v>
      </c>
      <c r="D50" s="9">
        <v>0.76800000000000002</v>
      </c>
      <c r="E50" s="9">
        <v>13.9</v>
      </c>
      <c r="F50" s="60">
        <v>1</v>
      </c>
    </row>
    <row r="51" spans="1:6">
      <c r="A51" s="8" t="s">
        <v>27</v>
      </c>
      <c r="B51" s="9">
        <v>81</v>
      </c>
      <c r="C51" s="9">
        <v>68</v>
      </c>
      <c r="D51" s="9">
        <v>0.92400000000000004</v>
      </c>
      <c r="E51" s="9">
        <v>17.100000000000001</v>
      </c>
      <c r="F51" s="60">
        <v>1</v>
      </c>
    </row>
    <row r="52" spans="1:6">
      <c r="A52" s="8" t="s">
        <v>100</v>
      </c>
      <c r="B52" s="9">
        <v>62.4</v>
      </c>
      <c r="C52" s="9">
        <v>249</v>
      </c>
      <c r="D52" s="9">
        <v>0.57499999999999996</v>
      </c>
      <c r="E52" s="9">
        <v>11.4</v>
      </c>
      <c r="F52" s="60">
        <v>1</v>
      </c>
    </row>
    <row r="53" spans="1:6">
      <c r="A53" s="8" t="s">
        <v>90</v>
      </c>
      <c r="B53" s="9">
        <v>81</v>
      </c>
      <c r="C53" s="9">
        <v>72</v>
      </c>
      <c r="D53" s="9">
        <v>0.86499999999999999</v>
      </c>
      <c r="E53" s="9">
        <v>17.2</v>
      </c>
      <c r="F53" s="60">
        <v>1</v>
      </c>
    </row>
    <row r="54" spans="1:6">
      <c r="A54" s="8" t="s">
        <v>42</v>
      </c>
      <c r="B54" s="9">
        <v>71.900000000000006</v>
      </c>
      <c r="C54" s="9">
        <v>186</v>
      </c>
      <c r="D54" s="9">
        <v>0.63700000000000001</v>
      </c>
      <c r="E54" s="9">
        <v>10.7</v>
      </c>
      <c r="F54" s="60">
        <v>1</v>
      </c>
    </row>
    <row r="55" spans="1:6">
      <c r="A55" s="8" t="s">
        <v>133</v>
      </c>
      <c r="B55" s="9">
        <v>59</v>
      </c>
      <c r="C55" s="9">
        <v>284</v>
      </c>
      <c r="D55" s="9">
        <v>0.41399999999999998</v>
      </c>
      <c r="E55" s="9">
        <v>8.8000000000000007</v>
      </c>
      <c r="F55" s="60">
        <v>1</v>
      </c>
    </row>
    <row r="56" spans="1:6">
      <c r="A56" s="8" t="s">
        <v>105</v>
      </c>
      <c r="B56" s="9">
        <v>63.5</v>
      </c>
      <c r="C56" s="9">
        <v>24</v>
      </c>
      <c r="D56" s="9">
        <v>0.49</v>
      </c>
      <c r="E56" s="9">
        <v>9.1</v>
      </c>
      <c r="F56" s="60">
        <v>1</v>
      </c>
    </row>
    <row r="57" spans="1:6">
      <c r="A57" s="8" t="s">
        <v>93</v>
      </c>
      <c r="B57" s="9">
        <v>74.599999999999994</v>
      </c>
      <c r="C57" s="9">
        <v>147</v>
      </c>
      <c r="D57" s="9">
        <v>0.623</v>
      </c>
      <c r="E57" s="9">
        <v>11.2</v>
      </c>
      <c r="F57" s="60">
        <v>1</v>
      </c>
    </row>
    <row r="58" spans="1:6">
      <c r="A58" s="8" t="s">
        <v>92</v>
      </c>
      <c r="B58" s="9">
        <v>75.8</v>
      </c>
      <c r="C58" s="9">
        <v>134</v>
      </c>
      <c r="D58" s="9">
        <v>0.83399999999999996</v>
      </c>
      <c r="E58" s="9">
        <v>15.6</v>
      </c>
      <c r="F58" s="60">
        <v>1</v>
      </c>
    </row>
    <row r="59" spans="1:6">
      <c r="A59" s="8" t="s">
        <v>6</v>
      </c>
      <c r="B59" s="9">
        <v>82.7</v>
      </c>
      <c r="C59" s="9">
        <v>49</v>
      </c>
      <c r="D59" s="9">
        <v>0.91900000000000004</v>
      </c>
      <c r="E59" s="9">
        <v>19</v>
      </c>
      <c r="F59" s="60">
        <v>1</v>
      </c>
    </row>
    <row r="60" spans="1:6">
      <c r="A60" s="8" t="s">
        <v>103</v>
      </c>
      <c r="B60" s="9">
        <v>68.3</v>
      </c>
      <c r="C60" s="9">
        <v>181</v>
      </c>
      <c r="D60" s="9">
        <v>0.61499999999999999</v>
      </c>
      <c r="E60" s="9">
        <v>11.6</v>
      </c>
      <c r="F60" s="60">
        <v>1</v>
      </c>
    </row>
    <row r="61" spans="1:6">
      <c r="A61" s="8" t="s">
        <v>66</v>
      </c>
      <c r="B61" s="9">
        <v>69.099999999999994</v>
      </c>
      <c r="C61" s="9">
        <v>176</v>
      </c>
      <c r="D61" s="9">
        <v>0.68600000000000005</v>
      </c>
      <c r="E61" s="9">
        <v>12.9</v>
      </c>
      <c r="F61" s="60">
        <v>1</v>
      </c>
    </row>
    <row r="62" spans="1:6">
      <c r="A62" s="8" t="s">
        <v>155</v>
      </c>
      <c r="B62" s="9">
        <v>75.5</v>
      </c>
      <c r="C62" s="9">
        <v>83</v>
      </c>
      <c r="D62" s="9">
        <v>0.77400000000000002</v>
      </c>
      <c r="E62" s="9">
        <v>14.8</v>
      </c>
      <c r="F62" s="60">
        <v>1</v>
      </c>
    </row>
    <row r="63" spans="1:6">
      <c r="A63" s="8" t="s">
        <v>98</v>
      </c>
      <c r="B63" s="9">
        <v>68.900000000000006</v>
      </c>
      <c r="C63" s="9">
        <v>182</v>
      </c>
      <c r="D63" s="9">
        <v>0.64900000000000002</v>
      </c>
      <c r="E63" s="9">
        <v>10.1</v>
      </c>
      <c r="F63" s="60">
        <v>1</v>
      </c>
    </row>
    <row r="64" spans="1:6">
      <c r="A64" s="8" t="s">
        <v>21</v>
      </c>
      <c r="B64" s="9">
        <v>81.400000000000006</v>
      </c>
      <c r="C64" s="9">
        <v>64</v>
      </c>
      <c r="D64" s="9">
        <v>0.92</v>
      </c>
      <c r="E64" s="9">
        <v>18.600000000000001</v>
      </c>
      <c r="F64" s="60">
        <v>1</v>
      </c>
    </row>
    <row r="65" spans="1:6">
      <c r="A65" s="8" t="s">
        <v>15</v>
      </c>
      <c r="B65" s="9">
        <v>82.5</v>
      </c>
      <c r="C65" s="9">
        <v>58</v>
      </c>
      <c r="D65" s="9">
        <v>0.89800000000000002</v>
      </c>
      <c r="E65" s="9">
        <v>16</v>
      </c>
      <c r="F65" s="60">
        <v>1</v>
      </c>
    </row>
    <row r="66" spans="1:6">
      <c r="A66" s="8" t="s">
        <v>48</v>
      </c>
      <c r="B66" s="9">
        <v>82.7</v>
      </c>
      <c r="C66" s="9">
        <v>56</v>
      </c>
      <c r="D66" s="9">
        <v>0.88100000000000001</v>
      </c>
      <c r="E66" s="9">
        <v>16.3</v>
      </c>
      <c r="F66" s="60">
        <v>1</v>
      </c>
    </row>
    <row r="67" spans="1:6">
      <c r="A67" s="8" t="s">
        <v>60</v>
      </c>
      <c r="B67" s="9">
        <v>76.2</v>
      </c>
      <c r="C67" s="9">
        <v>125</v>
      </c>
      <c r="D67" s="9">
        <v>0.72899999999999998</v>
      </c>
      <c r="E67" s="9">
        <v>12.8</v>
      </c>
      <c r="F67" s="60">
        <v>1</v>
      </c>
    </row>
    <row r="68" spans="1:6">
      <c r="A68" s="8" t="s">
        <v>45</v>
      </c>
      <c r="B68" s="9">
        <v>83.7</v>
      </c>
      <c r="C68" s="9">
        <v>55</v>
      </c>
      <c r="D68" s="9">
        <v>0.90200000000000002</v>
      </c>
      <c r="E68" s="9">
        <v>15.3</v>
      </c>
      <c r="F68" s="60">
        <v>1</v>
      </c>
    </row>
    <row r="69" spans="1:6">
      <c r="A69" s="8" t="s">
        <v>73</v>
      </c>
      <c r="B69" s="9">
        <v>74.099999999999994</v>
      </c>
      <c r="C69" s="9">
        <v>112</v>
      </c>
      <c r="D69" s="9">
        <v>0.74099999999999999</v>
      </c>
      <c r="E69" s="9">
        <v>13.1</v>
      </c>
      <c r="F69" s="60">
        <v>1</v>
      </c>
    </row>
    <row r="70" spans="1:6">
      <c r="A70" s="8" t="s">
        <v>50</v>
      </c>
      <c r="B70" s="9">
        <v>72</v>
      </c>
      <c r="C70" s="9">
        <v>198</v>
      </c>
      <c r="D70" s="9">
        <v>0.79300000000000004</v>
      </c>
      <c r="E70" s="9">
        <v>15</v>
      </c>
      <c r="F70" s="60">
        <v>1</v>
      </c>
    </row>
    <row r="71" spans="1:6">
      <c r="A71" s="8" t="s">
        <v>110</v>
      </c>
      <c r="B71" s="9">
        <v>63.4</v>
      </c>
      <c r="C71" s="9">
        <v>249</v>
      </c>
      <c r="D71" s="9">
        <v>0.55000000000000004</v>
      </c>
      <c r="E71" s="9">
        <v>11.1</v>
      </c>
      <c r="F71" s="60">
        <v>1</v>
      </c>
    </row>
    <row r="72" spans="1:6">
      <c r="A72" s="8" t="s">
        <v>156</v>
      </c>
      <c r="B72" s="9">
        <v>66.3</v>
      </c>
      <c r="C72" s="9">
        <v>198</v>
      </c>
      <c r="D72" s="9">
        <v>0.58599999999999997</v>
      </c>
      <c r="E72" s="9">
        <v>11.9</v>
      </c>
      <c r="F72" s="60">
        <v>1</v>
      </c>
    </row>
    <row r="73" spans="1:6">
      <c r="A73" s="8" t="s">
        <v>38</v>
      </c>
      <c r="B73" s="9">
        <v>74.7</v>
      </c>
      <c r="C73" s="9">
        <v>81</v>
      </c>
      <c r="D73" s="9">
        <v>0.79900000000000004</v>
      </c>
      <c r="E73" s="9">
        <v>13.3</v>
      </c>
      <c r="F73" s="60">
        <v>1</v>
      </c>
    </row>
    <row r="74" spans="1:6">
      <c r="A74" s="8" t="s">
        <v>68</v>
      </c>
      <c r="B74" s="9">
        <v>71.099999999999994</v>
      </c>
      <c r="C74" s="9">
        <v>166</v>
      </c>
      <c r="D74" s="9">
        <v>0.66200000000000003</v>
      </c>
      <c r="E74" s="9">
        <v>13</v>
      </c>
      <c r="F74" s="60">
        <v>1</v>
      </c>
    </row>
    <row r="75" spans="1:6">
      <c r="A75" s="8" t="s">
        <v>157</v>
      </c>
      <c r="B75" s="9">
        <v>65.7</v>
      </c>
      <c r="C75" s="9">
        <v>194</v>
      </c>
      <c r="D75" s="9">
        <v>0.58199999999999996</v>
      </c>
      <c r="E75" s="9">
        <v>10.8</v>
      </c>
      <c r="F75" s="60">
        <v>1</v>
      </c>
    </row>
    <row r="76" spans="1:6">
      <c r="A76" s="8" t="s">
        <v>80</v>
      </c>
      <c r="B76" s="9">
        <v>74.599999999999994</v>
      </c>
      <c r="C76" s="9">
        <v>153</v>
      </c>
      <c r="D76" s="9">
        <v>0.82799999999999996</v>
      </c>
      <c r="E76" s="9">
        <v>16</v>
      </c>
      <c r="F76" s="60">
        <v>1</v>
      </c>
    </row>
    <row r="77" spans="1:6">
      <c r="A77" s="8" t="s">
        <v>91</v>
      </c>
      <c r="B77" s="9">
        <v>74.900000000000006</v>
      </c>
      <c r="C77" s="9">
        <v>98</v>
      </c>
      <c r="D77" s="9">
        <v>0.76300000000000001</v>
      </c>
      <c r="E77" s="9">
        <v>13.3</v>
      </c>
      <c r="F77" s="60">
        <v>1</v>
      </c>
    </row>
    <row r="78" spans="1:6">
      <c r="A78" s="8" t="s">
        <v>86</v>
      </c>
      <c r="B78" s="9">
        <v>53.7</v>
      </c>
      <c r="C78" s="9">
        <v>133</v>
      </c>
      <c r="D78" s="9">
        <v>0.495</v>
      </c>
      <c r="E78" s="9">
        <v>10.7</v>
      </c>
      <c r="F78" s="60">
        <v>1</v>
      </c>
    </row>
    <row r="79" spans="1:6">
      <c r="A79" s="8" t="s">
        <v>102</v>
      </c>
      <c r="B79" s="9">
        <v>61.4</v>
      </c>
      <c r="C79" s="9">
        <v>259</v>
      </c>
      <c r="D79" s="9">
        <v>0.42699999999999999</v>
      </c>
      <c r="E79" s="9">
        <v>9.9</v>
      </c>
      <c r="F79" s="60">
        <v>1</v>
      </c>
    </row>
    <row r="80" spans="1:6">
      <c r="A80" s="8" t="s">
        <v>59</v>
      </c>
      <c r="B80" s="9">
        <v>72.7</v>
      </c>
      <c r="C80" s="9">
        <v>138</v>
      </c>
      <c r="D80" s="9">
        <v>0.71899999999999997</v>
      </c>
      <c r="E80" s="9">
        <v>13.4</v>
      </c>
      <c r="F80" s="60">
        <v>1</v>
      </c>
    </row>
    <row r="81" spans="1:6">
      <c r="A81" s="8" t="s">
        <v>52</v>
      </c>
      <c r="B81" s="9">
        <v>73.599999999999994</v>
      </c>
      <c r="C81" s="9">
        <v>165</v>
      </c>
      <c r="D81" s="9">
        <v>0.84599999999999997</v>
      </c>
      <c r="E81" s="9">
        <v>16.5</v>
      </c>
      <c r="F81" s="60">
        <v>1</v>
      </c>
    </row>
    <row r="82" spans="1:6">
      <c r="A82" s="8" t="s">
        <v>20</v>
      </c>
      <c r="B82" s="9">
        <v>82</v>
      </c>
      <c r="C82" s="9">
        <v>63</v>
      </c>
      <c r="D82" s="9">
        <v>0.89600000000000002</v>
      </c>
      <c r="E82" s="9">
        <v>13.9</v>
      </c>
      <c r="F82" s="60">
        <v>1</v>
      </c>
    </row>
    <row r="83" spans="1:6">
      <c r="A83" s="8" t="s">
        <v>130</v>
      </c>
      <c r="B83" s="9">
        <v>65.5</v>
      </c>
      <c r="C83" s="9">
        <v>22</v>
      </c>
      <c r="D83" s="9">
        <v>0.51100000000000001</v>
      </c>
      <c r="E83" s="9">
        <v>10.3</v>
      </c>
      <c r="F83" s="60">
        <v>1</v>
      </c>
    </row>
    <row r="84" spans="1:6">
      <c r="A84" s="8" t="s">
        <v>116</v>
      </c>
      <c r="B84" s="9">
        <v>58.3</v>
      </c>
      <c r="C84" s="9">
        <v>365</v>
      </c>
      <c r="D84" s="9">
        <v>0.47299999999999998</v>
      </c>
      <c r="E84" s="9">
        <v>10.8</v>
      </c>
      <c r="F84" s="60">
        <v>1</v>
      </c>
    </row>
    <row r="85" spans="1:6">
      <c r="A85" s="8" t="s">
        <v>57</v>
      </c>
      <c r="B85" s="9">
        <v>75</v>
      </c>
      <c r="C85" s="9">
        <v>123</v>
      </c>
      <c r="D85" s="9">
        <v>0.78700000000000003</v>
      </c>
      <c r="E85" s="9">
        <v>13.1</v>
      </c>
      <c r="F85" s="60">
        <v>1</v>
      </c>
    </row>
    <row r="86" spans="1:6">
      <c r="A86" s="8" t="s">
        <v>158</v>
      </c>
      <c r="B86" s="9">
        <v>78.5</v>
      </c>
      <c r="C86" s="9">
        <v>61</v>
      </c>
      <c r="D86" s="9">
        <v>0.70099999999999996</v>
      </c>
      <c r="E86" s="9">
        <v>12.7</v>
      </c>
      <c r="F86" s="60">
        <v>1</v>
      </c>
    </row>
    <row r="87" spans="1:6">
      <c r="A87" s="8" t="s">
        <v>123</v>
      </c>
      <c r="B87" s="9">
        <v>58.2</v>
      </c>
      <c r="C87" s="9">
        <v>266</v>
      </c>
      <c r="D87" s="9">
        <v>0.438</v>
      </c>
      <c r="E87" s="9">
        <v>8.4</v>
      </c>
      <c r="F87" s="60">
        <v>1</v>
      </c>
    </row>
    <row r="88" spans="1:6">
      <c r="A88" s="8" t="s">
        <v>37</v>
      </c>
      <c r="B88" s="9">
        <v>81.7</v>
      </c>
      <c r="C88" s="9">
        <v>54</v>
      </c>
      <c r="D88" s="9">
        <v>0.85299999999999998</v>
      </c>
      <c r="E88" s="9">
        <v>14.6</v>
      </c>
      <c r="F88" s="60">
        <v>1</v>
      </c>
    </row>
    <row r="89" spans="1:6">
      <c r="A89" s="8" t="s">
        <v>109</v>
      </c>
      <c r="B89" s="9">
        <v>63.1</v>
      </c>
      <c r="C89" s="9">
        <v>25</v>
      </c>
      <c r="D89" s="9">
        <v>0.51300000000000001</v>
      </c>
      <c r="E89" s="9">
        <v>8.5</v>
      </c>
      <c r="F89" s="60">
        <v>1</v>
      </c>
    </row>
    <row r="90" spans="1:6">
      <c r="A90" s="8" t="s">
        <v>64</v>
      </c>
      <c r="B90" s="9">
        <v>74.599999999999994</v>
      </c>
      <c r="C90" s="9">
        <v>146</v>
      </c>
      <c r="D90" s="9">
        <v>0.77900000000000003</v>
      </c>
      <c r="E90" s="9">
        <v>15.2</v>
      </c>
      <c r="F90" s="60">
        <v>1</v>
      </c>
    </row>
    <row r="91" spans="1:6">
      <c r="A91" s="8" t="s">
        <v>18</v>
      </c>
      <c r="B91" s="9">
        <v>76.7</v>
      </c>
      <c r="C91" s="9">
        <v>122</v>
      </c>
      <c r="D91" s="9">
        <v>0.75800000000000001</v>
      </c>
      <c r="E91" s="9">
        <v>13.3</v>
      </c>
      <c r="F91" s="60">
        <v>1</v>
      </c>
    </row>
    <row r="92" spans="1:6">
      <c r="A92" s="8" t="s">
        <v>159</v>
      </c>
      <c r="B92" s="9">
        <v>69.400000000000006</v>
      </c>
      <c r="C92" s="9">
        <v>166</v>
      </c>
      <c r="D92" s="9">
        <v>0.63700000000000001</v>
      </c>
      <c r="E92" s="9">
        <v>11.7</v>
      </c>
      <c r="F92" s="60">
        <v>1</v>
      </c>
    </row>
    <row r="93" spans="1:6">
      <c r="A93" s="8" t="s">
        <v>88</v>
      </c>
      <c r="B93" s="9">
        <v>68.8</v>
      </c>
      <c r="C93" s="9">
        <v>222</v>
      </c>
      <c r="D93" s="9">
        <v>0.73299999999999998</v>
      </c>
      <c r="E93" s="9">
        <v>14.8</v>
      </c>
      <c r="F93" s="60">
        <v>1</v>
      </c>
    </row>
    <row r="94" spans="1:6">
      <c r="A94" s="8" t="s">
        <v>74</v>
      </c>
      <c r="B94" s="9">
        <v>76.099999999999994</v>
      </c>
      <c r="C94" s="9">
        <v>16</v>
      </c>
      <c r="D94" s="9">
        <v>0.80400000000000005</v>
      </c>
      <c r="E94" s="9">
        <v>15.1</v>
      </c>
      <c r="F94" s="60">
        <v>1</v>
      </c>
    </row>
    <row r="95" spans="1:6">
      <c r="A95" s="8" t="s">
        <v>82</v>
      </c>
      <c r="B95" s="9">
        <v>74.3</v>
      </c>
      <c r="C95" s="9">
        <v>95</v>
      </c>
      <c r="D95" s="9">
        <v>0.64500000000000002</v>
      </c>
      <c r="E95" s="9">
        <v>12.1</v>
      </c>
      <c r="F95" s="60">
        <v>1</v>
      </c>
    </row>
    <row r="96" spans="1:6">
      <c r="A96" s="8" t="s">
        <v>83</v>
      </c>
      <c r="B96" s="9">
        <v>57.6</v>
      </c>
      <c r="C96" s="9">
        <v>355</v>
      </c>
      <c r="D96" s="9">
        <v>0.41399999999999998</v>
      </c>
      <c r="E96" s="9">
        <v>9.1</v>
      </c>
      <c r="F96" s="60">
        <v>1</v>
      </c>
    </row>
    <row r="97" spans="1:6">
      <c r="A97" s="8" t="s">
        <v>114</v>
      </c>
      <c r="B97" s="9">
        <v>66.599999999999994</v>
      </c>
      <c r="C97" s="9">
        <v>199</v>
      </c>
      <c r="D97" s="9">
        <v>0.55200000000000005</v>
      </c>
      <c r="E97" s="9">
        <v>9.1</v>
      </c>
      <c r="F97" s="60">
        <v>1</v>
      </c>
    </row>
    <row r="98" spans="1:6">
      <c r="A98" s="8" t="s">
        <v>106</v>
      </c>
      <c r="B98" s="9">
        <v>69.2</v>
      </c>
      <c r="C98" s="9">
        <v>165</v>
      </c>
      <c r="D98" s="9">
        <v>0.55500000000000005</v>
      </c>
      <c r="E98" s="9">
        <v>12.2</v>
      </c>
      <c r="F98" s="60">
        <v>1</v>
      </c>
    </row>
    <row r="99" spans="1:6">
      <c r="A99" s="8" t="s">
        <v>11</v>
      </c>
      <c r="B99" s="9">
        <v>81.900000000000006</v>
      </c>
      <c r="C99" s="9">
        <v>57</v>
      </c>
      <c r="D99" s="9">
        <v>0.92300000000000004</v>
      </c>
      <c r="E99" s="9">
        <v>18.100000000000001</v>
      </c>
      <c r="F99" s="60">
        <v>1</v>
      </c>
    </row>
    <row r="100" spans="1:6">
      <c r="A100" s="8" t="s">
        <v>13</v>
      </c>
      <c r="B100" s="9">
        <v>81.599999999999994</v>
      </c>
      <c r="C100" s="9">
        <v>66</v>
      </c>
      <c r="D100" s="9">
        <v>0.91300000000000003</v>
      </c>
      <c r="E100" s="9">
        <v>19.2</v>
      </c>
      <c r="F100" s="60">
        <v>1</v>
      </c>
    </row>
    <row r="101" spans="1:6">
      <c r="A101" s="8" t="s">
        <v>53</v>
      </c>
      <c r="B101" s="9">
        <v>74.8</v>
      </c>
      <c r="C101" s="9">
        <v>145</v>
      </c>
      <c r="D101" s="9">
        <v>0.64200000000000002</v>
      </c>
      <c r="E101" s="9">
        <v>11.7</v>
      </c>
      <c r="F101" s="60">
        <v>1</v>
      </c>
    </row>
    <row r="102" spans="1:6">
      <c r="A102" s="8" t="s">
        <v>128</v>
      </c>
      <c r="B102" s="9">
        <v>61.8</v>
      </c>
      <c r="C102" s="9">
        <v>22</v>
      </c>
      <c r="D102" s="9">
        <v>0.35099999999999998</v>
      </c>
      <c r="E102" s="9">
        <v>5.4</v>
      </c>
      <c r="F102" s="60">
        <v>1</v>
      </c>
    </row>
    <row r="103" spans="1:6">
      <c r="A103" s="8" t="s">
        <v>69</v>
      </c>
      <c r="B103" s="9">
        <v>54.5</v>
      </c>
      <c r="C103" s="9">
        <v>344</v>
      </c>
      <c r="D103" s="9">
        <v>0.52500000000000002</v>
      </c>
      <c r="E103" s="9">
        <v>10</v>
      </c>
      <c r="F103" s="60">
        <v>1</v>
      </c>
    </row>
    <row r="104" spans="1:6">
      <c r="A104" s="8" t="s">
        <v>8</v>
      </c>
      <c r="B104" s="9">
        <v>81.8</v>
      </c>
      <c r="C104" s="9">
        <v>59</v>
      </c>
      <c r="D104" s="9">
        <v>0.94799999999999995</v>
      </c>
      <c r="E104" s="9">
        <v>17.7</v>
      </c>
      <c r="F104" s="60">
        <v>1</v>
      </c>
    </row>
    <row r="105" spans="1:6">
      <c r="A105" s="8" t="s">
        <v>24</v>
      </c>
      <c r="B105" s="9">
        <v>76.599999999999994</v>
      </c>
      <c r="C105" s="9">
        <v>99</v>
      </c>
      <c r="D105" s="9">
        <v>0.79500000000000004</v>
      </c>
      <c r="E105" s="9">
        <v>13.7</v>
      </c>
      <c r="F105" s="60">
        <v>1</v>
      </c>
    </row>
    <row r="106" spans="1:6">
      <c r="A106" s="8" t="s">
        <v>72</v>
      </c>
      <c r="B106" s="9">
        <v>66.400000000000006</v>
      </c>
      <c r="C106" s="9">
        <v>161</v>
      </c>
      <c r="D106" s="9">
        <v>0.54800000000000004</v>
      </c>
      <c r="E106" s="9">
        <v>8.1</v>
      </c>
      <c r="F106" s="60">
        <v>1</v>
      </c>
    </row>
    <row r="107" spans="1:6">
      <c r="A107" s="8" t="s">
        <v>26</v>
      </c>
      <c r="B107" s="9">
        <v>77.8</v>
      </c>
      <c r="C107" s="9">
        <v>118</v>
      </c>
      <c r="D107" s="9">
        <v>0.78500000000000003</v>
      </c>
      <c r="E107" s="9">
        <v>13</v>
      </c>
      <c r="F107" s="60">
        <v>1</v>
      </c>
    </row>
    <row r="108" spans="1:6">
      <c r="A108" s="8" t="s">
        <v>160</v>
      </c>
      <c r="B108" s="9">
        <v>62.9</v>
      </c>
      <c r="C108" s="9">
        <v>275</v>
      </c>
      <c r="D108" s="9">
        <v>0.51500000000000001</v>
      </c>
      <c r="E108" s="9">
        <v>10</v>
      </c>
      <c r="F108" s="60">
        <v>1</v>
      </c>
    </row>
    <row r="109" spans="1:6">
      <c r="A109" s="8" t="s">
        <v>49</v>
      </c>
      <c r="B109" s="9">
        <v>74</v>
      </c>
      <c r="C109" s="9">
        <v>146</v>
      </c>
      <c r="D109" s="9">
        <v>0.69199999999999995</v>
      </c>
      <c r="E109" s="9">
        <v>12.3</v>
      </c>
      <c r="F109" s="60">
        <v>1</v>
      </c>
    </row>
    <row r="110" spans="1:6">
      <c r="A110" s="8" t="s">
        <v>54</v>
      </c>
      <c r="B110" s="9">
        <v>75.5</v>
      </c>
      <c r="C110" s="9">
        <v>123</v>
      </c>
      <c r="D110" s="9">
        <v>0.73699999999999999</v>
      </c>
      <c r="E110" s="9">
        <v>13.4</v>
      </c>
      <c r="F110" s="60">
        <v>1</v>
      </c>
    </row>
    <row r="111" spans="1:6">
      <c r="A111" s="8" t="s">
        <v>81</v>
      </c>
      <c r="B111" s="9">
        <v>68.5</v>
      </c>
      <c r="C111" s="9">
        <v>211</v>
      </c>
      <c r="D111" s="9">
        <v>0.67900000000000005</v>
      </c>
      <c r="E111" s="9">
        <v>11.7</v>
      </c>
      <c r="F111" s="60">
        <v>1</v>
      </c>
    </row>
    <row r="112" spans="1:6">
      <c r="A112" s="8" t="s">
        <v>56</v>
      </c>
      <c r="B112" s="9">
        <v>77.5</v>
      </c>
      <c r="C112" s="9">
        <v>117</v>
      </c>
      <c r="D112" s="9">
        <v>0.85199999999999998</v>
      </c>
      <c r="E112" s="9">
        <v>16.399999999999999</v>
      </c>
      <c r="F112" s="60">
        <v>1</v>
      </c>
    </row>
    <row r="113" spans="1:6">
      <c r="A113" s="8" t="s">
        <v>79</v>
      </c>
      <c r="B113" s="9">
        <v>81.099999999999994</v>
      </c>
      <c r="C113" s="9">
        <v>76</v>
      </c>
      <c r="D113" s="9">
        <v>0.84099999999999997</v>
      </c>
      <c r="E113" s="9">
        <v>16.600000000000001</v>
      </c>
      <c r="F113" s="60">
        <v>1</v>
      </c>
    </row>
    <row r="114" spans="1:6">
      <c r="A114" s="8" t="s">
        <v>29</v>
      </c>
      <c r="B114" s="9">
        <v>78.2</v>
      </c>
      <c r="C114" s="9">
        <v>68</v>
      </c>
      <c r="D114" s="9">
        <v>0.85499999999999998</v>
      </c>
      <c r="E114" s="9">
        <v>13.4</v>
      </c>
      <c r="F114" s="60">
        <v>1</v>
      </c>
    </row>
    <row r="115" spans="1:6">
      <c r="A115" s="8" t="s">
        <v>77</v>
      </c>
      <c r="B115" s="9">
        <v>75</v>
      </c>
      <c r="C115" s="9">
        <v>133</v>
      </c>
      <c r="D115" s="9">
        <v>0.79800000000000004</v>
      </c>
      <c r="E115" s="9">
        <v>14.7</v>
      </c>
      <c r="F115" s="60">
        <v>1</v>
      </c>
    </row>
    <row r="116" spans="1:6">
      <c r="A116" s="8" t="s">
        <v>161</v>
      </c>
      <c r="B116" s="9">
        <v>75</v>
      </c>
      <c r="C116" s="9">
        <v>222</v>
      </c>
      <c r="D116" s="9">
        <v>0.80500000000000005</v>
      </c>
      <c r="E116" s="9">
        <v>15</v>
      </c>
      <c r="F116" s="60">
        <v>1</v>
      </c>
    </row>
    <row r="117" spans="1:6">
      <c r="A117" s="8" t="s">
        <v>136</v>
      </c>
      <c r="B117" s="9">
        <v>66.099999999999994</v>
      </c>
      <c r="C117" s="9">
        <v>227</v>
      </c>
      <c r="D117" s="9">
        <v>0.49299999999999999</v>
      </c>
      <c r="E117" s="9">
        <v>10.8</v>
      </c>
      <c r="F117" s="60">
        <v>1</v>
      </c>
    </row>
    <row r="118" spans="1:6">
      <c r="A118" s="8" t="s">
        <v>35</v>
      </c>
      <c r="B118" s="9">
        <v>74.5</v>
      </c>
      <c r="C118" s="9">
        <v>88</v>
      </c>
      <c r="D118" s="9">
        <v>0.84499999999999997</v>
      </c>
      <c r="E118" s="9">
        <v>16.100000000000001</v>
      </c>
      <c r="F118" s="60">
        <v>1</v>
      </c>
    </row>
    <row r="119" spans="1:6">
      <c r="A119" s="8" t="s">
        <v>126</v>
      </c>
      <c r="B119" s="9">
        <v>66.7</v>
      </c>
      <c r="C119" s="9">
        <v>188</v>
      </c>
      <c r="D119" s="9">
        <v>0.49099999999999999</v>
      </c>
      <c r="E119" s="9">
        <v>9.5</v>
      </c>
      <c r="F119" s="60">
        <v>1</v>
      </c>
    </row>
    <row r="120" spans="1:6">
      <c r="A120" s="8" t="s">
        <v>78</v>
      </c>
      <c r="B120" s="9">
        <v>75.599999999999994</v>
      </c>
      <c r="C120" s="9">
        <v>121</v>
      </c>
      <c r="D120" s="9">
        <v>0.77500000000000002</v>
      </c>
      <c r="E120" s="9">
        <v>14.4</v>
      </c>
      <c r="F120" s="60">
        <v>1</v>
      </c>
    </row>
    <row r="121" spans="1:6">
      <c r="A121" s="8" t="s">
        <v>108</v>
      </c>
      <c r="B121" s="9">
        <v>51</v>
      </c>
      <c r="C121" s="9">
        <v>413</v>
      </c>
      <c r="D121" s="9">
        <v>0.43099999999999999</v>
      </c>
      <c r="E121" s="9">
        <v>9.5</v>
      </c>
      <c r="F121" s="60">
        <v>1</v>
      </c>
    </row>
    <row r="122" spans="1:6">
      <c r="A122" s="8" t="s">
        <v>25</v>
      </c>
      <c r="B122" s="9">
        <v>83.1</v>
      </c>
      <c r="C122" s="9">
        <v>55</v>
      </c>
      <c r="D122" s="9">
        <v>0.92400000000000004</v>
      </c>
      <c r="E122" s="9">
        <v>15.4</v>
      </c>
      <c r="F122" s="60">
        <v>1</v>
      </c>
    </row>
    <row r="123" spans="1:6">
      <c r="A123" s="8" t="s">
        <v>44</v>
      </c>
      <c r="B123" s="9">
        <v>76.7</v>
      </c>
      <c r="C123" s="9">
        <v>19</v>
      </c>
      <c r="D123" s="9">
        <v>0.84199999999999997</v>
      </c>
      <c r="E123" s="9">
        <v>15</v>
      </c>
      <c r="F123" s="60">
        <v>1</v>
      </c>
    </row>
    <row r="124" spans="1:6">
      <c r="A124" s="8" t="s">
        <v>51</v>
      </c>
      <c r="B124" s="9">
        <v>88</v>
      </c>
      <c r="C124" s="9">
        <v>74</v>
      </c>
      <c r="D124" s="9">
        <v>0.88800000000000001</v>
      </c>
      <c r="E124" s="9">
        <v>17.3</v>
      </c>
      <c r="F124" s="60">
        <v>1</v>
      </c>
    </row>
    <row r="125" spans="1:6">
      <c r="A125" s="8" t="s">
        <v>162</v>
      </c>
      <c r="B125" s="9">
        <v>55</v>
      </c>
      <c r="C125" s="9">
        <v>312</v>
      </c>
      <c r="D125" s="9">
        <v>0.72399999999999998</v>
      </c>
      <c r="E125" s="9">
        <v>13.1</v>
      </c>
      <c r="F125" s="60">
        <v>1</v>
      </c>
    </row>
    <row r="126" spans="1:6">
      <c r="A126" s="8" t="s">
        <v>99</v>
      </c>
      <c r="B126" s="9">
        <v>62.9</v>
      </c>
      <c r="C126" s="9">
        <v>328</v>
      </c>
      <c r="D126" s="9">
        <v>0.66500000000000004</v>
      </c>
      <c r="E126" s="9">
        <v>13</v>
      </c>
      <c r="F126" s="60">
        <v>1</v>
      </c>
    </row>
    <row r="127" spans="1:6">
      <c r="A127" s="8" t="s">
        <v>163</v>
      </c>
      <c r="B127" s="9">
        <v>57.3</v>
      </c>
      <c r="C127" s="9">
        <v>332</v>
      </c>
      <c r="D127" s="9">
        <v>0.42099999999999999</v>
      </c>
      <c r="E127" s="9">
        <v>4.9000000000000004</v>
      </c>
      <c r="F127" s="60">
        <v>1</v>
      </c>
    </row>
    <row r="128" spans="1:6">
      <c r="A128" s="8" t="s">
        <v>36</v>
      </c>
      <c r="B128" s="9">
        <v>82.8</v>
      </c>
      <c r="C128" s="9">
        <v>56</v>
      </c>
      <c r="D128" s="9">
        <v>0.88200000000000001</v>
      </c>
      <c r="E128" s="9">
        <v>17.7</v>
      </c>
      <c r="F128" s="60">
        <v>1</v>
      </c>
    </row>
    <row r="129" spans="1:6">
      <c r="A129" s="8" t="s">
        <v>117</v>
      </c>
      <c r="B129" s="9">
        <v>74.900000000000006</v>
      </c>
      <c r="C129" s="9">
        <v>138</v>
      </c>
      <c r="D129" s="9">
        <v>0.76400000000000001</v>
      </c>
      <c r="E129" s="9">
        <v>14</v>
      </c>
      <c r="F129" s="60">
        <v>1</v>
      </c>
    </row>
    <row r="130" spans="1:6">
      <c r="A130" s="8" t="s">
        <v>104</v>
      </c>
      <c r="B130" s="9">
        <v>64.099999999999994</v>
      </c>
      <c r="C130" s="9">
        <v>225</v>
      </c>
      <c r="D130" s="9">
        <v>0.48799999999999999</v>
      </c>
      <c r="E130" s="9">
        <v>7.2</v>
      </c>
      <c r="F130" s="60">
        <v>1</v>
      </c>
    </row>
    <row r="131" spans="1:6">
      <c r="A131" s="8" t="s">
        <v>39</v>
      </c>
      <c r="B131" s="9">
        <v>71.599999999999994</v>
      </c>
      <c r="C131" s="9">
        <v>176</v>
      </c>
      <c r="D131" s="9">
        <v>0.72299999999999998</v>
      </c>
      <c r="E131" s="9">
        <v>12.7</v>
      </c>
      <c r="F131" s="60">
        <v>1</v>
      </c>
    </row>
    <row r="132" spans="1:6">
      <c r="A132" s="8" t="s">
        <v>89</v>
      </c>
      <c r="B132" s="9">
        <v>58.9</v>
      </c>
      <c r="C132" s="9">
        <v>373</v>
      </c>
      <c r="D132" s="9">
        <v>0.54100000000000004</v>
      </c>
      <c r="E132" s="9">
        <v>11.4</v>
      </c>
      <c r="F132" s="60">
        <v>1</v>
      </c>
    </row>
    <row r="133" spans="1:6">
      <c r="A133" s="8" t="s">
        <v>12</v>
      </c>
      <c r="B133" s="9">
        <v>82.4</v>
      </c>
      <c r="C133" s="9">
        <v>53</v>
      </c>
      <c r="D133" s="9">
        <v>0.90900000000000003</v>
      </c>
      <c r="E133" s="9">
        <v>15.9</v>
      </c>
      <c r="F133" s="60">
        <v>1</v>
      </c>
    </row>
    <row r="134" spans="1:6">
      <c r="A134" s="8" t="s">
        <v>5</v>
      </c>
      <c r="B134" s="9">
        <v>83.4</v>
      </c>
      <c r="C134" s="9">
        <v>49</v>
      </c>
      <c r="D134" s="9">
        <v>0.93799999999999994</v>
      </c>
      <c r="E134" s="9">
        <v>16</v>
      </c>
      <c r="F134" s="60">
        <v>1</v>
      </c>
    </row>
    <row r="135" spans="1:6">
      <c r="A135" s="8" t="s">
        <v>164</v>
      </c>
      <c r="B135" s="9">
        <v>64.5</v>
      </c>
      <c r="C135" s="9">
        <v>293</v>
      </c>
      <c r="D135" s="9">
        <v>0.55300000000000005</v>
      </c>
      <c r="E135" s="9">
        <v>9</v>
      </c>
      <c r="F135" s="60">
        <v>1</v>
      </c>
    </row>
    <row r="136" spans="1:6">
      <c r="A136" s="8" t="s">
        <v>94</v>
      </c>
      <c r="B136" s="9">
        <v>69.7</v>
      </c>
      <c r="C136" s="9">
        <v>161</v>
      </c>
      <c r="D136" s="9">
        <v>0.625</v>
      </c>
      <c r="E136" s="9">
        <v>11.3</v>
      </c>
      <c r="F136" s="60">
        <v>1</v>
      </c>
    </row>
    <row r="137" spans="1:6">
      <c r="A137" s="8" t="s">
        <v>34</v>
      </c>
      <c r="B137" s="9">
        <v>74.900000000000006</v>
      </c>
      <c r="C137" s="9">
        <v>148</v>
      </c>
      <c r="D137" s="9">
        <v>0.73799999999999999</v>
      </c>
      <c r="E137" s="9">
        <v>13.6</v>
      </c>
      <c r="F137" s="60">
        <v>1</v>
      </c>
    </row>
    <row r="138" spans="1:6">
      <c r="A138" s="8" t="s">
        <v>165</v>
      </c>
      <c r="B138" s="9">
        <v>75.7</v>
      </c>
      <c r="C138" s="9">
        <v>12</v>
      </c>
      <c r="D138" s="9">
        <v>0.746</v>
      </c>
      <c r="E138" s="9">
        <v>12.9</v>
      </c>
      <c r="F138" s="60">
        <v>1</v>
      </c>
    </row>
    <row r="139" spans="1:6">
      <c r="A139" s="8" t="s">
        <v>166</v>
      </c>
      <c r="B139" s="9">
        <v>68.3</v>
      </c>
      <c r="C139" s="9">
        <v>152</v>
      </c>
      <c r="D139" s="9">
        <v>0.60299999999999998</v>
      </c>
      <c r="E139" s="9">
        <v>12.5</v>
      </c>
      <c r="F139" s="60">
        <v>1</v>
      </c>
    </row>
    <row r="140" spans="1:6">
      <c r="A140" s="8" t="s">
        <v>138</v>
      </c>
      <c r="B140" s="9">
        <v>59.9</v>
      </c>
      <c r="C140" s="9">
        <v>287</v>
      </c>
      <c r="D140" s="9">
        <v>0.48399999999999999</v>
      </c>
      <c r="E140" s="9">
        <v>12</v>
      </c>
      <c r="F140" s="60">
        <v>1</v>
      </c>
    </row>
    <row r="141" spans="1:6">
      <c r="A141" s="8" t="s">
        <v>40</v>
      </c>
      <c r="B141" s="9">
        <v>71.2</v>
      </c>
      <c r="C141" s="9">
        <v>17</v>
      </c>
      <c r="D141" s="9">
        <v>0.77900000000000003</v>
      </c>
      <c r="E141" s="9">
        <v>12.7</v>
      </c>
      <c r="F141" s="60">
        <v>1</v>
      </c>
    </row>
    <row r="142" spans="1:6">
      <c r="A142" s="8" t="s">
        <v>95</v>
      </c>
      <c r="B142" s="9">
        <v>75.3</v>
      </c>
      <c r="C142" s="9">
        <v>1</v>
      </c>
      <c r="D142" s="9">
        <v>0.72299999999999998</v>
      </c>
      <c r="E142" s="9">
        <v>14.6</v>
      </c>
      <c r="F142" s="60">
        <v>1</v>
      </c>
    </row>
    <row r="143" spans="1:6">
      <c r="A143" s="8" t="s">
        <v>67</v>
      </c>
      <c r="B143" s="9">
        <v>75.8</v>
      </c>
      <c r="C143" s="9">
        <v>16</v>
      </c>
      <c r="D143" s="9">
        <v>0.76400000000000001</v>
      </c>
      <c r="E143" s="9">
        <v>14.5</v>
      </c>
      <c r="F143" s="60">
        <v>1</v>
      </c>
    </row>
    <row r="144" spans="1:6">
      <c r="A144" s="8" t="s">
        <v>63</v>
      </c>
      <c r="B144" s="9">
        <v>66.3</v>
      </c>
      <c r="C144" s="9">
        <v>215</v>
      </c>
      <c r="D144" s="9">
        <v>0.68799999999999994</v>
      </c>
      <c r="E144" s="9">
        <v>10.8</v>
      </c>
      <c r="F144" s="60">
        <v>1</v>
      </c>
    </row>
    <row r="145" spans="1:6">
      <c r="A145" s="8" t="s">
        <v>125</v>
      </c>
      <c r="B145" s="9">
        <v>62.3</v>
      </c>
      <c r="C145" s="9">
        <v>291</v>
      </c>
      <c r="D145" s="9">
        <v>0.48799999999999999</v>
      </c>
      <c r="E145" s="9">
        <v>10</v>
      </c>
      <c r="F145" s="60">
        <v>1</v>
      </c>
    </row>
    <row r="146" spans="1:6">
      <c r="A146" s="8" t="s">
        <v>97</v>
      </c>
      <c r="B146" s="9">
        <v>71.3</v>
      </c>
      <c r="C146" s="9">
        <v>195</v>
      </c>
      <c r="D146" s="9">
        <v>0.748</v>
      </c>
      <c r="E146" s="9">
        <v>15.3</v>
      </c>
      <c r="F146" s="60">
        <v>1</v>
      </c>
    </row>
    <row r="147" spans="1:6">
      <c r="A147" s="8" t="s">
        <v>23</v>
      </c>
      <c r="B147" s="9">
        <v>77.099999999999994</v>
      </c>
      <c r="C147" s="9">
        <v>75</v>
      </c>
      <c r="D147" s="9">
        <v>0.83599999999999997</v>
      </c>
      <c r="E147" s="9">
        <v>13.3</v>
      </c>
      <c r="F147" s="60">
        <v>1</v>
      </c>
    </row>
    <row r="148" spans="1:6">
      <c r="A148" s="8" t="s">
        <v>167</v>
      </c>
      <c r="B148" s="9">
        <v>81.2</v>
      </c>
      <c r="C148" s="9">
        <v>69</v>
      </c>
      <c r="D148" s="9">
        <v>0.72399999999999998</v>
      </c>
      <c r="E148" s="9">
        <v>13.1</v>
      </c>
      <c r="F148" s="60">
        <v>1</v>
      </c>
    </row>
    <row r="149" spans="1:6">
      <c r="A149" s="8" t="s">
        <v>168</v>
      </c>
      <c r="B149" s="9">
        <v>79.3</v>
      </c>
      <c r="C149" s="9">
        <v>13</v>
      </c>
      <c r="D149" s="9">
        <v>0.72399999999999998</v>
      </c>
      <c r="E149" s="9">
        <v>13.1</v>
      </c>
      <c r="F149" s="60">
        <v>1</v>
      </c>
    </row>
    <row r="150" spans="1:6">
      <c r="A150" s="8" t="s">
        <v>32</v>
      </c>
      <c r="B150" s="9">
        <v>77</v>
      </c>
      <c r="C150" s="9">
        <v>116</v>
      </c>
      <c r="D150" s="9">
        <v>0.79400000000000004</v>
      </c>
      <c r="E150" s="9">
        <v>15.5</v>
      </c>
      <c r="F150" s="60">
        <v>1</v>
      </c>
    </row>
    <row r="151" spans="1:6">
      <c r="A151" s="8" t="s">
        <v>43</v>
      </c>
      <c r="B151" s="9">
        <v>69.400000000000006</v>
      </c>
      <c r="C151" s="9">
        <v>184</v>
      </c>
      <c r="D151" s="9">
        <v>0.69699999999999995</v>
      </c>
      <c r="E151" s="9">
        <v>12.1</v>
      </c>
      <c r="F151" s="60">
        <v>1</v>
      </c>
    </row>
    <row r="152" spans="1:6">
      <c r="A152" s="8" t="s">
        <v>169</v>
      </c>
      <c r="B152" s="9">
        <v>74.099999999999994</v>
      </c>
      <c r="C152" s="9">
        <v>157</v>
      </c>
      <c r="D152" s="9">
        <v>0.76900000000000002</v>
      </c>
      <c r="E152" s="9">
        <v>14.3</v>
      </c>
      <c r="F152" s="60">
        <v>1</v>
      </c>
    </row>
    <row r="153" spans="1:6">
      <c r="A153" s="8" t="s">
        <v>170</v>
      </c>
      <c r="B153" s="9">
        <v>76</v>
      </c>
      <c r="C153" s="9">
        <v>127</v>
      </c>
      <c r="D153" s="9">
        <v>0.67800000000000005</v>
      </c>
      <c r="E153" s="9">
        <v>12.6</v>
      </c>
      <c r="F153" s="60">
        <v>1</v>
      </c>
    </row>
    <row r="154" spans="1:6">
      <c r="A154" s="8" t="s">
        <v>121</v>
      </c>
      <c r="B154" s="9">
        <v>65.7</v>
      </c>
      <c r="C154" s="9">
        <v>224</v>
      </c>
      <c r="D154" s="9">
        <v>0.499</v>
      </c>
      <c r="E154" s="9">
        <v>9</v>
      </c>
      <c r="F154" s="60">
        <v>1</v>
      </c>
    </row>
    <row r="155" spans="1:6">
      <c r="A155" s="8" t="s">
        <v>76</v>
      </c>
      <c r="B155" s="9">
        <v>61.8</v>
      </c>
      <c r="C155" s="9">
        <v>33</v>
      </c>
      <c r="D155" s="9">
        <v>0.57599999999999996</v>
      </c>
      <c r="E155" s="9">
        <v>12.5</v>
      </c>
      <c r="F155" s="60">
        <v>1</v>
      </c>
    </row>
    <row r="156" spans="1:6">
      <c r="A156" s="8" t="s">
        <v>101</v>
      </c>
      <c r="B156" s="9">
        <v>67</v>
      </c>
      <c r="C156" s="9">
        <v>336</v>
      </c>
      <c r="D156" s="9">
        <v>0.50700000000000001</v>
      </c>
      <c r="E156" s="9">
        <v>10.3</v>
      </c>
      <c r="F156" s="60">
        <v>1</v>
      </c>
    </row>
  </sheetData>
  <autoFilter ref="A1:A156" xr:uid="{9B013C16-5A13-4165-B788-7671C8018B3E}"/>
  <mergeCells count="3">
    <mergeCell ref="G3:K6"/>
    <mergeCell ref="G7:N7"/>
    <mergeCell ref="G10:O10"/>
  </mergeCells>
  <conditionalFormatting sqref="E2:F156">
    <cfRule type="cellIs" dxfId="8" priority="1" operator="equal">
      <formula>0</formula>
    </cfRule>
  </conditionalFormatting>
  <conditionalFormatting sqref="D2:D156">
    <cfRule type="cellIs" dxfId="7" priority="3" operator="equal">
      <formula>0</formula>
    </cfRule>
  </conditionalFormatting>
  <conditionalFormatting sqref="C2:C156">
    <cfRule type="cellIs" dxfId="6" priority="2" operator="greaterThan">
      <formula>413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6DF17-1E2D-4B5A-8F8C-E70921451991}">
  <dimension ref="A1:T40"/>
  <sheetViews>
    <sheetView workbookViewId="0">
      <selection activeCell="B3" sqref="B3"/>
    </sheetView>
  </sheetViews>
  <sheetFormatPr baseColWidth="10" defaultColWidth="8.83203125" defaultRowHeight="15"/>
  <cols>
    <col min="5" max="5" width="12" bestFit="1" customWidth="1"/>
    <col min="6" max="6" width="10.33203125" customWidth="1"/>
  </cols>
  <sheetData>
    <row r="1" spans="1:20">
      <c r="A1" s="77" t="s">
        <v>213</v>
      </c>
      <c r="B1" s="77"/>
      <c r="C1" s="77"/>
      <c r="D1" s="77"/>
      <c r="E1" s="77"/>
    </row>
    <row r="2" spans="1:20">
      <c r="A2" s="9"/>
    </row>
    <row r="3" spans="1:20" ht="76">
      <c r="A3" s="63" t="s">
        <v>141</v>
      </c>
      <c r="B3" s="63" t="s">
        <v>146</v>
      </c>
      <c r="C3" s="63" t="s">
        <v>147</v>
      </c>
      <c r="D3" s="64" t="s">
        <v>214</v>
      </c>
      <c r="E3" s="64" t="s">
        <v>215</v>
      </c>
      <c r="F3" s="65" t="s">
        <v>216</v>
      </c>
      <c r="H3" s="61" t="s">
        <v>208</v>
      </c>
      <c r="I3" s="61" t="s">
        <v>209</v>
      </c>
      <c r="J3" s="61" t="s">
        <v>210</v>
      </c>
      <c r="K3" s="61" t="s">
        <v>211</v>
      </c>
    </row>
    <row r="4" spans="1:20" ht="14.5" customHeight="1">
      <c r="A4" s="66">
        <v>263</v>
      </c>
      <c r="B4" s="66">
        <v>0.47899999999999998</v>
      </c>
      <c r="C4" s="66">
        <v>10.1</v>
      </c>
      <c r="D4" s="66">
        <v>65</v>
      </c>
      <c r="E4" s="58">
        <f t="shared" ref="E4:E18" si="0">$J$4*A4+$I$4*B4+$H$4*C4+$K$4</f>
        <v>60.926020645635184</v>
      </c>
      <c r="F4" s="67">
        <f>ABS(D4-E4)</f>
        <v>4.0739793543648162</v>
      </c>
      <c r="H4" s="58">
        <v>3.9990899117884303E-2</v>
      </c>
      <c r="I4" s="58">
        <v>35.244525311239705</v>
      </c>
      <c r="J4" s="58">
        <v>-2.848866175814389E-2</v>
      </c>
      <c r="K4" s="58">
        <v>51.132502982852579</v>
      </c>
      <c r="P4" s="74" t="s">
        <v>218</v>
      </c>
      <c r="Q4" s="74"/>
      <c r="R4" s="74"/>
      <c r="S4" s="74"/>
      <c r="T4" s="74"/>
    </row>
    <row r="5" spans="1:20">
      <c r="A5" s="66">
        <v>19</v>
      </c>
      <c r="B5" s="66">
        <v>0.74299999999999999</v>
      </c>
      <c r="C5" s="66">
        <v>14.4</v>
      </c>
      <c r="D5" s="66">
        <v>75.599999999999994</v>
      </c>
      <c r="E5" s="58">
        <f t="shared" si="0"/>
        <v>77.353769662996484</v>
      </c>
      <c r="F5" s="67">
        <f t="shared" ref="F5:F18" si="1">ABS(D5-E5)</f>
        <v>1.7537696629964898</v>
      </c>
      <c r="P5" s="74"/>
      <c r="Q5" s="74"/>
      <c r="R5" s="74"/>
      <c r="S5" s="74"/>
      <c r="T5" s="74"/>
    </row>
    <row r="6" spans="1:20">
      <c r="A6" s="66">
        <v>116</v>
      </c>
      <c r="B6" s="66">
        <v>0.82599999999999996</v>
      </c>
      <c r="C6" s="66">
        <v>17.3</v>
      </c>
      <c r="D6" s="66">
        <v>76.3</v>
      </c>
      <c r="E6" s="58">
        <f t="shared" si="0"/>
        <v>77.631638680731285</v>
      </c>
      <c r="F6" s="67">
        <f t="shared" si="1"/>
        <v>1.3316386807312881</v>
      </c>
      <c r="H6" s="62" t="s">
        <v>217</v>
      </c>
      <c r="I6" s="61"/>
      <c r="J6" s="61"/>
      <c r="P6" s="74"/>
      <c r="Q6" s="74"/>
      <c r="R6" s="74"/>
      <c r="S6" s="74"/>
      <c r="T6" s="74"/>
    </row>
    <row r="7" spans="1:20">
      <c r="A7" s="66">
        <v>118</v>
      </c>
      <c r="B7" s="66">
        <v>0.75800000000000001</v>
      </c>
      <c r="C7" s="66">
        <v>12.7</v>
      </c>
      <c r="D7" s="66">
        <v>72.7</v>
      </c>
      <c r="E7" s="58">
        <f t="shared" si="0"/>
        <v>74.994075500108423</v>
      </c>
      <c r="F7" s="67">
        <f t="shared" si="1"/>
        <v>2.2940755001084199</v>
      </c>
      <c r="H7" s="71">
        <f>SUM(F4:F18)/(COUNT(F4:F18))</f>
        <v>2.445878322438773</v>
      </c>
      <c r="I7" s="58"/>
      <c r="J7" s="58"/>
      <c r="P7" s="74"/>
      <c r="Q7" s="74"/>
      <c r="R7" s="74"/>
      <c r="S7" s="74"/>
      <c r="T7" s="74"/>
    </row>
    <row r="8" spans="1:20">
      <c r="A8" s="66">
        <v>69</v>
      </c>
      <c r="B8" s="66">
        <v>0.82299999999999995</v>
      </c>
      <c r="C8" s="66">
        <v>14.5</v>
      </c>
      <c r="D8" s="66">
        <v>76.900000000000006</v>
      </c>
      <c r="E8" s="58">
        <f t="shared" si="0"/>
        <v>78.752897689900252</v>
      </c>
      <c r="F8" s="67">
        <f t="shared" si="1"/>
        <v>1.8528976899002458</v>
      </c>
      <c r="P8" s="74"/>
      <c r="Q8" s="74"/>
      <c r="R8" s="74"/>
      <c r="S8" s="74"/>
      <c r="T8" s="74"/>
    </row>
    <row r="9" spans="1:20">
      <c r="A9" s="66">
        <v>98</v>
      </c>
      <c r="B9" s="66">
        <v>0.79400000000000004</v>
      </c>
      <c r="C9" s="66">
        <v>15.3</v>
      </c>
      <c r="D9" s="66">
        <v>75.5</v>
      </c>
      <c r="E9" s="58">
        <f t="shared" si="0"/>
        <v>76.936627984182437</v>
      </c>
      <c r="F9" s="67">
        <f t="shared" si="1"/>
        <v>1.4366279841824365</v>
      </c>
    </row>
    <row r="10" spans="1:20">
      <c r="A10" s="66">
        <v>196</v>
      </c>
      <c r="B10" s="66">
        <v>0.79800000000000004</v>
      </c>
      <c r="C10" s="66">
        <v>15.6</v>
      </c>
      <c r="D10" s="66">
        <v>72.3</v>
      </c>
      <c r="E10" s="58">
        <f t="shared" si="0"/>
        <v>74.297714502864665</v>
      </c>
      <c r="F10" s="67">
        <f t="shared" si="1"/>
        <v>1.9977145028646675</v>
      </c>
    </row>
    <row r="11" spans="1:20">
      <c r="A11" s="66">
        <v>74</v>
      </c>
      <c r="B11" s="66">
        <v>0.89500000000000002</v>
      </c>
      <c r="C11" s="66">
        <v>16.600000000000001</v>
      </c>
      <c r="D11" s="66">
        <v>81.099999999999994</v>
      </c>
      <c r="E11" s="58">
        <f t="shared" si="0"/>
        <v>81.232041091666346</v>
      </c>
      <c r="F11" s="67">
        <f t="shared" si="1"/>
        <v>0.13204109166635192</v>
      </c>
    </row>
    <row r="12" spans="1:20">
      <c r="A12" s="66">
        <v>211</v>
      </c>
      <c r="B12" s="66">
        <v>0.60399999999999998</v>
      </c>
      <c r="C12" s="66">
        <v>12.5</v>
      </c>
      <c r="D12" s="66">
        <v>69.8</v>
      </c>
      <c r="E12" s="58">
        <f t="shared" si="0"/>
        <v>66.90897487884655</v>
      </c>
      <c r="F12" s="67">
        <f t="shared" si="1"/>
        <v>2.8910251211534472</v>
      </c>
    </row>
    <row r="13" spans="1:20">
      <c r="A13" s="66">
        <v>186</v>
      </c>
      <c r="B13" s="66">
        <v>0.67100000000000004</v>
      </c>
      <c r="C13" s="66">
        <v>13.8</v>
      </c>
      <c r="D13" s="66">
        <v>77</v>
      </c>
      <c r="E13" s="58">
        <f t="shared" si="0"/>
        <v>70.034562787506459</v>
      </c>
      <c r="F13" s="67">
        <f t="shared" si="1"/>
        <v>6.9654372124935406</v>
      </c>
    </row>
    <row r="14" spans="1:20">
      <c r="A14" s="66">
        <v>88</v>
      </c>
      <c r="B14" s="66">
        <v>0.747</v>
      </c>
      <c r="C14" s="66">
        <v>14.2</v>
      </c>
      <c r="D14" s="66">
        <v>77.400000000000006</v>
      </c>
      <c r="E14" s="58">
        <f t="shared" si="0"/>
        <v>75.521031923105937</v>
      </c>
      <c r="F14" s="67">
        <f t="shared" si="1"/>
        <v>1.8789680768940684</v>
      </c>
    </row>
    <row r="15" spans="1:20">
      <c r="A15" s="66">
        <v>256</v>
      </c>
      <c r="B15" s="66">
        <v>0.69799999999999995</v>
      </c>
      <c r="C15" s="66">
        <v>12.6</v>
      </c>
      <c r="D15" s="66">
        <v>65.7</v>
      </c>
      <c r="E15" s="58">
        <f t="shared" si="0"/>
        <v>68.943969568898396</v>
      </c>
      <c r="F15" s="67">
        <f t="shared" si="1"/>
        <v>3.2439695688983932</v>
      </c>
    </row>
    <row r="16" spans="1:20">
      <c r="A16" s="66">
        <v>142</v>
      </c>
      <c r="B16" s="66">
        <v>0.754</v>
      </c>
      <c r="C16" s="66">
        <v>15.2</v>
      </c>
      <c r="D16" s="66">
        <v>75</v>
      </c>
      <c r="E16" s="58">
        <f t="shared" si="0"/>
        <v>74.269346764462725</v>
      </c>
      <c r="F16" s="67">
        <f t="shared" si="1"/>
        <v>0.73065323553727524</v>
      </c>
    </row>
    <row r="17" spans="1:8">
      <c r="A17" s="66">
        <v>137</v>
      </c>
      <c r="B17" s="66">
        <v>0.79200000000000004</v>
      </c>
      <c r="C17" s="66">
        <v>15</v>
      </c>
      <c r="D17" s="66">
        <v>74.5</v>
      </c>
      <c r="E17" s="58">
        <f t="shared" si="0"/>
        <v>75.74308385525697</v>
      </c>
      <c r="F17" s="67">
        <f t="shared" si="1"/>
        <v>1.2430838552569696</v>
      </c>
    </row>
    <row r="18" spans="1:8">
      <c r="A18" s="66">
        <v>26</v>
      </c>
      <c r="B18" s="66">
        <v>0.39900000000000002</v>
      </c>
      <c r="C18" s="66">
        <v>7.7</v>
      </c>
      <c r="D18" s="66">
        <v>59.9</v>
      </c>
      <c r="E18" s="58">
        <f t="shared" si="0"/>
        <v>64.762293299533184</v>
      </c>
      <c r="F18" s="67">
        <f t="shared" si="1"/>
        <v>4.8622932995331851</v>
      </c>
    </row>
    <row r="20" spans="1:8">
      <c r="A20" s="69"/>
      <c r="B20" s="69"/>
      <c r="C20" s="69"/>
      <c r="D20" s="69"/>
      <c r="E20" s="69"/>
      <c r="F20" s="69"/>
      <c r="G20" s="69"/>
      <c r="H20" s="69"/>
    </row>
    <row r="21" spans="1:8">
      <c r="A21" s="69"/>
      <c r="B21" s="69"/>
      <c r="C21" s="69"/>
      <c r="D21" s="69"/>
      <c r="E21" s="69"/>
      <c r="F21" s="69"/>
      <c r="G21" s="69"/>
      <c r="H21" s="69"/>
    </row>
    <row r="22" spans="1:8">
      <c r="A22" s="70"/>
      <c r="B22" s="69"/>
      <c r="C22" s="68"/>
      <c r="D22" s="68" t="s">
        <v>146</v>
      </c>
      <c r="E22" s="68" t="s">
        <v>147</v>
      </c>
      <c r="F22" s="69"/>
      <c r="G22" s="69"/>
      <c r="H22" s="69"/>
    </row>
    <row r="23" spans="1:8">
      <c r="A23" s="70"/>
      <c r="B23" s="69"/>
      <c r="C23" s="70"/>
      <c r="D23" s="70">
        <v>0.47899999999999998</v>
      </c>
      <c r="E23" s="70">
        <v>10.1</v>
      </c>
      <c r="F23" s="69"/>
      <c r="G23" s="69"/>
      <c r="H23" s="69"/>
    </row>
    <row r="24" spans="1:8">
      <c r="A24" s="70"/>
      <c r="B24" s="69"/>
      <c r="C24" s="70"/>
      <c r="D24" s="70">
        <v>0.82299999999999995</v>
      </c>
      <c r="E24" s="70">
        <v>14.5</v>
      </c>
      <c r="F24" s="69"/>
      <c r="G24" s="69"/>
      <c r="H24" s="69"/>
    </row>
    <row r="25" spans="1:8">
      <c r="A25" s="70"/>
      <c r="B25" s="69"/>
      <c r="C25" s="70"/>
      <c r="D25" s="70">
        <v>0.79800000000000004</v>
      </c>
      <c r="E25" s="70">
        <v>15.6</v>
      </c>
      <c r="F25" s="69"/>
      <c r="G25" s="68"/>
      <c r="H25" s="69"/>
    </row>
    <row r="26" spans="1:8">
      <c r="A26" s="70"/>
      <c r="B26" s="69"/>
      <c r="C26" s="70"/>
      <c r="D26" s="70">
        <v>0.55800000000000005</v>
      </c>
      <c r="E26" s="70">
        <v>10.9</v>
      </c>
      <c r="F26" s="69"/>
      <c r="G26" s="70"/>
      <c r="H26" s="69"/>
    </row>
    <row r="27" spans="1:8">
      <c r="A27" s="70"/>
      <c r="B27" s="69"/>
      <c r="C27" s="70"/>
      <c r="D27" s="70">
        <v>0.51400000000000001</v>
      </c>
      <c r="E27" s="70">
        <v>10.4</v>
      </c>
      <c r="F27" s="69"/>
      <c r="G27" s="70"/>
      <c r="H27" s="69"/>
    </row>
    <row r="28" spans="1:8">
      <c r="A28" s="70"/>
      <c r="B28" s="69"/>
      <c r="C28" s="70"/>
      <c r="D28" s="70">
        <v>0.498</v>
      </c>
      <c r="E28" s="70">
        <v>11.1</v>
      </c>
      <c r="F28" s="69"/>
      <c r="G28" s="70"/>
      <c r="H28" s="69"/>
    </row>
    <row r="29" spans="1:8">
      <c r="A29" s="70"/>
      <c r="B29" s="69"/>
      <c r="C29" s="70"/>
      <c r="D29" s="70">
        <v>0.92300000000000004</v>
      </c>
      <c r="E29" s="70">
        <v>19.2</v>
      </c>
      <c r="F29" s="69"/>
      <c r="G29" s="70"/>
      <c r="H29" s="69"/>
    </row>
    <row r="30" spans="1:8">
      <c r="A30" s="70"/>
      <c r="B30" s="69"/>
      <c r="C30" s="70"/>
      <c r="D30" s="70">
        <v>0.86299999999999999</v>
      </c>
      <c r="E30" s="70">
        <v>16.5</v>
      </c>
      <c r="F30" s="69"/>
      <c r="G30" s="70"/>
      <c r="H30" s="69"/>
    </row>
    <row r="31" spans="1:8">
      <c r="A31" s="70"/>
      <c r="B31" s="69"/>
      <c r="C31" s="70"/>
      <c r="D31" s="70">
        <v>0.89300000000000002</v>
      </c>
      <c r="E31" s="70">
        <v>17</v>
      </c>
      <c r="F31" s="69"/>
      <c r="G31" s="70"/>
      <c r="H31" s="69"/>
    </row>
    <row r="32" spans="1:8">
      <c r="A32" s="70"/>
      <c r="B32" s="69"/>
      <c r="C32" s="70"/>
      <c r="D32" s="70">
        <v>0.86499999999999999</v>
      </c>
      <c r="E32" s="70">
        <v>17.2</v>
      </c>
      <c r="F32" s="69"/>
      <c r="G32" s="70"/>
      <c r="H32" s="69"/>
    </row>
    <row r="33" spans="1:8">
      <c r="A33" s="70"/>
      <c r="B33" s="69"/>
      <c r="C33" s="70"/>
      <c r="D33" s="70">
        <v>0.49</v>
      </c>
      <c r="E33" s="70">
        <v>9.1</v>
      </c>
      <c r="F33" s="69"/>
      <c r="G33" s="70"/>
      <c r="H33" s="69"/>
    </row>
    <row r="34" spans="1:8">
      <c r="A34" s="70"/>
      <c r="B34" s="69"/>
      <c r="C34" s="70"/>
      <c r="D34" s="70">
        <v>0.83399999999999996</v>
      </c>
      <c r="E34" s="70">
        <v>15.6</v>
      </c>
      <c r="F34" s="69"/>
      <c r="G34" s="70"/>
      <c r="H34" s="69"/>
    </row>
    <row r="35" spans="1:8">
      <c r="A35" s="70"/>
      <c r="B35" s="69"/>
      <c r="C35" s="70"/>
      <c r="D35" s="70">
        <v>0.91900000000000004</v>
      </c>
      <c r="E35" s="70">
        <v>19</v>
      </c>
      <c r="F35" s="69"/>
      <c r="G35" s="70"/>
      <c r="H35" s="69"/>
    </row>
    <row r="36" spans="1:8">
      <c r="A36" s="70"/>
      <c r="B36" s="69"/>
      <c r="C36" s="70"/>
      <c r="D36" s="70">
        <v>0.61499999999999999</v>
      </c>
      <c r="E36" s="70">
        <v>11.6</v>
      </c>
      <c r="F36" s="69"/>
      <c r="G36" s="70"/>
      <c r="H36" s="69"/>
    </row>
    <row r="37" spans="1:8">
      <c r="A37" s="70"/>
      <c r="B37" s="69"/>
      <c r="C37" s="70"/>
      <c r="D37" s="70">
        <v>0.77400000000000002</v>
      </c>
      <c r="E37" s="70">
        <v>14.8</v>
      </c>
      <c r="F37" s="69"/>
      <c r="G37" s="70"/>
      <c r="H37" s="69"/>
    </row>
    <row r="38" spans="1:8">
      <c r="G38" s="9"/>
    </row>
    <row r="39" spans="1:8">
      <c r="G39" s="9"/>
    </row>
    <row r="40" spans="1:8">
      <c r="G40" s="9"/>
    </row>
  </sheetData>
  <mergeCells count="2">
    <mergeCell ref="A1:E1"/>
    <mergeCell ref="P4:T8"/>
  </mergeCells>
  <conditionalFormatting sqref="C4:C18">
    <cfRule type="cellIs" dxfId="5" priority="4" operator="equal">
      <formula>0</formula>
    </cfRule>
  </conditionalFormatting>
  <conditionalFormatting sqref="B4:B18">
    <cfRule type="cellIs" dxfId="4" priority="6" operator="equal">
      <formula>0</formula>
    </cfRule>
  </conditionalFormatting>
  <conditionalFormatting sqref="A4:A18">
    <cfRule type="cellIs" dxfId="3" priority="5" operator="greaterThan">
      <formula>413</formula>
    </cfRule>
  </conditionalFormatting>
  <conditionalFormatting sqref="E23:E37">
    <cfRule type="cellIs" dxfId="2" priority="1" operator="equal">
      <formula>0</formula>
    </cfRule>
  </conditionalFormatting>
  <conditionalFormatting sqref="D23:D37">
    <cfRule type="cellIs" dxfId="1" priority="3" operator="equal">
      <formula>0</formula>
    </cfRule>
  </conditionalFormatting>
  <conditionalFormatting sqref="C23:C37">
    <cfRule type="cellIs" dxfId="0" priority="2" operator="greaterThan">
      <formula>413</formula>
    </cfRule>
  </conditionalFormatting>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10</vt:i4>
      </vt:variant>
    </vt:vector>
  </HeadingPairs>
  <TitlesOfParts>
    <vt:vector size="10" baseType="lpstr">
      <vt:lpstr>Введение</vt:lpstr>
      <vt:lpstr>Комментарии</vt:lpstr>
      <vt:lpstr>(1) Данные с выбросами</vt:lpstr>
      <vt:lpstr>(2)Данные с очищенными переменн</vt:lpstr>
      <vt:lpstr>(3) Диаграммы рассеяния</vt:lpstr>
      <vt:lpstr>(4) Проверка на интеркорреляцию</vt:lpstr>
      <vt:lpstr>(5) Множественная регрессия</vt:lpstr>
      <vt:lpstr>(6) Корреляционные таблицы</vt:lpstr>
      <vt:lpstr>(7) Регрессионная модель</vt:lpstr>
      <vt:lpstr>(8) Проверка модели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dc:creator>
  <cp:lastModifiedBy>Microsoft Office User</cp:lastModifiedBy>
  <dcterms:created xsi:type="dcterms:W3CDTF">2020-05-28T13:49:57Z</dcterms:created>
  <dcterms:modified xsi:type="dcterms:W3CDTF">2020-05-31T19:02:15Z</dcterms:modified>
</cp:coreProperties>
</file>