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orge\Desktop\"/>
    </mc:Choice>
  </mc:AlternateContent>
  <bookViews>
    <workbookView xWindow="0" yWindow="0" windowWidth="23040" windowHeight="8676" tabRatio="794"/>
  </bookViews>
  <sheets>
    <sheet name="YTD Totals" sheetId="25" r:id="rId1"/>
    <sheet name="Items added summary" sheetId="27" r:id="rId2"/>
    <sheet name="Items weeded summary" sheetId="28" r:id="rId3"/>
    <sheet name="July-18" sheetId="2" r:id="rId4"/>
    <sheet name="JulyR" sheetId="3" state="hidden" r:id="rId5"/>
    <sheet name="August-18" sheetId="15" r:id="rId6"/>
    <sheet name="AugustR" sheetId="16" state="hidden" r:id="rId7"/>
    <sheet name="September-18" sheetId="17" r:id="rId8"/>
    <sheet name="SeptemberR" sheetId="18" state="hidden" r:id="rId9"/>
    <sheet name="October-18" sheetId="19" r:id="rId10"/>
    <sheet name="OctoberR" sheetId="20" state="hidden" r:id="rId11"/>
    <sheet name="November-18" sheetId="21" r:id="rId12"/>
    <sheet name="NovemberR" sheetId="22" state="hidden" r:id="rId13"/>
    <sheet name="December-18" sheetId="23" r:id="rId14"/>
    <sheet name="DecemberR" sheetId="24" state="hidden" r:id="rId15"/>
    <sheet name="January-19" sheetId="1" r:id="rId16"/>
    <sheet name="JanuaryR" sheetId="4" state="hidden" r:id="rId17"/>
    <sheet name="February-19" sheetId="5" r:id="rId18"/>
    <sheet name="FebruaryR" sheetId="6" state="hidden" r:id="rId19"/>
    <sheet name="March-19" sheetId="7" r:id="rId20"/>
    <sheet name="MarchR" sheetId="8" state="hidden" r:id="rId21"/>
    <sheet name="April-19" sheetId="9" r:id="rId22"/>
    <sheet name="AprilR" sheetId="10" state="hidden" r:id="rId23"/>
    <sheet name="May-19" sheetId="11" r:id="rId24"/>
    <sheet name="MayR" sheetId="12" state="hidden" r:id="rId25"/>
    <sheet name="June-19" sheetId="13" r:id="rId26"/>
    <sheet name="JuneR" sheetId="14" state="hidden" r:id="rId27"/>
  </sheets>
  <definedNames>
    <definedName name="_xlnm._FilterDatabase" localSheetId="21" hidden="1">'April-19'!$A$1:$T$58</definedName>
    <definedName name="_xlnm._FilterDatabase" localSheetId="5" hidden="1">'August-18'!$A$1:$T$58</definedName>
    <definedName name="_xlnm._FilterDatabase" localSheetId="13" hidden="1">'December-18'!$A$1:$T$58</definedName>
    <definedName name="_xlnm._FilterDatabase" localSheetId="17" hidden="1">'February-19'!$A$1:$T$58</definedName>
    <definedName name="_xlnm._FilterDatabase" localSheetId="1" hidden="1">'Items added summary'!$A$1:$S$58</definedName>
    <definedName name="_xlnm._FilterDatabase" localSheetId="2" hidden="1">'Items weeded summary'!$A$1:$S$58</definedName>
    <definedName name="_xlnm._FilterDatabase" localSheetId="15" hidden="1">'January-19'!$A$1:$R$58</definedName>
    <definedName name="_xlnm._FilterDatabase" localSheetId="16" hidden="1">JanuaryR!$A$1:$R$55</definedName>
    <definedName name="_xlnm._FilterDatabase" localSheetId="3" hidden="1">'July-18'!$A$1:$T$58</definedName>
    <definedName name="_xlnm._FilterDatabase" localSheetId="25" hidden="1">'June-19'!$A$1:$T$58</definedName>
    <definedName name="_xlnm._FilterDatabase" localSheetId="19" hidden="1">'March-19'!$A$1:$T$58</definedName>
    <definedName name="_xlnm._FilterDatabase" localSheetId="23" hidden="1">'May-19'!$A$1:$T$58</definedName>
    <definedName name="_xlnm._FilterDatabase" localSheetId="11" hidden="1">'November-18'!$A$1:$T$58</definedName>
    <definedName name="_xlnm._FilterDatabase" localSheetId="9" hidden="1">'October-18'!$A$1:$T$58</definedName>
    <definedName name="_xlnm._FilterDatabase" localSheetId="7" hidden="1">'September-18'!$A$1:$T$58</definedName>
    <definedName name="_xlnm._FilterDatabase" localSheetId="0" hidden="1">'YTD Totals'!$A$1:$V$58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25" l="1"/>
  <c r="B56" i="25"/>
  <c r="B55" i="25"/>
  <c r="B54" i="25"/>
  <c r="B53" i="25"/>
  <c r="B52" i="25"/>
  <c r="B51" i="25"/>
  <c r="B50" i="25"/>
  <c r="B49" i="25"/>
  <c r="B48" i="25"/>
  <c r="B47" i="25"/>
  <c r="B46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C47" i="2"/>
  <c r="C48" i="2"/>
  <c r="C49" i="2"/>
  <c r="C50" i="2"/>
  <c r="C51" i="2"/>
  <c r="C52" i="2"/>
  <c r="C53" i="2"/>
  <c r="C54" i="2"/>
  <c r="C55" i="2"/>
  <c r="C56" i="2"/>
  <c r="C57" i="2"/>
  <c r="C46" i="2"/>
  <c r="C44" i="2"/>
  <c r="C43" i="2"/>
  <c r="C42" i="2"/>
  <c r="C41" i="2"/>
  <c r="C45" i="2" s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5" i="2"/>
  <c r="C14" i="2"/>
  <c r="C13" i="2"/>
  <c r="C12" i="2"/>
  <c r="C16" i="2" s="1"/>
  <c r="C11" i="2"/>
  <c r="C10" i="2"/>
  <c r="C9" i="2"/>
  <c r="C8" i="2"/>
  <c r="C7" i="2"/>
  <c r="C6" i="2"/>
  <c r="C5" i="2"/>
  <c r="C4" i="2"/>
  <c r="C3" i="2"/>
  <c r="B45" i="2"/>
  <c r="C2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58" i="2" l="1"/>
  <c r="Q57" i="23" l="1"/>
  <c r="P57" i="23"/>
  <c r="Q56" i="23"/>
  <c r="P56" i="23"/>
  <c r="Q55" i="23"/>
  <c r="P55" i="23"/>
  <c r="Q54" i="23"/>
  <c r="P54" i="23"/>
  <c r="Q53" i="23"/>
  <c r="P53" i="23"/>
  <c r="Q52" i="23"/>
  <c r="P52" i="23"/>
  <c r="Q51" i="23"/>
  <c r="P51" i="23"/>
  <c r="Q50" i="23"/>
  <c r="P50" i="23"/>
  <c r="Q49" i="23"/>
  <c r="P49" i="23"/>
  <c r="Q48" i="23"/>
  <c r="P48" i="23"/>
  <c r="Q47" i="23"/>
  <c r="P47" i="23"/>
  <c r="Q46" i="23"/>
  <c r="P46" i="23"/>
  <c r="Q44" i="23"/>
  <c r="P44" i="23"/>
  <c r="Q43" i="23"/>
  <c r="P43" i="23"/>
  <c r="Q42" i="23"/>
  <c r="P42" i="23"/>
  <c r="Q41" i="23"/>
  <c r="P41" i="23"/>
  <c r="Q45" i="23" s="1"/>
  <c r="Q40" i="23"/>
  <c r="P40" i="23"/>
  <c r="Q39" i="23"/>
  <c r="P39" i="23"/>
  <c r="Q38" i="23"/>
  <c r="P38" i="23"/>
  <c r="Q37" i="23"/>
  <c r="P37" i="23"/>
  <c r="Q36" i="23"/>
  <c r="P36" i="23"/>
  <c r="Q35" i="23"/>
  <c r="P35" i="23"/>
  <c r="Q34" i="23"/>
  <c r="P34" i="23"/>
  <c r="Q33" i="23"/>
  <c r="P33" i="23"/>
  <c r="Q32" i="23"/>
  <c r="P32" i="23"/>
  <c r="Q31" i="23"/>
  <c r="P31" i="23"/>
  <c r="Q30" i="23"/>
  <c r="P30" i="23"/>
  <c r="Q29" i="23"/>
  <c r="P29" i="23"/>
  <c r="Q28" i="23"/>
  <c r="P28" i="23"/>
  <c r="Q27" i="23"/>
  <c r="P27" i="23"/>
  <c r="Q26" i="23"/>
  <c r="P26" i="23"/>
  <c r="Q25" i="23"/>
  <c r="P25" i="23"/>
  <c r="Q24" i="23"/>
  <c r="P24" i="23"/>
  <c r="Q23" i="23"/>
  <c r="P23" i="23"/>
  <c r="Q22" i="23"/>
  <c r="P22" i="23"/>
  <c r="Q21" i="23"/>
  <c r="P21" i="23"/>
  <c r="Q20" i="23"/>
  <c r="P20" i="23"/>
  <c r="Q19" i="23"/>
  <c r="P19" i="23"/>
  <c r="Q18" i="23"/>
  <c r="P18" i="23"/>
  <c r="Q17" i="23"/>
  <c r="P17" i="23"/>
  <c r="Q15" i="23"/>
  <c r="P15" i="23"/>
  <c r="Q14" i="23"/>
  <c r="P14" i="23"/>
  <c r="Q13" i="23"/>
  <c r="P13" i="23"/>
  <c r="Q12" i="23"/>
  <c r="P12" i="23"/>
  <c r="Q16" i="23" s="1"/>
  <c r="Q11" i="23"/>
  <c r="P11" i="23"/>
  <c r="Q10" i="23"/>
  <c r="P10" i="23"/>
  <c r="Q9" i="23"/>
  <c r="P9" i="23"/>
  <c r="Q8" i="23"/>
  <c r="P8" i="23"/>
  <c r="Q7" i="23"/>
  <c r="P7" i="23"/>
  <c r="Q6" i="23"/>
  <c r="P6" i="23"/>
  <c r="Q5" i="23"/>
  <c r="P5" i="23"/>
  <c r="Q4" i="23"/>
  <c r="P4" i="23"/>
  <c r="Q3" i="23"/>
  <c r="P3" i="23"/>
  <c r="Q2" i="23"/>
  <c r="P2" i="23"/>
  <c r="Q57" i="21"/>
  <c r="P57" i="21"/>
  <c r="Q56" i="21"/>
  <c r="P56" i="21"/>
  <c r="Q55" i="21"/>
  <c r="P55" i="21"/>
  <c r="Q54" i="21"/>
  <c r="P54" i="21"/>
  <c r="Q53" i="21"/>
  <c r="P53" i="21"/>
  <c r="Q52" i="21"/>
  <c r="P52" i="21"/>
  <c r="Q51" i="21"/>
  <c r="P51" i="21"/>
  <c r="Q50" i="21"/>
  <c r="P50" i="21"/>
  <c r="Q49" i="21"/>
  <c r="P49" i="21"/>
  <c r="Q48" i="21"/>
  <c r="P48" i="21"/>
  <c r="Q47" i="21"/>
  <c r="P47" i="21"/>
  <c r="Q46" i="21"/>
  <c r="P46" i="21"/>
  <c r="Q44" i="21"/>
  <c r="P44" i="21"/>
  <c r="Q43" i="21"/>
  <c r="P43" i="21"/>
  <c r="Q42" i="21"/>
  <c r="P42" i="21"/>
  <c r="Q41" i="21"/>
  <c r="P45" i="21" s="1"/>
  <c r="P41" i="21"/>
  <c r="Q45" i="21" s="1"/>
  <c r="Q40" i="21"/>
  <c r="P40" i="21"/>
  <c r="Q39" i="21"/>
  <c r="P39" i="21"/>
  <c r="Q38" i="21"/>
  <c r="P38" i="21"/>
  <c r="Q37" i="21"/>
  <c r="P37" i="21"/>
  <c r="Q36" i="21"/>
  <c r="P36" i="21"/>
  <c r="Q35" i="21"/>
  <c r="P35" i="21"/>
  <c r="Q34" i="21"/>
  <c r="P34" i="21"/>
  <c r="Q33" i="21"/>
  <c r="P33" i="21"/>
  <c r="Q32" i="21"/>
  <c r="P32" i="21"/>
  <c r="Q31" i="21"/>
  <c r="P31" i="21"/>
  <c r="Q30" i="21"/>
  <c r="P30" i="21"/>
  <c r="Q29" i="21"/>
  <c r="P29" i="21"/>
  <c r="Q28" i="21"/>
  <c r="P28" i="21"/>
  <c r="Q27" i="21"/>
  <c r="P27" i="21"/>
  <c r="Q26" i="21"/>
  <c r="P26" i="21"/>
  <c r="Q25" i="21"/>
  <c r="P25" i="21"/>
  <c r="Q24" i="21"/>
  <c r="P24" i="21"/>
  <c r="Q23" i="21"/>
  <c r="P23" i="21"/>
  <c r="Q22" i="21"/>
  <c r="P22" i="21"/>
  <c r="Q21" i="21"/>
  <c r="P21" i="21"/>
  <c r="Q20" i="21"/>
  <c r="P20" i="21"/>
  <c r="Q19" i="21"/>
  <c r="P19" i="21"/>
  <c r="Q18" i="21"/>
  <c r="P18" i="21"/>
  <c r="Q17" i="21"/>
  <c r="P17" i="21"/>
  <c r="Q15" i="21"/>
  <c r="P15" i="21"/>
  <c r="Q14" i="21"/>
  <c r="P14" i="21"/>
  <c r="Q13" i="21"/>
  <c r="P13" i="21"/>
  <c r="Q12" i="21"/>
  <c r="P16" i="21" s="1"/>
  <c r="P12" i="21"/>
  <c r="Q16" i="21" s="1"/>
  <c r="Q11" i="21"/>
  <c r="P11" i="21"/>
  <c r="Q10" i="21"/>
  <c r="P10" i="21"/>
  <c r="Q9" i="21"/>
  <c r="P9" i="21"/>
  <c r="Q8" i="21"/>
  <c r="P8" i="21"/>
  <c r="Q7" i="21"/>
  <c r="P7" i="21"/>
  <c r="Q6" i="21"/>
  <c r="P6" i="21"/>
  <c r="Q5" i="21"/>
  <c r="P5" i="21"/>
  <c r="Q4" i="21"/>
  <c r="P4" i="21"/>
  <c r="Q3" i="21"/>
  <c r="P3" i="21"/>
  <c r="Q2" i="21"/>
  <c r="P2" i="21"/>
  <c r="Q57" i="19"/>
  <c r="P57" i="19"/>
  <c r="Q56" i="19"/>
  <c r="P56" i="19"/>
  <c r="Q55" i="19"/>
  <c r="P55" i="19"/>
  <c r="Q54" i="19"/>
  <c r="P54" i="19"/>
  <c r="Q53" i="19"/>
  <c r="P53" i="19"/>
  <c r="Q52" i="19"/>
  <c r="P52" i="19"/>
  <c r="Q51" i="19"/>
  <c r="P51" i="19"/>
  <c r="Q50" i="19"/>
  <c r="P50" i="19"/>
  <c r="Q49" i="19"/>
  <c r="P49" i="19"/>
  <c r="Q48" i="19"/>
  <c r="P48" i="19"/>
  <c r="Q47" i="19"/>
  <c r="P47" i="19"/>
  <c r="Q46" i="19"/>
  <c r="P46" i="19"/>
  <c r="Q44" i="19"/>
  <c r="P44" i="19"/>
  <c r="Q43" i="19"/>
  <c r="P43" i="19"/>
  <c r="Q42" i="19"/>
  <c r="P42" i="19"/>
  <c r="Q41" i="19"/>
  <c r="P41" i="19"/>
  <c r="Q45" i="19" s="1"/>
  <c r="Q40" i="19"/>
  <c r="P40" i="19"/>
  <c r="Q39" i="19"/>
  <c r="P39" i="19"/>
  <c r="Q38" i="19"/>
  <c r="P38" i="19"/>
  <c r="Q37" i="19"/>
  <c r="P37" i="19"/>
  <c r="Q36" i="19"/>
  <c r="P36" i="19"/>
  <c r="Q35" i="19"/>
  <c r="P35" i="19"/>
  <c r="Q34" i="19"/>
  <c r="P34" i="19"/>
  <c r="Q33" i="19"/>
  <c r="P33" i="19"/>
  <c r="Q32" i="19"/>
  <c r="P32" i="19"/>
  <c r="Q31" i="19"/>
  <c r="P31" i="19"/>
  <c r="Q30" i="19"/>
  <c r="P30" i="19"/>
  <c r="Q29" i="19"/>
  <c r="P29" i="19"/>
  <c r="Q28" i="19"/>
  <c r="P28" i="19"/>
  <c r="Q27" i="19"/>
  <c r="P27" i="19"/>
  <c r="Q26" i="19"/>
  <c r="P26" i="19"/>
  <c r="Q25" i="19"/>
  <c r="P25" i="19"/>
  <c r="Q24" i="19"/>
  <c r="P24" i="19"/>
  <c r="Q23" i="19"/>
  <c r="P23" i="19"/>
  <c r="Q22" i="19"/>
  <c r="P22" i="19"/>
  <c r="Q21" i="19"/>
  <c r="P21" i="19"/>
  <c r="Q20" i="19"/>
  <c r="P20" i="19"/>
  <c r="Q19" i="19"/>
  <c r="P19" i="19"/>
  <c r="Q18" i="19"/>
  <c r="P18" i="19"/>
  <c r="Q17" i="19"/>
  <c r="P17" i="19"/>
  <c r="Q15" i="19"/>
  <c r="P15" i="19"/>
  <c r="Q14" i="19"/>
  <c r="P14" i="19"/>
  <c r="Q13" i="19"/>
  <c r="P13" i="19"/>
  <c r="Q12" i="19"/>
  <c r="P16" i="19" s="1"/>
  <c r="P12" i="19"/>
  <c r="Q16" i="19" s="1"/>
  <c r="Q11" i="19"/>
  <c r="P11" i="19"/>
  <c r="Q10" i="19"/>
  <c r="P10" i="19"/>
  <c r="Q9" i="19"/>
  <c r="P9" i="19"/>
  <c r="Q8" i="19"/>
  <c r="P8" i="19"/>
  <c r="Q7" i="19"/>
  <c r="P7" i="19"/>
  <c r="Q6" i="19"/>
  <c r="P6" i="19"/>
  <c r="Q5" i="19"/>
  <c r="P5" i="19"/>
  <c r="Q4" i="19"/>
  <c r="P4" i="19"/>
  <c r="Q3" i="19"/>
  <c r="P3" i="19"/>
  <c r="Q2" i="19"/>
  <c r="P2" i="19"/>
  <c r="Q57" i="17"/>
  <c r="P57" i="17"/>
  <c r="Q56" i="17"/>
  <c r="P56" i="17"/>
  <c r="Q55" i="17"/>
  <c r="P55" i="17"/>
  <c r="Q54" i="17"/>
  <c r="P54" i="17"/>
  <c r="Q53" i="17"/>
  <c r="P53" i="17"/>
  <c r="Q52" i="17"/>
  <c r="P52" i="17"/>
  <c r="Q51" i="17"/>
  <c r="P51" i="17"/>
  <c r="Q50" i="17"/>
  <c r="P50" i="17"/>
  <c r="Q49" i="17"/>
  <c r="P49" i="17"/>
  <c r="Q48" i="17"/>
  <c r="P48" i="17"/>
  <c r="Q47" i="17"/>
  <c r="P47" i="17"/>
  <c r="Q46" i="17"/>
  <c r="P46" i="17"/>
  <c r="Q44" i="17"/>
  <c r="P44" i="17"/>
  <c r="Q43" i="17"/>
  <c r="P43" i="17"/>
  <c r="Q42" i="17"/>
  <c r="P42" i="17"/>
  <c r="Q41" i="17"/>
  <c r="P41" i="17"/>
  <c r="Q45" i="17" s="1"/>
  <c r="Q40" i="17"/>
  <c r="P40" i="17"/>
  <c r="Q39" i="17"/>
  <c r="P39" i="17"/>
  <c r="Q38" i="17"/>
  <c r="P38" i="17"/>
  <c r="Q37" i="17"/>
  <c r="P37" i="17"/>
  <c r="Q36" i="17"/>
  <c r="P36" i="17"/>
  <c r="Q35" i="17"/>
  <c r="P35" i="17"/>
  <c r="Q34" i="17"/>
  <c r="P34" i="17"/>
  <c r="Q33" i="17"/>
  <c r="P33" i="17"/>
  <c r="Q32" i="17"/>
  <c r="P32" i="17"/>
  <c r="Q31" i="17"/>
  <c r="P31" i="17"/>
  <c r="Q30" i="17"/>
  <c r="P30" i="17"/>
  <c r="Q29" i="17"/>
  <c r="P29" i="17"/>
  <c r="Q28" i="17"/>
  <c r="P28" i="17"/>
  <c r="Q27" i="17"/>
  <c r="P27" i="17"/>
  <c r="Q26" i="17"/>
  <c r="P26" i="17"/>
  <c r="Q25" i="17"/>
  <c r="P25" i="17"/>
  <c r="Q24" i="17"/>
  <c r="P24" i="17"/>
  <c r="Q23" i="17"/>
  <c r="P23" i="17"/>
  <c r="Q22" i="17"/>
  <c r="P22" i="17"/>
  <c r="Q21" i="17"/>
  <c r="P21" i="17"/>
  <c r="Q20" i="17"/>
  <c r="P20" i="17"/>
  <c r="Q19" i="17"/>
  <c r="P19" i="17"/>
  <c r="Q18" i="17"/>
  <c r="P18" i="17"/>
  <c r="Q17" i="17"/>
  <c r="P17" i="17"/>
  <c r="Q15" i="17"/>
  <c r="P15" i="17"/>
  <c r="Q14" i="17"/>
  <c r="P14" i="17"/>
  <c r="Q13" i="17"/>
  <c r="P13" i="17"/>
  <c r="Q12" i="17"/>
  <c r="P12" i="17"/>
  <c r="Q16" i="17" s="1"/>
  <c r="Q11" i="17"/>
  <c r="P11" i="17"/>
  <c r="Q10" i="17"/>
  <c r="P10" i="17"/>
  <c r="Q9" i="17"/>
  <c r="P9" i="17"/>
  <c r="Q8" i="17"/>
  <c r="P8" i="17"/>
  <c r="Q7" i="17"/>
  <c r="P7" i="17"/>
  <c r="Q6" i="17"/>
  <c r="P6" i="17"/>
  <c r="Q5" i="17"/>
  <c r="P5" i="17"/>
  <c r="Q4" i="17"/>
  <c r="P4" i="17"/>
  <c r="Q3" i="17"/>
  <c r="P3" i="17"/>
  <c r="Q2" i="17"/>
  <c r="P2" i="17"/>
  <c r="Q57" i="15"/>
  <c r="P57" i="15"/>
  <c r="Q56" i="15"/>
  <c r="P56" i="15"/>
  <c r="Q55" i="15"/>
  <c r="P55" i="15"/>
  <c r="Q54" i="15"/>
  <c r="P54" i="15"/>
  <c r="Q53" i="15"/>
  <c r="P53" i="15"/>
  <c r="Q52" i="15"/>
  <c r="P52" i="15"/>
  <c r="Q51" i="15"/>
  <c r="P51" i="15"/>
  <c r="Q50" i="15"/>
  <c r="P50" i="15"/>
  <c r="Q49" i="15"/>
  <c r="P49" i="15"/>
  <c r="Q48" i="15"/>
  <c r="P48" i="15"/>
  <c r="Q47" i="15"/>
  <c r="P47" i="15"/>
  <c r="Q46" i="15"/>
  <c r="P46" i="15"/>
  <c r="Q44" i="15"/>
  <c r="P44" i="15"/>
  <c r="Q43" i="15"/>
  <c r="P43" i="15"/>
  <c r="Q42" i="15"/>
  <c r="P42" i="15"/>
  <c r="Q41" i="15"/>
  <c r="P41" i="15"/>
  <c r="Q45" i="15" s="1"/>
  <c r="Q40" i="15"/>
  <c r="P40" i="15"/>
  <c r="Q39" i="15"/>
  <c r="P39" i="15"/>
  <c r="Q38" i="15"/>
  <c r="P38" i="15"/>
  <c r="Q37" i="15"/>
  <c r="P37" i="15"/>
  <c r="Q36" i="15"/>
  <c r="P36" i="15"/>
  <c r="Q35" i="15"/>
  <c r="P35" i="15"/>
  <c r="Q34" i="15"/>
  <c r="P34" i="15"/>
  <c r="Q33" i="15"/>
  <c r="P33" i="15"/>
  <c r="Q32" i="15"/>
  <c r="P32" i="15"/>
  <c r="Q31" i="15"/>
  <c r="P31" i="15"/>
  <c r="Q30" i="15"/>
  <c r="P30" i="15"/>
  <c r="Q29" i="15"/>
  <c r="P29" i="15"/>
  <c r="Q28" i="15"/>
  <c r="P28" i="15"/>
  <c r="Q27" i="15"/>
  <c r="P27" i="15"/>
  <c r="Q26" i="15"/>
  <c r="P26" i="15"/>
  <c r="Q25" i="15"/>
  <c r="P25" i="15"/>
  <c r="Q24" i="15"/>
  <c r="P24" i="15"/>
  <c r="Q23" i="15"/>
  <c r="P23" i="15"/>
  <c r="Q22" i="15"/>
  <c r="P22" i="15"/>
  <c r="Q21" i="15"/>
  <c r="P21" i="15"/>
  <c r="Q20" i="15"/>
  <c r="P20" i="15"/>
  <c r="Q19" i="15"/>
  <c r="P19" i="15"/>
  <c r="Q18" i="15"/>
  <c r="P18" i="15"/>
  <c r="Q17" i="15"/>
  <c r="P17" i="15"/>
  <c r="Q15" i="15"/>
  <c r="P15" i="15"/>
  <c r="Q14" i="15"/>
  <c r="P14" i="15"/>
  <c r="Q13" i="15"/>
  <c r="P13" i="15"/>
  <c r="Q12" i="15"/>
  <c r="P16" i="15" s="1"/>
  <c r="P12" i="15"/>
  <c r="Q11" i="15"/>
  <c r="P11" i="15"/>
  <c r="Q10" i="15"/>
  <c r="P10" i="15"/>
  <c r="Q9" i="15"/>
  <c r="P9" i="15"/>
  <c r="Q8" i="15"/>
  <c r="P8" i="15"/>
  <c r="Q7" i="15"/>
  <c r="P7" i="15"/>
  <c r="Q6" i="15"/>
  <c r="P6" i="15"/>
  <c r="Q5" i="15"/>
  <c r="P5" i="15"/>
  <c r="Q4" i="15"/>
  <c r="P4" i="15"/>
  <c r="Q3" i="15"/>
  <c r="P3" i="15"/>
  <c r="Q2" i="15"/>
  <c r="P2" i="15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5" i="2"/>
  <c r="P15" i="2"/>
  <c r="Q14" i="2"/>
  <c r="P14" i="2"/>
  <c r="Q13" i="2"/>
  <c r="P13" i="2"/>
  <c r="Q12" i="2"/>
  <c r="P12" i="2"/>
  <c r="Q16" i="2" s="1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Q2" i="2"/>
  <c r="P2" i="2"/>
  <c r="Q57" i="13"/>
  <c r="P57" i="13"/>
  <c r="Q56" i="13"/>
  <c r="P56" i="13"/>
  <c r="Q55" i="13"/>
  <c r="P55" i="13"/>
  <c r="Q54" i="13"/>
  <c r="P54" i="13"/>
  <c r="Q53" i="13"/>
  <c r="P53" i="13"/>
  <c r="Q52" i="13"/>
  <c r="P52" i="13"/>
  <c r="Q51" i="13"/>
  <c r="P51" i="13"/>
  <c r="Q50" i="13"/>
  <c r="P50" i="13"/>
  <c r="Q49" i="13"/>
  <c r="P49" i="13"/>
  <c r="Q48" i="13"/>
  <c r="P48" i="13"/>
  <c r="Q47" i="13"/>
  <c r="P47" i="13"/>
  <c r="Q46" i="13"/>
  <c r="P46" i="13"/>
  <c r="Q44" i="13"/>
  <c r="P44" i="13"/>
  <c r="Q43" i="13"/>
  <c r="P43" i="13"/>
  <c r="Q42" i="13"/>
  <c r="P42" i="13"/>
  <c r="Q41" i="13"/>
  <c r="P45" i="13" s="1"/>
  <c r="P41" i="13"/>
  <c r="Q45" i="13" s="1"/>
  <c r="Q40" i="13"/>
  <c r="P40" i="13"/>
  <c r="Q39" i="13"/>
  <c r="P39" i="13"/>
  <c r="Q38" i="13"/>
  <c r="P38" i="13"/>
  <c r="Q37" i="13"/>
  <c r="P37" i="13"/>
  <c r="Q36" i="13"/>
  <c r="P36" i="13"/>
  <c r="Q35" i="13"/>
  <c r="P35" i="13"/>
  <c r="Q34" i="13"/>
  <c r="P34" i="13"/>
  <c r="Q33" i="13"/>
  <c r="P33" i="13"/>
  <c r="Q32" i="13"/>
  <c r="P32" i="13"/>
  <c r="Q31" i="13"/>
  <c r="P31" i="13"/>
  <c r="Q30" i="13"/>
  <c r="P30" i="13"/>
  <c r="Q29" i="13"/>
  <c r="P29" i="13"/>
  <c r="Q28" i="13"/>
  <c r="P28" i="13"/>
  <c r="Q27" i="13"/>
  <c r="P27" i="13"/>
  <c r="Q26" i="13"/>
  <c r="P26" i="13"/>
  <c r="Q25" i="13"/>
  <c r="P25" i="13"/>
  <c r="Q24" i="13"/>
  <c r="P24" i="13"/>
  <c r="Q23" i="13"/>
  <c r="P23" i="13"/>
  <c r="Q22" i="13"/>
  <c r="P22" i="13"/>
  <c r="Q21" i="13"/>
  <c r="P21" i="13"/>
  <c r="Q20" i="13"/>
  <c r="P20" i="13"/>
  <c r="Q19" i="13"/>
  <c r="P19" i="13"/>
  <c r="Q18" i="13"/>
  <c r="P18" i="13"/>
  <c r="Q17" i="13"/>
  <c r="P17" i="13"/>
  <c r="Q15" i="13"/>
  <c r="P15" i="13"/>
  <c r="Q14" i="13"/>
  <c r="P14" i="13"/>
  <c r="Q13" i="13"/>
  <c r="P13" i="13"/>
  <c r="Q12" i="13"/>
  <c r="P12" i="13"/>
  <c r="Q11" i="13"/>
  <c r="P11" i="13"/>
  <c r="Q10" i="13"/>
  <c r="P10" i="13"/>
  <c r="Q9" i="13"/>
  <c r="P9" i="13"/>
  <c r="Q8" i="13"/>
  <c r="P8" i="13"/>
  <c r="Q7" i="13"/>
  <c r="P7" i="13"/>
  <c r="Q6" i="13"/>
  <c r="P6" i="13"/>
  <c r="Q5" i="13"/>
  <c r="P5" i="13"/>
  <c r="Q4" i="13"/>
  <c r="P4" i="13"/>
  <c r="Q3" i="13"/>
  <c r="P3" i="13"/>
  <c r="Q2" i="13"/>
  <c r="P2" i="13"/>
  <c r="Q57" i="11"/>
  <c r="P57" i="11"/>
  <c r="Q56" i="11"/>
  <c r="P56" i="11"/>
  <c r="Q55" i="11"/>
  <c r="P55" i="11"/>
  <c r="Q54" i="11"/>
  <c r="P54" i="11"/>
  <c r="Q53" i="11"/>
  <c r="P53" i="11"/>
  <c r="Q52" i="11"/>
  <c r="P52" i="11"/>
  <c r="Q51" i="11"/>
  <c r="P51" i="11"/>
  <c r="Q50" i="11"/>
  <c r="P50" i="11"/>
  <c r="Q49" i="11"/>
  <c r="P49" i="11"/>
  <c r="Q48" i="11"/>
  <c r="P48" i="11"/>
  <c r="Q47" i="11"/>
  <c r="P47" i="11"/>
  <c r="Q46" i="11"/>
  <c r="P46" i="11"/>
  <c r="Q44" i="11"/>
  <c r="P44" i="11"/>
  <c r="Q43" i="11"/>
  <c r="P43" i="11"/>
  <c r="Q42" i="11"/>
  <c r="P42" i="11"/>
  <c r="Q41" i="11"/>
  <c r="P45" i="11" s="1"/>
  <c r="P41" i="11"/>
  <c r="Q45" i="11" s="1"/>
  <c r="Q40" i="11"/>
  <c r="P40" i="11"/>
  <c r="Q39" i="11"/>
  <c r="P39" i="11"/>
  <c r="Q38" i="11"/>
  <c r="P38" i="11"/>
  <c r="Q37" i="11"/>
  <c r="P37" i="11"/>
  <c r="Q36" i="11"/>
  <c r="P36" i="11"/>
  <c r="Q35" i="11"/>
  <c r="P35" i="11"/>
  <c r="Q34" i="11"/>
  <c r="P34" i="11"/>
  <c r="Q33" i="11"/>
  <c r="P33" i="11"/>
  <c r="Q32" i="11"/>
  <c r="P32" i="11"/>
  <c r="Q31" i="11"/>
  <c r="P31" i="11"/>
  <c r="Q30" i="11"/>
  <c r="P30" i="11"/>
  <c r="Q29" i="11"/>
  <c r="P29" i="11"/>
  <c r="Q28" i="11"/>
  <c r="P28" i="11"/>
  <c r="Q27" i="11"/>
  <c r="P27" i="11"/>
  <c r="Q26" i="11"/>
  <c r="P26" i="11"/>
  <c r="Q25" i="11"/>
  <c r="P25" i="11"/>
  <c r="Q24" i="11"/>
  <c r="P24" i="11"/>
  <c r="Q23" i="11"/>
  <c r="P23" i="11"/>
  <c r="Q22" i="11"/>
  <c r="P22" i="11"/>
  <c r="Q21" i="11"/>
  <c r="P21" i="11"/>
  <c r="Q20" i="11"/>
  <c r="P20" i="11"/>
  <c r="Q19" i="11"/>
  <c r="P19" i="11"/>
  <c r="Q18" i="11"/>
  <c r="P18" i="11"/>
  <c r="Q17" i="11"/>
  <c r="P17" i="11"/>
  <c r="Q15" i="11"/>
  <c r="P15" i="11"/>
  <c r="Q14" i="11"/>
  <c r="P14" i="11"/>
  <c r="Q13" i="11"/>
  <c r="P13" i="11"/>
  <c r="Q12" i="11"/>
  <c r="P12" i="11"/>
  <c r="Q16" i="11" s="1"/>
  <c r="Q11" i="11"/>
  <c r="P11" i="11"/>
  <c r="Q10" i="11"/>
  <c r="P10" i="11"/>
  <c r="Q9" i="11"/>
  <c r="P9" i="11"/>
  <c r="Q8" i="11"/>
  <c r="P8" i="11"/>
  <c r="Q7" i="11"/>
  <c r="P7" i="11"/>
  <c r="Q6" i="11"/>
  <c r="P6" i="11"/>
  <c r="Q5" i="11"/>
  <c r="P5" i="11"/>
  <c r="Q4" i="11"/>
  <c r="P4" i="11"/>
  <c r="Q3" i="11"/>
  <c r="P3" i="11"/>
  <c r="Q2" i="11"/>
  <c r="P2" i="11"/>
  <c r="Q57" i="9"/>
  <c r="P57" i="9"/>
  <c r="Q56" i="9"/>
  <c r="P56" i="9"/>
  <c r="Q55" i="9"/>
  <c r="P55" i="9"/>
  <c r="Q54" i="9"/>
  <c r="P54" i="9"/>
  <c r="Q53" i="9"/>
  <c r="P53" i="9"/>
  <c r="Q52" i="9"/>
  <c r="P52" i="9"/>
  <c r="Q51" i="9"/>
  <c r="P51" i="9"/>
  <c r="Q50" i="9"/>
  <c r="P50" i="9"/>
  <c r="Q49" i="9"/>
  <c r="P49" i="9"/>
  <c r="Q48" i="9"/>
  <c r="P48" i="9"/>
  <c r="Q47" i="9"/>
  <c r="P47" i="9"/>
  <c r="Q46" i="9"/>
  <c r="P46" i="9"/>
  <c r="Q44" i="9"/>
  <c r="P44" i="9"/>
  <c r="Q43" i="9"/>
  <c r="P43" i="9"/>
  <c r="Q42" i="9"/>
  <c r="P42" i="9"/>
  <c r="Q41" i="9"/>
  <c r="P45" i="9" s="1"/>
  <c r="P41" i="9"/>
  <c r="Q45" i="9" s="1"/>
  <c r="Q40" i="9"/>
  <c r="P40" i="9"/>
  <c r="Q39" i="9"/>
  <c r="P39" i="9"/>
  <c r="Q38" i="9"/>
  <c r="P38" i="9"/>
  <c r="Q37" i="9"/>
  <c r="P37" i="9"/>
  <c r="Q36" i="9"/>
  <c r="P36" i="9"/>
  <c r="Q35" i="9"/>
  <c r="P35" i="9"/>
  <c r="Q34" i="9"/>
  <c r="P34" i="9"/>
  <c r="Q33" i="9"/>
  <c r="P33" i="9"/>
  <c r="Q32" i="9"/>
  <c r="P32" i="9"/>
  <c r="Q31" i="9"/>
  <c r="P31" i="9"/>
  <c r="Q30" i="9"/>
  <c r="P30" i="9"/>
  <c r="Q29" i="9"/>
  <c r="P29" i="9"/>
  <c r="Q28" i="9"/>
  <c r="P28" i="9"/>
  <c r="Q27" i="9"/>
  <c r="P27" i="9"/>
  <c r="Q26" i="9"/>
  <c r="P26" i="9"/>
  <c r="Q25" i="9"/>
  <c r="P25" i="9"/>
  <c r="Q24" i="9"/>
  <c r="P24" i="9"/>
  <c r="Q23" i="9"/>
  <c r="P23" i="9"/>
  <c r="Q22" i="9"/>
  <c r="P22" i="9"/>
  <c r="Q21" i="9"/>
  <c r="P21" i="9"/>
  <c r="Q20" i="9"/>
  <c r="P20" i="9"/>
  <c r="Q19" i="9"/>
  <c r="P19" i="9"/>
  <c r="Q18" i="9"/>
  <c r="P18" i="9"/>
  <c r="Q17" i="9"/>
  <c r="P17" i="9"/>
  <c r="Q15" i="9"/>
  <c r="P15" i="9"/>
  <c r="Q14" i="9"/>
  <c r="P14" i="9"/>
  <c r="Q13" i="9"/>
  <c r="P13" i="9"/>
  <c r="Q12" i="9"/>
  <c r="P16" i="9" s="1"/>
  <c r="P12" i="9"/>
  <c r="Q16" i="9" s="1"/>
  <c r="Q11" i="9"/>
  <c r="P11" i="9"/>
  <c r="Q10" i="9"/>
  <c r="P10" i="9"/>
  <c r="Q9" i="9"/>
  <c r="P9" i="9"/>
  <c r="Q8" i="9"/>
  <c r="P8" i="9"/>
  <c r="Q7" i="9"/>
  <c r="P7" i="9"/>
  <c r="Q6" i="9"/>
  <c r="P6" i="9"/>
  <c r="Q5" i="9"/>
  <c r="P5" i="9"/>
  <c r="Q4" i="9"/>
  <c r="P4" i="9"/>
  <c r="Q3" i="9"/>
  <c r="P3" i="9"/>
  <c r="Q2" i="9"/>
  <c r="P2" i="9"/>
  <c r="Q57" i="7"/>
  <c r="P57" i="7"/>
  <c r="Q56" i="7"/>
  <c r="P56" i="7"/>
  <c r="Q55" i="7"/>
  <c r="P55" i="7"/>
  <c r="Q54" i="7"/>
  <c r="P54" i="7"/>
  <c r="Q53" i="7"/>
  <c r="P53" i="7"/>
  <c r="Q52" i="7"/>
  <c r="P52" i="7"/>
  <c r="Q51" i="7"/>
  <c r="P51" i="7"/>
  <c r="Q50" i="7"/>
  <c r="P50" i="7"/>
  <c r="Q49" i="7"/>
  <c r="P49" i="7"/>
  <c r="Q48" i="7"/>
  <c r="P48" i="7"/>
  <c r="Q47" i="7"/>
  <c r="P47" i="7"/>
  <c r="Q46" i="7"/>
  <c r="P46" i="7"/>
  <c r="Q44" i="7"/>
  <c r="P44" i="7"/>
  <c r="Q43" i="7"/>
  <c r="P43" i="7"/>
  <c r="Q42" i="7"/>
  <c r="P42" i="7"/>
  <c r="Q41" i="7"/>
  <c r="P41" i="7"/>
  <c r="Q45" i="7" s="1"/>
  <c r="Q40" i="7"/>
  <c r="P40" i="7"/>
  <c r="Q39" i="7"/>
  <c r="P39" i="7"/>
  <c r="Q38" i="7"/>
  <c r="P38" i="7"/>
  <c r="Q37" i="7"/>
  <c r="P37" i="7"/>
  <c r="Q36" i="7"/>
  <c r="P36" i="7"/>
  <c r="Q35" i="7"/>
  <c r="P35" i="7"/>
  <c r="Q34" i="7"/>
  <c r="P34" i="7"/>
  <c r="Q33" i="7"/>
  <c r="P33" i="7"/>
  <c r="Q32" i="7"/>
  <c r="P32" i="7"/>
  <c r="Q31" i="7"/>
  <c r="P31" i="7"/>
  <c r="Q30" i="7"/>
  <c r="P30" i="7"/>
  <c r="Q29" i="7"/>
  <c r="P29" i="7"/>
  <c r="Q28" i="7"/>
  <c r="P28" i="7"/>
  <c r="Q27" i="7"/>
  <c r="P27" i="7"/>
  <c r="Q26" i="7"/>
  <c r="P26" i="7"/>
  <c r="Q25" i="7"/>
  <c r="P25" i="7"/>
  <c r="Q24" i="7"/>
  <c r="P24" i="7"/>
  <c r="Q23" i="7"/>
  <c r="P23" i="7"/>
  <c r="Q22" i="7"/>
  <c r="P22" i="7"/>
  <c r="Q21" i="7"/>
  <c r="P21" i="7"/>
  <c r="Q20" i="7"/>
  <c r="P20" i="7"/>
  <c r="Q19" i="7"/>
  <c r="P19" i="7"/>
  <c r="Q18" i="7"/>
  <c r="P18" i="7"/>
  <c r="Q17" i="7"/>
  <c r="P17" i="7"/>
  <c r="Q15" i="7"/>
  <c r="P15" i="7"/>
  <c r="Q14" i="7"/>
  <c r="P14" i="7"/>
  <c r="Q13" i="7"/>
  <c r="P13" i="7"/>
  <c r="Q12" i="7"/>
  <c r="P16" i="7" s="1"/>
  <c r="P12" i="7"/>
  <c r="Q16" i="7" s="1"/>
  <c r="Q11" i="7"/>
  <c r="P11" i="7"/>
  <c r="Q10" i="7"/>
  <c r="P10" i="7"/>
  <c r="Q9" i="7"/>
  <c r="P9" i="7"/>
  <c r="Q8" i="7"/>
  <c r="P8" i="7"/>
  <c r="Q7" i="7"/>
  <c r="P7" i="7"/>
  <c r="Q6" i="7"/>
  <c r="P6" i="7"/>
  <c r="Q5" i="7"/>
  <c r="P5" i="7"/>
  <c r="Q4" i="7"/>
  <c r="P4" i="7"/>
  <c r="Q3" i="7"/>
  <c r="P3" i="7"/>
  <c r="Q2" i="7"/>
  <c r="P2" i="7"/>
  <c r="Q57" i="5"/>
  <c r="P57" i="5"/>
  <c r="Q56" i="5"/>
  <c r="P56" i="5"/>
  <c r="Q55" i="5"/>
  <c r="P55" i="5"/>
  <c r="Q54" i="5"/>
  <c r="P54" i="5"/>
  <c r="Q53" i="5"/>
  <c r="P53" i="5"/>
  <c r="Q52" i="5"/>
  <c r="P52" i="5"/>
  <c r="Q51" i="5"/>
  <c r="P51" i="5"/>
  <c r="Q50" i="5"/>
  <c r="P50" i="5"/>
  <c r="Q49" i="5"/>
  <c r="P49" i="5"/>
  <c r="Q48" i="5"/>
  <c r="P48" i="5"/>
  <c r="Q47" i="5"/>
  <c r="P47" i="5"/>
  <c r="Q46" i="5"/>
  <c r="P46" i="5"/>
  <c r="Q44" i="5"/>
  <c r="P44" i="5"/>
  <c r="Q43" i="5"/>
  <c r="P43" i="5"/>
  <c r="Q42" i="5"/>
  <c r="P42" i="5"/>
  <c r="Q41" i="5"/>
  <c r="P45" i="5" s="1"/>
  <c r="P41" i="5"/>
  <c r="Q45" i="5" s="1"/>
  <c r="Q40" i="5"/>
  <c r="P40" i="5"/>
  <c r="Q39" i="5"/>
  <c r="P39" i="5"/>
  <c r="Q38" i="5"/>
  <c r="P38" i="5"/>
  <c r="Q37" i="5"/>
  <c r="P37" i="5"/>
  <c r="Q36" i="5"/>
  <c r="P36" i="5"/>
  <c r="Q35" i="5"/>
  <c r="P35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5" i="5"/>
  <c r="P15" i="5"/>
  <c r="Q14" i="5"/>
  <c r="P14" i="5"/>
  <c r="Q13" i="5"/>
  <c r="P13" i="5"/>
  <c r="Q12" i="5"/>
  <c r="P16" i="5" s="1"/>
  <c r="P12" i="5"/>
  <c r="Q16" i="5" s="1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  <c r="Q4" i="5"/>
  <c r="P4" i="5"/>
  <c r="Q3" i="5"/>
  <c r="P3" i="5"/>
  <c r="Q2" i="5"/>
  <c r="P2" i="5"/>
  <c r="P58" i="11"/>
  <c r="P16" i="11"/>
  <c r="P58" i="13"/>
  <c r="Q58" i="2"/>
  <c r="P45" i="2"/>
  <c r="P16" i="2"/>
  <c r="P45" i="15"/>
  <c r="P58" i="17"/>
  <c r="P45" i="17"/>
  <c r="P16" i="17"/>
  <c r="P45" i="19"/>
  <c r="P58" i="21"/>
  <c r="P58" i="23"/>
  <c r="P45" i="23"/>
  <c r="P16" i="23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P16" i="13" l="1"/>
  <c r="Q16" i="15"/>
  <c r="P58" i="2"/>
  <c r="Q45" i="2"/>
  <c r="Q16" i="13"/>
  <c r="Q58" i="19"/>
  <c r="Q58" i="21"/>
  <c r="Q58" i="23"/>
  <c r="P58" i="5"/>
  <c r="P58" i="15"/>
  <c r="P58" i="19"/>
  <c r="Q58" i="15"/>
  <c r="Q58" i="17"/>
  <c r="Q58" i="13"/>
  <c r="Q58" i="11"/>
  <c r="P58" i="9"/>
  <c r="Q58" i="9"/>
  <c r="Q58" i="7"/>
  <c r="P58" i="7"/>
  <c r="P45" i="7"/>
  <c r="Q58" i="5"/>
  <c r="T57" i="19" l="1"/>
  <c r="S57" i="19"/>
  <c r="R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T56" i="19"/>
  <c r="S56" i="19"/>
  <c r="R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T55" i="19"/>
  <c r="S55" i="19"/>
  <c r="R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C55" i="21" s="1"/>
  <c r="T54" i="19"/>
  <c r="S54" i="19"/>
  <c r="R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21" s="1"/>
  <c r="T53" i="19"/>
  <c r="S53" i="19"/>
  <c r="R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T52" i="19"/>
  <c r="S52" i="19"/>
  <c r="R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T51" i="19"/>
  <c r="S51" i="19"/>
  <c r="R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21" s="1"/>
  <c r="T50" i="19"/>
  <c r="S50" i="19"/>
  <c r="R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21" s="1"/>
  <c r="T49" i="19"/>
  <c r="S49" i="19"/>
  <c r="R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T48" i="19"/>
  <c r="S48" i="19"/>
  <c r="R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T47" i="19"/>
  <c r="S47" i="19"/>
  <c r="R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21" s="1"/>
  <c r="T46" i="19"/>
  <c r="S46" i="19"/>
  <c r="R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T44" i="19"/>
  <c r="S44" i="19"/>
  <c r="R44" i="19"/>
  <c r="O44" i="19"/>
  <c r="N44" i="19"/>
  <c r="L44" i="19"/>
  <c r="K44" i="19"/>
  <c r="J44" i="19"/>
  <c r="I44" i="19"/>
  <c r="H44" i="19"/>
  <c r="G44" i="19"/>
  <c r="F44" i="19"/>
  <c r="E44" i="19"/>
  <c r="D44" i="19"/>
  <c r="T43" i="19"/>
  <c r="S43" i="19"/>
  <c r="R43" i="19"/>
  <c r="O43" i="19"/>
  <c r="N43" i="19"/>
  <c r="L43" i="19"/>
  <c r="K43" i="19"/>
  <c r="J43" i="19"/>
  <c r="I43" i="19"/>
  <c r="H43" i="19"/>
  <c r="G43" i="19"/>
  <c r="F43" i="19"/>
  <c r="E43" i="19"/>
  <c r="D43" i="19"/>
  <c r="C43" i="21" s="1"/>
  <c r="T42" i="19"/>
  <c r="S42" i="19"/>
  <c r="R42" i="19"/>
  <c r="O42" i="19"/>
  <c r="N42" i="19"/>
  <c r="L42" i="19"/>
  <c r="K42" i="19"/>
  <c r="J42" i="19"/>
  <c r="I42" i="19"/>
  <c r="H42" i="19"/>
  <c r="G42" i="19"/>
  <c r="F42" i="19"/>
  <c r="E42" i="19"/>
  <c r="D42" i="19"/>
  <c r="T41" i="19"/>
  <c r="S41" i="19"/>
  <c r="S45" i="19" s="1"/>
  <c r="R41" i="19"/>
  <c r="O41" i="19"/>
  <c r="N41" i="19"/>
  <c r="L41" i="19"/>
  <c r="L45" i="19" s="1"/>
  <c r="K41" i="19"/>
  <c r="J41" i="19"/>
  <c r="I41" i="19"/>
  <c r="H41" i="19"/>
  <c r="H45" i="19" s="1"/>
  <c r="G41" i="19"/>
  <c r="F41" i="19"/>
  <c r="E41" i="19"/>
  <c r="D41" i="19"/>
  <c r="T40" i="19"/>
  <c r="S40" i="19"/>
  <c r="R40" i="19"/>
  <c r="R45" i="19" s="1"/>
  <c r="O40" i="19"/>
  <c r="O45" i="19" s="1"/>
  <c r="N40" i="19"/>
  <c r="L40" i="19"/>
  <c r="K40" i="19"/>
  <c r="J40" i="19"/>
  <c r="J45" i="19" s="1"/>
  <c r="I40" i="19"/>
  <c r="H40" i="19"/>
  <c r="G40" i="19"/>
  <c r="F40" i="19"/>
  <c r="F45" i="19" s="1"/>
  <c r="E40" i="19"/>
  <c r="D40" i="19"/>
  <c r="T39" i="19"/>
  <c r="S39" i="19"/>
  <c r="R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T38" i="19"/>
  <c r="S38" i="19"/>
  <c r="R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21" s="1"/>
  <c r="T37" i="19"/>
  <c r="S37" i="19"/>
  <c r="R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T36" i="19"/>
  <c r="S36" i="19"/>
  <c r="R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T35" i="19"/>
  <c r="S35" i="19"/>
  <c r="R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T34" i="19"/>
  <c r="S34" i="19"/>
  <c r="R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21" s="1"/>
  <c r="T33" i="19"/>
  <c r="S33" i="19"/>
  <c r="R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T32" i="19"/>
  <c r="S32" i="19"/>
  <c r="R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T31" i="19"/>
  <c r="S31" i="19"/>
  <c r="R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T30" i="19"/>
  <c r="S30" i="19"/>
  <c r="R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21" s="1"/>
  <c r="T29" i="19"/>
  <c r="S29" i="19"/>
  <c r="R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T28" i="19"/>
  <c r="S28" i="19"/>
  <c r="R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T27" i="19"/>
  <c r="S27" i="19"/>
  <c r="R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T26" i="19"/>
  <c r="S26" i="19"/>
  <c r="R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21" s="1"/>
  <c r="T25" i="19"/>
  <c r="S25" i="19"/>
  <c r="R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T24" i="19"/>
  <c r="S24" i="19"/>
  <c r="R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T23" i="19"/>
  <c r="S23" i="19"/>
  <c r="R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T22" i="19"/>
  <c r="S22" i="19"/>
  <c r="R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21" s="1"/>
  <c r="T21" i="19"/>
  <c r="S21" i="19"/>
  <c r="R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T20" i="19"/>
  <c r="S20" i="19"/>
  <c r="R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T19" i="19"/>
  <c r="S19" i="19"/>
  <c r="R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T18" i="19"/>
  <c r="S18" i="19"/>
  <c r="R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21" s="1"/>
  <c r="T17" i="19"/>
  <c r="S17" i="19"/>
  <c r="R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M16" i="19"/>
  <c r="T15" i="19"/>
  <c r="S15" i="19"/>
  <c r="R15" i="19"/>
  <c r="O15" i="19"/>
  <c r="N15" i="19"/>
  <c r="L15" i="19"/>
  <c r="K15" i="19"/>
  <c r="J15" i="19"/>
  <c r="I15" i="19"/>
  <c r="H15" i="19"/>
  <c r="G15" i="19"/>
  <c r="F15" i="19"/>
  <c r="E15" i="19"/>
  <c r="D15" i="19"/>
  <c r="T14" i="19"/>
  <c r="S14" i="19"/>
  <c r="R14" i="19"/>
  <c r="O14" i="19"/>
  <c r="N14" i="19"/>
  <c r="L14" i="19"/>
  <c r="K14" i="19"/>
  <c r="J14" i="19"/>
  <c r="I14" i="19"/>
  <c r="H14" i="19"/>
  <c r="G14" i="19"/>
  <c r="F14" i="19"/>
  <c r="E14" i="19"/>
  <c r="D14" i="19"/>
  <c r="C14" i="21" s="1"/>
  <c r="T13" i="19"/>
  <c r="S13" i="19"/>
  <c r="R13" i="19"/>
  <c r="O13" i="19"/>
  <c r="O16" i="19" s="1"/>
  <c r="N13" i="19"/>
  <c r="L13" i="19"/>
  <c r="K13" i="19"/>
  <c r="J13" i="19"/>
  <c r="J16" i="19" s="1"/>
  <c r="I13" i="19"/>
  <c r="H13" i="19"/>
  <c r="G13" i="19"/>
  <c r="G16" i="19" s="1"/>
  <c r="F13" i="19"/>
  <c r="F16" i="19" s="1"/>
  <c r="E13" i="19"/>
  <c r="D13" i="19"/>
  <c r="T12" i="19"/>
  <c r="S12" i="19"/>
  <c r="R12" i="19"/>
  <c r="O12" i="19"/>
  <c r="N12" i="19"/>
  <c r="L12" i="19"/>
  <c r="L16" i="19" s="1"/>
  <c r="K12" i="19"/>
  <c r="J12" i="19"/>
  <c r="I12" i="19"/>
  <c r="I16" i="19" s="1"/>
  <c r="H12" i="19"/>
  <c r="H16" i="19" s="1"/>
  <c r="G12" i="19"/>
  <c r="F12" i="19"/>
  <c r="E12" i="19"/>
  <c r="E16" i="19" s="1"/>
  <c r="D12" i="19"/>
  <c r="C12" i="21" s="1"/>
  <c r="T11" i="19"/>
  <c r="S11" i="19"/>
  <c r="R11" i="19"/>
  <c r="O11" i="19"/>
  <c r="N11" i="19"/>
  <c r="L11" i="19"/>
  <c r="K11" i="19"/>
  <c r="J11" i="19"/>
  <c r="I11" i="19"/>
  <c r="H11" i="19"/>
  <c r="G11" i="19"/>
  <c r="F11" i="19"/>
  <c r="E11" i="19"/>
  <c r="D11" i="19"/>
  <c r="T10" i="19"/>
  <c r="S10" i="19"/>
  <c r="R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T9" i="19"/>
  <c r="S9" i="19"/>
  <c r="R9" i="19"/>
  <c r="O9" i="19"/>
  <c r="N9" i="19"/>
  <c r="M9" i="19"/>
  <c r="L9" i="19"/>
  <c r="K9" i="19"/>
  <c r="J9" i="19"/>
  <c r="I9" i="19"/>
  <c r="H9" i="19"/>
  <c r="G9" i="19"/>
  <c r="F9" i="19"/>
  <c r="E9" i="19"/>
  <c r="D9" i="19"/>
  <c r="C9" i="21" s="1"/>
  <c r="T8" i="19"/>
  <c r="S8" i="19"/>
  <c r="R8" i="19"/>
  <c r="O8" i="19"/>
  <c r="N8" i="19"/>
  <c r="M8" i="19"/>
  <c r="L8" i="19"/>
  <c r="K8" i="19"/>
  <c r="J8" i="19"/>
  <c r="I8" i="19"/>
  <c r="H8" i="19"/>
  <c r="G8" i="19"/>
  <c r="F8" i="19"/>
  <c r="E8" i="19"/>
  <c r="D8" i="19"/>
  <c r="T7" i="19"/>
  <c r="S7" i="19"/>
  <c r="R7" i="19"/>
  <c r="O7" i="19"/>
  <c r="N7" i="19"/>
  <c r="M7" i="19"/>
  <c r="L7" i="19"/>
  <c r="K7" i="19"/>
  <c r="J7" i="19"/>
  <c r="I7" i="19"/>
  <c r="H7" i="19"/>
  <c r="G7" i="19"/>
  <c r="F7" i="19"/>
  <c r="E7" i="19"/>
  <c r="D7" i="19"/>
  <c r="T6" i="19"/>
  <c r="S6" i="19"/>
  <c r="R6" i="19"/>
  <c r="O6" i="19"/>
  <c r="N6" i="19"/>
  <c r="M6" i="19"/>
  <c r="L6" i="19"/>
  <c r="K6" i="19"/>
  <c r="J6" i="19"/>
  <c r="I6" i="19"/>
  <c r="H6" i="19"/>
  <c r="G6" i="19"/>
  <c r="F6" i="19"/>
  <c r="E6" i="19"/>
  <c r="D6" i="19"/>
  <c r="T5" i="19"/>
  <c r="S5" i="19"/>
  <c r="R5" i="19"/>
  <c r="O5" i="19"/>
  <c r="N5" i="19"/>
  <c r="M5" i="19"/>
  <c r="L5" i="19"/>
  <c r="K5" i="19"/>
  <c r="J5" i="19"/>
  <c r="I5" i="19"/>
  <c r="H5" i="19"/>
  <c r="G5" i="19"/>
  <c r="F5" i="19"/>
  <c r="E5" i="19"/>
  <c r="D5" i="19"/>
  <c r="C5" i="21" s="1"/>
  <c r="T4" i="19"/>
  <c r="S4" i="19"/>
  <c r="R4" i="19"/>
  <c r="O4" i="19"/>
  <c r="N4" i="19"/>
  <c r="M4" i="19"/>
  <c r="L4" i="19"/>
  <c r="K4" i="19"/>
  <c r="J4" i="19"/>
  <c r="I4" i="19"/>
  <c r="H4" i="19"/>
  <c r="G4" i="19"/>
  <c r="F4" i="19"/>
  <c r="E4" i="19"/>
  <c r="D4" i="19"/>
  <c r="T3" i="19"/>
  <c r="S3" i="19"/>
  <c r="R3" i="19"/>
  <c r="O3" i="19"/>
  <c r="N3" i="19"/>
  <c r="M3" i="19"/>
  <c r="L3" i="19"/>
  <c r="K3" i="19"/>
  <c r="J3" i="19"/>
  <c r="I3" i="19"/>
  <c r="H3" i="19"/>
  <c r="G3" i="19"/>
  <c r="F3" i="19"/>
  <c r="E3" i="19"/>
  <c r="D3" i="19"/>
  <c r="T2" i="19"/>
  <c r="S2" i="19"/>
  <c r="R2" i="19"/>
  <c r="O2" i="19"/>
  <c r="N2" i="19"/>
  <c r="M2" i="19"/>
  <c r="L2" i="19"/>
  <c r="K2" i="19"/>
  <c r="J2" i="19"/>
  <c r="I2" i="19"/>
  <c r="H2" i="19"/>
  <c r="G2" i="19"/>
  <c r="F2" i="19"/>
  <c r="E2" i="19"/>
  <c r="D2" i="19"/>
  <c r="T57" i="17"/>
  <c r="S57" i="17"/>
  <c r="R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9" s="1"/>
  <c r="T56" i="17"/>
  <c r="S56" i="17"/>
  <c r="R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9" s="1"/>
  <c r="T55" i="17"/>
  <c r="S55" i="17"/>
  <c r="R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T54" i="17"/>
  <c r="S54" i="17"/>
  <c r="R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T53" i="17"/>
  <c r="S53" i="17"/>
  <c r="R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9" s="1"/>
  <c r="T52" i="17"/>
  <c r="S52" i="17"/>
  <c r="R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9" s="1"/>
  <c r="T51" i="17"/>
  <c r="S51" i="17"/>
  <c r="R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T50" i="17"/>
  <c r="S50" i="17"/>
  <c r="R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T49" i="17"/>
  <c r="S49" i="17"/>
  <c r="R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T48" i="17"/>
  <c r="S48" i="17"/>
  <c r="R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9" s="1"/>
  <c r="T47" i="17"/>
  <c r="S47" i="17"/>
  <c r="R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T46" i="17"/>
  <c r="S46" i="17"/>
  <c r="R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T44" i="17"/>
  <c r="S44" i="17"/>
  <c r="R44" i="17"/>
  <c r="O44" i="17"/>
  <c r="N44" i="17"/>
  <c r="L44" i="17"/>
  <c r="K44" i="17"/>
  <c r="J44" i="17"/>
  <c r="I44" i="17"/>
  <c r="H44" i="17"/>
  <c r="G44" i="17"/>
  <c r="F44" i="17"/>
  <c r="E44" i="17"/>
  <c r="D44" i="17"/>
  <c r="T43" i="17"/>
  <c r="S43" i="17"/>
  <c r="R43" i="17"/>
  <c r="O43" i="17"/>
  <c r="N43" i="17"/>
  <c r="L43" i="17"/>
  <c r="K43" i="17"/>
  <c r="J43" i="17"/>
  <c r="I43" i="17"/>
  <c r="H43" i="17"/>
  <c r="G43" i="17"/>
  <c r="F43" i="17"/>
  <c r="E43" i="17"/>
  <c r="D43" i="17"/>
  <c r="T42" i="17"/>
  <c r="S42" i="17"/>
  <c r="R42" i="17"/>
  <c r="O42" i="17"/>
  <c r="N42" i="17"/>
  <c r="L42" i="17"/>
  <c r="K42" i="17"/>
  <c r="J42" i="17"/>
  <c r="I42" i="17"/>
  <c r="H42" i="17"/>
  <c r="G42" i="17"/>
  <c r="F42" i="17"/>
  <c r="E42" i="17"/>
  <c r="D42" i="17"/>
  <c r="T41" i="17"/>
  <c r="S41" i="17"/>
  <c r="R41" i="17"/>
  <c r="O41" i="17"/>
  <c r="N41" i="17"/>
  <c r="L41" i="17"/>
  <c r="K41" i="17"/>
  <c r="J41" i="17"/>
  <c r="I41" i="17"/>
  <c r="I45" i="17" s="1"/>
  <c r="H41" i="17"/>
  <c r="G41" i="17"/>
  <c r="F41" i="17"/>
  <c r="E41" i="17"/>
  <c r="E45" i="17" s="1"/>
  <c r="D41" i="17"/>
  <c r="T40" i="17"/>
  <c r="S40" i="17"/>
  <c r="R40" i="17"/>
  <c r="R45" i="17" s="1"/>
  <c r="O40" i="17"/>
  <c r="N40" i="17"/>
  <c r="L40" i="17"/>
  <c r="K40" i="17"/>
  <c r="J40" i="17"/>
  <c r="I40" i="17"/>
  <c r="H40" i="17"/>
  <c r="G40" i="17"/>
  <c r="G45" i="17" s="1"/>
  <c r="F40" i="17"/>
  <c r="E40" i="17"/>
  <c r="D40" i="17"/>
  <c r="T39" i="17"/>
  <c r="S39" i="17"/>
  <c r="R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T38" i="17"/>
  <c r="S38" i="17"/>
  <c r="R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T37" i="17"/>
  <c r="S37" i="17"/>
  <c r="R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9" s="1"/>
  <c r="T36" i="17"/>
  <c r="S36" i="17"/>
  <c r="R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T35" i="17"/>
  <c r="S35" i="17"/>
  <c r="R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T34" i="17"/>
  <c r="S34" i="17"/>
  <c r="R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T33" i="17"/>
  <c r="S33" i="17"/>
  <c r="R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9" s="1"/>
  <c r="T32" i="17"/>
  <c r="S32" i="17"/>
  <c r="R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T31" i="17"/>
  <c r="S31" i="17"/>
  <c r="R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T30" i="17"/>
  <c r="S30" i="17"/>
  <c r="R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T29" i="17"/>
  <c r="S29" i="17"/>
  <c r="R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9" s="1"/>
  <c r="T28" i="17"/>
  <c r="S28" i="17"/>
  <c r="R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T27" i="17"/>
  <c r="S27" i="17"/>
  <c r="R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T26" i="17"/>
  <c r="S26" i="17"/>
  <c r="R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T25" i="17"/>
  <c r="S25" i="17"/>
  <c r="R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9" s="1"/>
  <c r="T24" i="17"/>
  <c r="S24" i="17"/>
  <c r="R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T23" i="17"/>
  <c r="S23" i="17"/>
  <c r="R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T22" i="17"/>
  <c r="S22" i="17"/>
  <c r="R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T21" i="17"/>
  <c r="S21" i="17"/>
  <c r="R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9" s="1"/>
  <c r="T20" i="17"/>
  <c r="S20" i="17"/>
  <c r="R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T19" i="17"/>
  <c r="S19" i="17"/>
  <c r="R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T18" i="17"/>
  <c r="S18" i="17"/>
  <c r="R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T17" i="17"/>
  <c r="S17" i="17"/>
  <c r="R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9" s="1"/>
  <c r="M16" i="17"/>
  <c r="T15" i="17"/>
  <c r="S15" i="17"/>
  <c r="R15" i="17"/>
  <c r="O15" i="17"/>
  <c r="N15" i="17"/>
  <c r="L15" i="17"/>
  <c r="K15" i="17"/>
  <c r="J15" i="17"/>
  <c r="I15" i="17"/>
  <c r="H15" i="17"/>
  <c r="G15" i="17"/>
  <c r="F15" i="17"/>
  <c r="E15" i="17"/>
  <c r="D15" i="17"/>
  <c r="T14" i="17"/>
  <c r="S14" i="17"/>
  <c r="R14" i="17"/>
  <c r="O14" i="17"/>
  <c r="N14" i="17"/>
  <c r="L14" i="17"/>
  <c r="K14" i="17"/>
  <c r="J14" i="17"/>
  <c r="I14" i="17"/>
  <c r="H14" i="17"/>
  <c r="G14" i="17"/>
  <c r="F14" i="17"/>
  <c r="E14" i="17"/>
  <c r="D14" i="17"/>
  <c r="T13" i="17"/>
  <c r="S13" i="17"/>
  <c r="R13" i="17"/>
  <c r="R16" i="17" s="1"/>
  <c r="O13" i="17"/>
  <c r="N13" i="17"/>
  <c r="L13" i="17"/>
  <c r="K13" i="17"/>
  <c r="K16" i="17" s="1"/>
  <c r="J13" i="17"/>
  <c r="I13" i="17"/>
  <c r="H13" i="17"/>
  <c r="G13" i="17"/>
  <c r="G16" i="17" s="1"/>
  <c r="F13" i="17"/>
  <c r="E13" i="17"/>
  <c r="D13" i="17"/>
  <c r="T12" i="17"/>
  <c r="T16" i="17" s="1"/>
  <c r="S12" i="17"/>
  <c r="S16" i="17" s="1"/>
  <c r="R12" i="17"/>
  <c r="O12" i="17"/>
  <c r="N12" i="17"/>
  <c r="N16" i="17" s="1"/>
  <c r="L12" i="17"/>
  <c r="K12" i="17"/>
  <c r="J12" i="17"/>
  <c r="I12" i="17"/>
  <c r="I16" i="17" s="1"/>
  <c r="H12" i="17"/>
  <c r="G12" i="17"/>
  <c r="F12" i="17"/>
  <c r="E12" i="17"/>
  <c r="D12" i="17"/>
  <c r="T11" i="17"/>
  <c r="S11" i="17"/>
  <c r="R11" i="17"/>
  <c r="O11" i="17"/>
  <c r="N11" i="17"/>
  <c r="L11" i="17"/>
  <c r="K11" i="17"/>
  <c r="J11" i="17"/>
  <c r="I11" i="17"/>
  <c r="H11" i="17"/>
  <c r="G11" i="17"/>
  <c r="F11" i="17"/>
  <c r="E11" i="17"/>
  <c r="D11" i="17"/>
  <c r="T10" i="17"/>
  <c r="S10" i="17"/>
  <c r="R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T9" i="17"/>
  <c r="S9" i="17"/>
  <c r="R9" i="17"/>
  <c r="O9" i="17"/>
  <c r="N9" i="17"/>
  <c r="M9" i="17"/>
  <c r="L9" i="17"/>
  <c r="K9" i="17"/>
  <c r="J9" i="17"/>
  <c r="I9" i="17"/>
  <c r="H9" i="17"/>
  <c r="G9" i="17"/>
  <c r="F9" i="17"/>
  <c r="E9" i="17"/>
  <c r="D9" i="17"/>
  <c r="T8" i="17"/>
  <c r="S8" i="17"/>
  <c r="R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9" s="1"/>
  <c r="T7" i="17"/>
  <c r="S7" i="17"/>
  <c r="R7" i="17"/>
  <c r="O7" i="17"/>
  <c r="N7" i="17"/>
  <c r="M7" i="17"/>
  <c r="L7" i="17"/>
  <c r="K7" i="17"/>
  <c r="J7" i="17"/>
  <c r="I7" i="17"/>
  <c r="H7" i="17"/>
  <c r="G7" i="17"/>
  <c r="F7" i="17"/>
  <c r="E7" i="17"/>
  <c r="D7" i="17"/>
  <c r="T6" i="17"/>
  <c r="S6" i="17"/>
  <c r="R6" i="17"/>
  <c r="O6" i="17"/>
  <c r="N6" i="17"/>
  <c r="M6" i="17"/>
  <c r="L6" i="17"/>
  <c r="K6" i="17"/>
  <c r="J6" i="17"/>
  <c r="I6" i="17"/>
  <c r="H6" i="17"/>
  <c r="G6" i="17"/>
  <c r="F6" i="17"/>
  <c r="E6" i="17"/>
  <c r="D6" i="17"/>
  <c r="T5" i="17"/>
  <c r="S5" i="17"/>
  <c r="R5" i="17"/>
  <c r="O5" i="17"/>
  <c r="N5" i="17"/>
  <c r="M5" i="17"/>
  <c r="L5" i="17"/>
  <c r="K5" i="17"/>
  <c r="J5" i="17"/>
  <c r="I5" i="17"/>
  <c r="H5" i="17"/>
  <c r="G5" i="17"/>
  <c r="F5" i="17"/>
  <c r="E5" i="17"/>
  <c r="D5" i="17"/>
  <c r="T4" i="17"/>
  <c r="S4" i="17"/>
  <c r="R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9" s="1"/>
  <c r="T3" i="17"/>
  <c r="S3" i="17"/>
  <c r="R3" i="17"/>
  <c r="O3" i="17"/>
  <c r="N3" i="17"/>
  <c r="M3" i="17"/>
  <c r="L3" i="17"/>
  <c r="K3" i="17"/>
  <c r="J3" i="17"/>
  <c r="I3" i="17"/>
  <c r="H3" i="17"/>
  <c r="G3" i="17"/>
  <c r="F3" i="17"/>
  <c r="E3" i="17"/>
  <c r="D3" i="17"/>
  <c r="T2" i="17"/>
  <c r="S2" i="17"/>
  <c r="R2" i="17"/>
  <c r="O2" i="17"/>
  <c r="N2" i="17"/>
  <c r="M2" i="17"/>
  <c r="L2" i="17"/>
  <c r="K2" i="17"/>
  <c r="J2" i="17"/>
  <c r="I2" i="17"/>
  <c r="H2" i="17"/>
  <c r="G2" i="17"/>
  <c r="F2" i="17"/>
  <c r="E2" i="17"/>
  <c r="D2" i="17"/>
  <c r="T57" i="15"/>
  <c r="S57" i="15"/>
  <c r="R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T56" i="15"/>
  <c r="S56" i="15"/>
  <c r="R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7" s="1"/>
  <c r="T55" i="15"/>
  <c r="S55" i="15"/>
  <c r="R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7" s="1"/>
  <c r="T54" i="15"/>
  <c r="S54" i="15"/>
  <c r="R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T53" i="15"/>
  <c r="S53" i="15"/>
  <c r="R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T52" i="15"/>
  <c r="S52" i="15"/>
  <c r="R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7" s="1"/>
  <c r="T51" i="15"/>
  <c r="S51" i="15"/>
  <c r="R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7" s="1"/>
  <c r="T50" i="15"/>
  <c r="S50" i="15"/>
  <c r="R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T49" i="15"/>
  <c r="S49" i="15"/>
  <c r="R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T48" i="15"/>
  <c r="S48" i="15"/>
  <c r="R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7" s="1"/>
  <c r="T47" i="15"/>
  <c r="S47" i="15"/>
  <c r="R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7" s="1"/>
  <c r="T46" i="15"/>
  <c r="S46" i="15"/>
  <c r="R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T44" i="15"/>
  <c r="S44" i="15"/>
  <c r="R44" i="15"/>
  <c r="O44" i="15"/>
  <c r="N44" i="15"/>
  <c r="L44" i="15"/>
  <c r="K44" i="15"/>
  <c r="J44" i="15"/>
  <c r="I44" i="15"/>
  <c r="H44" i="15"/>
  <c r="G44" i="15"/>
  <c r="F44" i="15"/>
  <c r="E44" i="15"/>
  <c r="D44" i="15"/>
  <c r="C44" i="17" s="1"/>
  <c r="T43" i="15"/>
  <c r="S43" i="15"/>
  <c r="R43" i="15"/>
  <c r="O43" i="15"/>
  <c r="N43" i="15"/>
  <c r="L43" i="15"/>
  <c r="K43" i="15"/>
  <c r="J43" i="15"/>
  <c r="I43" i="15"/>
  <c r="H43" i="15"/>
  <c r="G43" i="15"/>
  <c r="F43" i="15"/>
  <c r="E43" i="15"/>
  <c r="D43" i="15"/>
  <c r="T42" i="15"/>
  <c r="S42" i="15"/>
  <c r="R42" i="15"/>
  <c r="O42" i="15"/>
  <c r="N42" i="15"/>
  <c r="L42" i="15"/>
  <c r="K42" i="15"/>
  <c r="J42" i="15"/>
  <c r="I42" i="15"/>
  <c r="H42" i="15"/>
  <c r="G42" i="15"/>
  <c r="F42" i="15"/>
  <c r="E42" i="15"/>
  <c r="D42" i="15"/>
  <c r="C42" i="17" s="1"/>
  <c r="T41" i="15"/>
  <c r="S41" i="15"/>
  <c r="R41" i="15"/>
  <c r="O41" i="15"/>
  <c r="O45" i="15" s="1"/>
  <c r="N41" i="15"/>
  <c r="L41" i="15"/>
  <c r="K41" i="15"/>
  <c r="K45" i="15" s="1"/>
  <c r="J41" i="15"/>
  <c r="J45" i="15" s="1"/>
  <c r="I41" i="15"/>
  <c r="H41" i="15"/>
  <c r="G41" i="15"/>
  <c r="F41" i="15"/>
  <c r="F45" i="15" s="1"/>
  <c r="E41" i="15"/>
  <c r="D41" i="15"/>
  <c r="T40" i="15"/>
  <c r="T45" i="15" s="1"/>
  <c r="S40" i="15"/>
  <c r="S45" i="15" s="1"/>
  <c r="R40" i="15"/>
  <c r="O40" i="15"/>
  <c r="N40" i="15"/>
  <c r="N45" i="15" s="1"/>
  <c r="L40" i="15"/>
  <c r="L45" i="15" s="1"/>
  <c r="K40" i="15"/>
  <c r="J40" i="15"/>
  <c r="I40" i="15"/>
  <c r="H40" i="15"/>
  <c r="H45" i="15" s="1"/>
  <c r="G40" i="15"/>
  <c r="F40" i="15"/>
  <c r="E40" i="15"/>
  <c r="D40" i="15"/>
  <c r="D45" i="15" s="1"/>
  <c r="T39" i="15"/>
  <c r="S39" i="15"/>
  <c r="R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T38" i="15"/>
  <c r="S38" i="15"/>
  <c r="R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T37" i="15"/>
  <c r="S37" i="15"/>
  <c r="R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T36" i="15"/>
  <c r="S36" i="15"/>
  <c r="R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7" s="1"/>
  <c r="T35" i="15"/>
  <c r="S35" i="15"/>
  <c r="R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T34" i="15"/>
  <c r="S34" i="15"/>
  <c r="R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T33" i="15"/>
  <c r="S33" i="15"/>
  <c r="R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T32" i="15"/>
  <c r="S32" i="15"/>
  <c r="R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7" s="1"/>
  <c r="T31" i="15"/>
  <c r="S31" i="15"/>
  <c r="R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T30" i="15"/>
  <c r="S30" i="15"/>
  <c r="R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T29" i="15"/>
  <c r="S29" i="15"/>
  <c r="R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T28" i="15"/>
  <c r="S28" i="15"/>
  <c r="R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7" s="1"/>
  <c r="T27" i="15"/>
  <c r="S27" i="15"/>
  <c r="R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T26" i="15"/>
  <c r="S26" i="15"/>
  <c r="R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T25" i="15"/>
  <c r="S25" i="15"/>
  <c r="R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T24" i="15"/>
  <c r="S24" i="15"/>
  <c r="R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7" s="1"/>
  <c r="T23" i="15"/>
  <c r="S23" i="15"/>
  <c r="R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T22" i="15"/>
  <c r="S22" i="15"/>
  <c r="R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T21" i="15"/>
  <c r="S21" i="15"/>
  <c r="R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T20" i="15"/>
  <c r="S20" i="15"/>
  <c r="R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7" s="1"/>
  <c r="T19" i="15"/>
  <c r="S19" i="15"/>
  <c r="R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T18" i="15"/>
  <c r="S18" i="15"/>
  <c r="R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T17" i="15"/>
  <c r="S17" i="15"/>
  <c r="S58" i="15" s="1"/>
  <c r="R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M16" i="15"/>
  <c r="T15" i="15"/>
  <c r="S15" i="15"/>
  <c r="R15" i="15"/>
  <c r="O15" i="15"/>
  <c r="N15" i="15"/>
  <c r="L15" i="15"/>
  <c r="K15" i="15"/>
  <c r="J15" i="15"/>
  <c r="I15" i="15"/>
  <c r="H15" i="15"/>
  <c r="G15" i="15"/>
  <c r="F15" i="15"/>
  <c r="E15" i="15"/>
  <c r="D15" i="15"/>
  <c r="C15" i="17" s="1"/>
  <c r="T14" i="15"/>
  <c r="S14" i="15"/>
  <c r="R14" i="15"/>
  <c r="O14" i="15"/>
  <c r="N14" i="15"/>
  <c r="L14" i="15"/>
  <c r="K14" i="15"/>
  <c r="J14" i="15"/>
  <c r="I14" i="15"/>
  <c r="H14" i="15"/>
  <c r="G14" i="15"/>
  <c r="F14" i="15"/>
  <c r="E14" i="15"/>
  <c r="D14" i="15"/>
  <c r="T13" i="15"/>
  <c r="S13" i="15"/>
  <c r="S16" i="15" s="1"/>
  <c r="R13" i="15"/>
  <c r="O13" i="15"/>
  <c r="N13" i="15"/>
  <c r="L13" i="15"/>
  <c r="L16" i="15" s="1"/>
  <c r="K13" i="15"/>
  <c r="J13" i="15"/>
  <c r="I13" i="15"/>
  <c r="H13" i="15"/>
  <c r="H16" i="15" s="1"/>
  <c r="G13" i="15"/>
  <c r="F13" i="15"/>
  <c r="E13" i="15"/>
  <c r="D13" i="15"/>
  <c r="C13" i="17" s="1"/>
  <c r="T12" i="15"/>
  <c r="S12" i="15"/>
  <c r="R12" i="15"/>
  <c r="O12" i="15"/>
  <c r="O16" i="15" s="1"/>
  <c r="N12" i="15"/>
  <c r="N16" i="15" s="1"/>
  <c r="L12" i="15"/>
  <c r="K12" i="15"/>
  <c r="J12" i="15"/>
  <c r="J16" i="15" s="1"/>
  <c r="I12" i="15"/>
  <c r="H12" i="15"/>
  <c r="G12" i="15"/>
  <c r="F12" i="15"/>
  <c r="F16" i="15" s="1"/>
  <c r="E12" i="15"/>
  <c r="D12" i="15"/>
  <c r="T11" i="15"/>
  <c r="S11" i="15"/>
  <c r="R11" i="15"/>
  <c r="O11" i="15"/>
  <c r="N11" i="15"/>
  <c r="L11" i="15"/>
  <c r="K11" i="15"/>
  <c r="J11" i="15"/>
  <c r="I11" i="15"/>
  <c r="H11" i="15"/>
  <c r="G11" i="15"/>
  <c r="F11" i="15"/>
  <c r="E11" i="15"/>
  <c r="D11" i="15"/>
  <c r="C11" i="17" s="1"/>
  <c r="T10" i="15"/>
  <c r="S10" i="15"/>
  <c r="R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T9" i="15"/>
  <c r="S9" i="15"/>
  <c r="R9" i="15"/>
  <c r="O9" i="15"/>
  <c r="N9" i="15"/>
  <c r="M9" i="15"/>
  <c r="L9" i="15"/>
  <c r="K9" i="15"/>
  <c r="J9" i="15"/>
  <c r="I9" i="15"/>
  <c r="H9" i="15"/>
  <c r="G9" i="15"/>
  <c r="F9" i="15"/>
  <c r="E9" i="15"/>
  <c r="D9" i="15"/>
  <c r="T8" i="15"/>
  <c r="S8" i="15"/>
  <c r="R8" i="15"/>
  <c r="O8" i="15"/>
  <c r="N8" i="15"/>
  <c r="M8" i="15"/>
  <c r="L8" i="15"/>
  <c r="K8" i="15"/>
  <c r="J8" i="15"/>
  <c r="I8" i="15"/>
  <c r="H8" i="15"/>
  <c r="G8" i="15"/>
  <c r="F8" i="15"/>
  <c r="E8" i="15"/>
  <c r="D8" i="15"/>
  <c r="T7" i="15"/>
  <c r="S7" i="15"/>
  <c r="R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7" s="1"/>
  <c r="T6" i="15"/>
  <c r="S6" i="15"/>
  <c r="R6" i="15"/>
  <c r="O6" i="15"/>
  <c r="N6" i="15"/>
  <c r="M6" i="15"/>
  <c r="L6" i="15"/>
  <c r="K6" i="15"/>
  <c r="J6" i="15"/>
  <c r="I6" i="15"/>
  <c r="H6" i="15"/>
  <c r="G6" i="15"/>
  <c r="F6" i="15"/>
  <c r="E6" i="15"/>
  <c r="D6" i="15"/>
  <c r="T5" i="15"/>
  <c r="S5" i="15"/>
  <c r="R5" i="15"/>
  <c r="O5" i="15"/>
  <c r="N5" i="15"/>
  <c r="M5" i="15"/>
  <c r="L5" i="15"/>
  <c r="K5" i="15"/>
  <c r="J5" i="15"/>
  <c r="I5" i="15"/>
  <c r="H5" i="15"/>
  <c r="G5" i="15"/>
  <c r="F5" i="15"/>
  <c r="E5" i="15"/>
  <c r="D5" i="15"/>
  <c r="T4" i="15"/>
  <c r="S4" i="15"/>
  <c r="R4" i="15"/>
  <c r="O4" i="15"/>
  <c r="N4" i="15"/>
  <c r="M4" i="15"/>
  <c r="M58" i="15" s="1"/>
  <c r="L4" i="15"/>
  <c r="K4" i="15"/>
  <c r="J4" i="15"/>
  <c r="I4" i="15"/>
  <c r="H4" i="15"/>
  <c r="G4" i="15"/>
  <c r="F4" i="15"/>
  <c r="E4" i="15"/>
  <c r="D4" i="15"/>
  <c r="T3" i="15"/>
  <c r="S3" i="15"/>
  <c r="R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7" s="1"/>
  <c r="T2" i="15"/>
  <c r="S2" i="15"/>
  <c r="R2" i="15"/>
  <c r="O2" i="15"/>
  <c r="N2" i="15"/>
  <c r="M2" i="15"/>
  <c r="L2" i="15"/>
  <c r="K2" i="15"/>
  <c r="J2" i="15"/>
  <c r="I2" i="15"/>
  <c r="H2" i="15"/>
  <c r="G2" i="15"/>
  <c r="F2" i="15"/>
  <c r="E2" i="15"/>
  <c r="D2" i="15"/>
  <c r="T57" i="2"/>
  <c r="S57" i="2"/>
  <c r="R57" i="2"/>
  <c r="O57" i="2"/>
  <c r="N57" i="2"/>
  <c r="M57" i="2"/>
  <c r="L57" i="2"/>
  <c r="K57" i="2"/>
  <c r="J57" i="2"/>
  <c r="I57" i="2"/>
  <c r="H57" i="2"/>
  <c r="G57" i="2"/>
  <c r="F57" i="2"/>
  <c r="E57" i="2"/>
  <c r="D57" i="2"/>
  <c r="T56" i="2"/>
  <c r="S56" i="2"/>
  <c r="R56" i="2"/>
  <c r="O56" i="2"/>
  <c r="N56" i="2"/>
  <c r="M56" i="2"/>
  <c r="L56" i="2"/>
  <c r="K56" i="2"/>
  <c r="J56" i="2"/>
  <c r="I56" i="2"/>
  <c r="H56" i="2"/>
  <c r="G56" i="2"/>
  <c r="F56" i="2"/>
  <c r="E56" i="2"/>
  <c r="D56" i="2"/>
  <c r="T55" i="2"/>
  <c r="S55" i="2"/>
  <c r="R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15" s="1"/>
  <c r="T54" i="2"/>
  <c r="S54" i="2"/>
  <c r="R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15" s="1"/>
  <c r="T53" i="2"/>
  <c r="S53" i="2"/>
  <c r="R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15" s="1"/>
  <c r="T52" i="2"/>
  <c r="S52" i="2"/>
  <c r="R52" i="2"/>
  <c r="O52" i="2"/>
  <c r="N52" i="2"/>
  <c r="M52" i="2"/>
  <c r="L52" i="2"/>
  <c r="K52" i="2"/>
  <c r="J52" i="2"/>
  <c r="I52" i="2"/>
  <c r="H52" i="2"/>
  <c r="G52" i="2"/>
  <c r="F52" i="2"/>
  <c r="E52" i="2"/>
  <c r="D52" i="2"/>
  <c r="T51" i="2"/>
  <c r="S51" i="2"/>
  <c r="R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15" s="1"/>
  <c r="T50" i="2"/>
  <c r="S50" i="2"/>
  <c r="R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15" s="1"/>
  <c r="T49" i="2"/>
  <c r="S49" i="2"/>
  <c r="R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15" s="1"/>
  <c r="T48" i="2"/>
  <c r="S48" i="2"/>
  <c r="R48" i="2"/>
  <c r="O48" i="2"/>
  <c r="N48" i="2"/>
  <c r="M48" i="2"/>
  <c r="L48" i="2"/>
  <c r="K48" i="2"/>
  <c r="J48" i="2"/>
  <c r="I48" i="2"/>
  <c r="H48" i="2"/>
  <c r="G48" i="2"/>
  <c r="F48" i="2"/>
  <c r="E48" i="2"/>
  <c r="D48" i="2"/>
  <c r="T47" i="2"/>
  <c r="S47" i="2"/>
  <c r="R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15" s="1"/>
  <c r="T46" i="2"/>
  <c r="S46" i="2"/>
  <c r="R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15" s="1"/>
  <c r="T44" i="2"/>
  <c r="S44" i="2"/>
  <c r="R44" i="2"/>
  <c r="O44" i="2"/>
  <c r="N44" i="2"/>
  <c r="L44" i="2"/>
  <c r="K44" i="2"/>
  <c r="J44" i="2"/>
  <c r="I44" i="2"/>
  <c r="H44" i="2"/>
  <c r="G44" i="2"/>
  <c r="F44" i="2"/>
  <c r="E44" i="2"/>
  <c r="D44" i="2"/>
  <c r="C44" i="15" s="1"/>
  <c r="T43" i="2"/>
  <c r="S43" i="2"/>
  <c r="R43" i="2"/>
  <c r="O43" i="2"/>
  <c r="N43" i="2"/>
  <c r="L43" i="2"/>
  <c r="K43" i="2"/>
  <c r="J43" i="2"/>
  <c r="I43" i="2"/>
  <c r="H43" i="2"/>
  <c r="G43" i="2"/>
  <c r="F43" i="2"/>
  <c r="E43" i="2"/>
  <c r="D43" i="2"/>
  <c r="T42" i="2"/>
  <c r="S42" i="2"/>
  <c r="R42" i="2"/>
  <c r="O42" i="2"/>
  <c r="N42" i="2"/>
  <c r="L42" i="2"/>
  <c r="K42" i="2"/>
  <c r="J42" i="2"/>
  <c r="I42" i="2"/>
  <c r="H42" i="2"/>
  <c r="G42" i="2"/>
  <c r="F42" i="2"/>
  <c r="E42" i="2"/>
  <c r="D42" i="2"/>
  <c r="C42" i="15" s="1"/>
  <c r="T41" i="2"/>
  <c r="S41" i="2"/>
  <c r="R41" i="2"/>
  <c r="R45" i="2" s="1"/>
  <c r="O41" i="2"/>
  <c r="N41" i="2"/>
  <c r="L41" i="2"/>
  <c r="K41" i="2"/>
  <c r="J41" i="2"/>
  <c r="I41" i="2"/>
  <c r="H41" i="2"/>
  <c r="G41" i="2"/>
  <c r="G45" i="2" s="1"/>
  <c r="F41" i="2"/>
  <c r="E41" i="2"/>
  <c r="D41" i="2"/>
  <c r="C41" i="15" s="1"/>
  <c r="T40" i="2"/>
  <c r="S40" i="2"/>
  <c r="R40" i="2"/>
  <c r="O40" i="2"/>
  <c r="N40" i="2"/>
  <c r="L40" i="2"/>
  <c r="K40" i="2"/>
  <c r="J40" i="2"/>
  <c r="J45" i="2" s="1"/>
  <c r="I40" i="2"/>
  <c r="H40" i="2"/>
  <c r="G40" i="2"/>
  <c r="F40" i="2"/>
  <c r="E40" i="2"/>
  <c r="D40" i="2"/>
  <c r="C40" i="15" s="1"/>
  <c r="T39" i="2"/>
  <c r="S39" i="2"/>
  <c r="R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15" s="1"/>
  <c r="T38" i="2"/>
  <c r="S38" i="2"/>
  <c r="R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15" s="1"/>
  <c r="T37" i="2"/>
  <c r="S37" i="2"/>
  <c r="R37" i="2"/>
  <c r="O37" i="2"/>
  <c r="N37" i="2"/>
  <c r="M37" i="2"/>
  <c r="L37" i="2"/>
  <c r="K37" i="2"/>
  <c r="J37" i="2"/>
  <c r="I37" i="2"/>
  <c r="H37" i="2"/>
  <c r="G37" i="2"/>
  <c r="F37" i="2"/>
  <c r="E37" i="2"/>
  <c r="D37" i="2"/>
  <c r="T36" i="2"/>
  <c r="S36" i="2"/>
  <c r="R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15" s="1"/>
  <c r="T35" i="2"/>
  <c r="S35" i="2"/>
  <c r="R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15" s="1"/>
  <c r="T34" i="2"/>
  <c r="S34" i="2"/>
  <c r="R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15" s="1"/>
  <c r="T33" i="2"/>
  <c r="S33" i="2"/>
  <c r="R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15" s="1"/>
  <c r="T32" i="2"/>
  <c r="S32" i="2"/>
  <c r="R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15" s="1"/>
  <c r="T31" i="2"/>
  <c r="S31" i="2"/>
  <c r="R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15" s="1"/>
  <c r="T30" i="2"/>
  <c r="S30" i="2"/>
  <c r="R30" i="2"/>
  <c r="O30" i="2"/>
  <c r="N30" i="2"/>
  <c r="M30" i="2"/>
  <c r="L30" i="2"/>
  <c r="K30" i="2"/>
  <c r="J30" i="2"/>
  <c r="I30" i="2"/>
  <c r="H30" i="2"/>
  <c r="G30" i="2"/>
  <c r="F30" i="2"/>
  <c r="E30" i="2"/>
  <c r="D30" i="2"/>
  <c r="T29" i="2"/>
  <c r="S29" i="2"/>
  <c r="R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15" s="1"/>
  <c r="T28" i="2"/>
  <c r="S28" i="2"/>
  <c r="R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15" s="1"/>
  <c r="T27" i="2"/>
  <c r="S27" i="2"/>
  <c r="R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15" s="1"/>
  <c r="T26" i="2"/>
  <c r="S26" i="2"/>
  <c r="R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15" s="1"/>
  <c r="T25" i="2"/>
  <c r="S25" i="2"/>
  <c r="R25" i="2"/>
  <c r="O25" i="2"/>
  <c r="N25" i="2"/>
  <c r="M25" i="2"/>
  <c r="L25" i="2"/>
  <c r="K25" i="2"/>
  <c r="J25" i="2"/>
  <c r="I25" i="2"/>
  <c r="H25" i="2"/>
  <c r="G25" i="2"/>
  <c r="F25" i="2"/>
  <c r="E25" i="2"/>
  <c r="D25" i="2"/>
  <c r="T24" i="2"/>
  <c r="S24" i="2"/>
  <c r="R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15" s="1"/>
  <c r="T23" i="2"/>
  <c r="S23" i="2"/>
  <c r="R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15" s="1"/>
  <c r="T22" i="2"/>
  <c r="S22" i="2"/>
  <c r="R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15" s="1"/>
  <c r="T21" i="2"/>
  <c r="S21" i="2"/>
  <c r="R21" i="2"/>
  <c r="O21" i="2"/>
  <c r="N21" i="2"/>
  <c r="M21" i="2"/>
  <c r="L21" i="2"/>
  <c r="K21" i="2"/>
  <c r="J21" i="2"/>
  <c r="I21" i="2"/>
  <c r="H21" i="2"/>
  <c r="G21" i="2"/>
  <c r="F21" i="2"/>
  <c r="E21" i="2"/>
  <c r="D21" i="2"/>
  <c r="T20" i="2"/>
  <c r="S20" i="2"/>
  <c r="R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15" s="1"/>
  <c r="T19" i="2"/>
  <c r="S19" i="2"/>
  <c r="R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15" s="1"/>
  <c r="T18" i="2"/>
  <c r="S18" i="2"/>
  <c r="R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15" s="1"/>
  <c r="T17" i="2"/>
  <c r="S17" i="2"/>
  <c r="R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15" s="1"/>
  <c r="M16" i="2"/>
  <c r="T15" i="2"/>
  <c r="S15" i="2"/>
  <c r="R15" i="2"/>
  <c r="O15" i="2"/>
  <c r="N15" i="2"/>
  <c r="L15" i="2"/>
  <c r="K15" i="2"/>
  <c r="J15" i="2"/>
  <c r="I15" i="2"/>
  <c r="H15" i="2"/>
  <c r="G15" i="2"/>
  <c r="F15" i="2"/>
  <c r="E15" i="2"/>
  <c r="D15" i="2"/>
  <c r="C15" i="15" s="1"/>
  <c r="T14" i="2"/>
  <c r="S14" i="2"/>
  <c r="R14" i="2"/>
  <c r="O14" i="2"/>
  <c r="N14" i="2"/>
  <c r="L14" i="2"/>
  <c r="K14" i="2"/>
  <c r="J14" i="2"/>
  <c r="I14" i="2"/>
  <c r="H14" i="2"/>
  <c r="G14" i="2"/>
  <c r="F14" i="2"/>
  <c r="E14" i="2"/>
  <c r="D14" i="2"/>
  <c r="C14" i="15" s="1"/>
  <c r="T13" i="2"/>
  <c r="T16" i="2" s="1"/>
  <c r="S13" i="2"/>
  <c r="R13" i="2"/>
  <c r="O13" i="2"/>
  <c r="N13" i="2"/>
  <c r="L13" i="2"/>
  <c r="K13" i="2"/>
  <c r="J13" i="2"/>
  <c r="I13" i="2"/>
  <c r="I16" i="2" s="1"/>
  <c r="H13" i="2"/>
  <c r="G13" i="2"/>
  <c r="F13" i="2"/>
  <c r="E13" i="2"/>
  <c r="E16" i="2" s="1"/>
  <c r="D13" i="2"/>
  <c r="C13" i="15" s="1"/>
  <c r="T12" i="2"/>
  <c r="S12" i="2"/>
  <c r="R12" i="2"/>
  <c r="R16" i="2" s="1"/>
  <c r="O12" i="2"/>
  <c r="N12" i="2"/>
  <c r="L12" i="2"/>
  <c r="K12" i="2"/>
  <c r="K16" i="2" s="1"/>
  <c r="J12" i="2"/>
  <c r="I12" i="2"/>
  <c r="H12" i="2"/>
  <c r="G12" i="2"/>
  <c r="F12" i="2"/>
  <c r="E12" i="2"/>
  <c r="D12" i="2"/>
  <c r="C12" i="15" s="1"/>
  <c r="T11" i="2"/>
  <c r="S11" i="2"/>
  <c r="R11" i="2"/>
  <c r="O11" i="2"/>
  <c r="N11" i="2"/>
  <c r="L11" i="2"/>
  <c r="K11" i="2"/>
  <c r="J11" i="2"/>
  <c r="I11" i="2"/>
  <c r="H11" i="2"/>
  <c r="G11" i="2"/>
  <c r="F11" i="2"/>
  <c r="E11" i="2"/>
  <c r="D11" i="2"/>
  <c r="C11" i="15" s="1"/>
  <c r="T10" i="2"/>
  <c r="S10" i="2"/>
  <c r="R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15" s="1"/>
  <c r="T9" i="2"/>
  <c r="S9" i="2"/>
  <c r="R9" i="2"/>
  <c r="O9" i="2"/>
  <c r="N9" i="2"/>
  <c r="M9" i="2"/>
  <c r="L9" i="2"/>
  <c r="K9" i="2"/>
  <c r="J9" i="2"/>
  <c r="I9" i="2"/>
  <c r="H9" i="2"/>
  <c r="G9" i="2"/>
  <c r="F9" i="2"/>
  <c r="E9" i="2"/>
  <c r="D9" i="2"/>
  <c r="C9" i="15" s="1"/>
  <c r="T8" i="2"/>
  <c r="S8" i="2"/>
  <c r="R8" i="2"/>
  <c r="O8" i="2"/>
  <c r="N8" i="2"/>
  <c r="M8" i="2"/>
  <c r="L8" i="2"/>
  <c r="K8" i="2"/>
  <c r="J8" i="2"/>
  <c r="I8" i="2"/>
  <c r="H8" i="2"/>
  <c r="G8" i="2"/>
  <c r="F8" i="2"/>
  <c r="E8" i="2"/>
  <c r="D8" i="2"/>
  <c r="C8" i="15" s="1"/>
  <c r="T7" i="2"/>
  <c r="S7" i="2"/>
  <c r="R7" i="2"/>
  <c r="O7" i="2"/>
  <c r="N7" i="2"/>
  <c r="M7" i="2"/>
  <c r="L7" i="2"/>
  <c r="K7" i="2"/>
  <c r="J7" i="2"/>
  <c r="I7" i="2"/>
  <c r="H7" i="2"/>
  <c r="G7" i="2"/>
  <c r="F7" i="2"/>
  <c r="E7" i="2"/>
  <c r="D7" i="2"/>
  <c r="C7" i="15" s="1"/>
  <c r="T6" i="2"/>
  <c r="S6" i="2"/>
  <c r="R6" i="2"/>
  <c r="O6" i="2"/>
  <c r="N6" i="2"/>
  <c r="M6" i="2"/>
  <c r="L6" i="2"/>
  <c r="K6" i="2"/>
  <c r="J6" i="2"/>
  <c r="I6" i="2"/>
  <c r="H6" i="2"/>
  <c r="G6" i="2"/>
  <c r="F6" i="2"/>
  <c r="E6" i="2"/>
  <c r="D6" i="2"/>
  <c r="C6" i="15" s="1"/>
  <c r="T5" i="2"/>
  <c r="S5" i="2"/>
  <c r="R5" i="2"/>
  <c r="O5" i="2"/>
  <c r="N5" i="2"/>
  <c r="M5" i="2"/>
  <c r="L5" i="2"/>
  <c r="K5" i="2"/>
  <c r="J5" i="2"/>
  <c r="I5" i="2"/>
  <c r="H5" i="2"/>
  <c r="G5" i="2"/>
  <c r="F5" i="2"/>
  <c r="E5" i="2"/>
  <c r="D5" i="2"/>
  <c r="T4" i="2"/>
  <c r="S4" i="2"/>
  <c r="R4" i="2"/>
  <c r="O4" i="2"/>
  <c r="N4" i="2"/>
  <c r="M4" i="2"/>
  <c r="L4" i="2"/>
  <c r="K4" i="2"/>
  <c r="J4" i="2"/>
  <c r="I4" i="2"/>
  <c r="H4" i="2"/>
  <c r="G4" i="2"/>
  <c r="F4" i="2"/>
  <c r="E4" i="2"/>
  <c r="D4" i="2"/>
  <c r="C4" i="15" s="1"/>
  <c r="T3" i="2"/>
  <c r="S3" i="2"/>
  <c r="R3" i="2"/>
  <c r="O3" i="2"/>
  <c r="N3" i="2"/>
  <c r="M3" i="2"/>
  <c r="L3" i="2"/>
  <c r="K3" i="2"/>
  <c r="J3" i="2"/>
  <c r="I3" i="2"/>
  <c r="H3" i="2"/>
  <c r="G3" i="2"/>
  <c r="F3" i="2"/>
  <c r="E3" i="2"/>
  <c r="D3" i="2"/>
  <c r="C3" i="15" s="1"/>
  <c r="T2" i="2"/>
  <c r="S2" i="2"/>
  <c r="R2" i="2"/>
  <c r="O2" i="2"/>
  <c r="N2" i="2"/>
  <c r="M2" i="2"/>
  <c r="L2" i="2"/>
  <c r="K2" i="2"/>
  <c r="J2" i="2"/>
  <c r="I2" i="2"/>
  <c r="H2" i="2"/>
  <c r="G2" i="2"/>
  <c r="F2" i="2"/>
  <c r="E2" i="2"/>
  <c r="D2" i="2"/>
  <c r="C2" i="15" s="1"/>
  <c r="T57" i="13"/>
  <c r="S57" i="13"/>
  <c r="R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D57" i="25" s="1"/>
  <c r="T56" i="13"/>
  <c r="S56" i="13"/>
  <c r="R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D56" i="25" s="1"/>
  <c r="T55" i="13"/>
  <c r="S55" i="13"/>
  <c r="R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D55" i="25" s="1"/>
  <c r="T54" i="13"/>
  <c r="S54" i="13"/>
  <c r="R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D54" i="25" s="1"/>
  <c r="T53" i="13"/>
  <c r="S53" i="13"/>
  <c r="R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D53" i="25" s="1"/>
  <c r="T52" i="13"/>
  <c r="S52" i="13"/>
  <c r="R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D52" i="25" s="1"/>
  <c r="T51" i="13"/>
  <c r="S51" i="13"/>
  <c r="R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D51" i="25" s="1"/>
  <c r="T50" i="13"/>
  <c r="S50" i="13"/>
  <c r="R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D50" i="25" s="1"/>
  <c r="T49" i="13"/>
  <c r="S49" i="13"/>
  <c r="R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D49" i="25" s="1"/>
  <c r="T48" i="13"/>
  <c r="S48" i="13"/>
  <c r="R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D48" i="25" s="1"/>
  <c r="T47" i="13"/>
  <c r="S47" i="13"/>
  <c r="R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D47" i="25" s="1"/>
  <c r="T46" i="13"/>
  <c r="S46" i="13"/>
  <c r="R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D46" i="25" s="1"/>
  <c r="T44" i="13"/>
  <c r="S44" i="13"/>
  <c r="R44" i="13"/>
  <c r="O44" i="13"/>
  <c r="N44" i="13"/>
  <c r="L44" i="13"/>
  <c r="K44" i="13"/>
  <c r="J44" i="13"/>
  <c r="I44" i="13"/>
  <c r="H44" i="13"/>
  <c r="G44" i="13"/>
  <c r="F44" i="13"/>
  <c r="E44" i="13"/>
  <c r="D44" i="13"/>
  <c r="D44" i="25" s="1"/>
  <c r="T43" i="13"/>
  <c r="S43" i="13"/>
  <c r="R43" i="13"/>
  <c r="O43" i="13"/>
  <c r="N43" i="13"/>
  <c r="L43" i="13"/>
  <c r="K43" i="13"/>
  <c r="J43" i="13"/>
  <c r="I43" i="13"/>
  <c r="H43" i="13"/>
  <c r="G43" i="13"/>
  <c r="F43" i="13"/>
  <c r="E43" i="13"/>
  <c r="D43" i="13"/>
  <c r="D43" i="25" s="1"/>
  <c r="T42" i="13"/>
  <c r="S42" i="13"/>
  <c r="R42" i="13"/>
  <c r="O42" i="13"/>
  <c r="N42" i="13"/>
  <c r="L42" i="13"/>
  <c r="K42" i="13"/>
  <c r="J42" i="13"/>
  <c r="I42" i="13"/>
  <c r="H42" i="13"/>
  <c r="G42" i="13"/>
  <c r="F42" i="13"/>
  <c r="E42" i="13"/>
  <c r="D42" i="13"/>
  <c r="D42" i="25" s="1"/>
  <c r="T41" i="13"/>
  <c r="S41" i="13"/>
  <c r="S45" i="13" s="1"/>
  <c r="R41" i="13"/>
  <c r="O41" i="13"/>
  <c r="N41" i="13"/>
  <c r="L41" i="13"/>
  <c r="L45" i="13" s="1"/>
  <c r="K41" i="13"/>
  <c r="J41" i="13"/>
  <c r="I41" i="13"/>
  <c r="H41" i="13"/>
  <c r="H45" i="13" s="1"/>
  <c r="G41" i="13"/>
  <c r="G45" i="13" s="1"/>
  <c r="F41" i="13"/>
  <c r="E41" i="13"/>
  <c r="D41" i="13"/>
  <c r="D41" i="25" s="1"/>
  <c r="T40" i="13"/>
  <c r="S40" i="13"/>
  <c r="R40" i="13"/>
  <c r="O40" i="13"/>
  <c r="O45" i="13" s="1"/>
  <c r="N40" i="13"/>
  <c r="N45" i="13" s="1"/>
  <c r="L40" i="13"/>
  <c r="K40" i="13"/>
  <c r="J40" i="13"/>
  <c r="J45" i="13" s="1"/>
  <c r="I40" i="13"/>
  <c r="I45" i="13" s="1"/>
  <c r="H40" i="13"/>
  <c r="G40" i="13"/>
  <c r="F40" i="13"/>
  <c r="F45" i="13" s="1"/>
  <c r="E40" i="13"/>
  <c r="E45" i="13" s="1"/>
  <c r="D40" i="13"/>
  <c r="D40" i="25" s="1"/>
  <c r="T39" i="13"/>
  <c r="S39" i="13"/>
  <c r="R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D39" i="25" s="1"/>
  <c r="T38" i="13"/>
  <c r="S38" i="13"/>
  <c r="R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D38" i="25" s="1"/>
  <c r="T37" i="13"/>
  <c r="S37" i="13"/>
  <c r="R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D37" i="25" s="1"/>
  <c r="T36" i="13"/>
  <c r="S36" i="13"/>
  <c r="R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D36" i="25" s="1"/>
  <c r="T35" i="13"/>
  <c r="S35" i="13"/>
  <c r="R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D35" i="25" s="1"/>
  <c r="T34" i="13"/>
  <c r="S34" i="13"/>
  <c r="R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D34" i="25" s="1"/>
  <c r="T33" i="13"/>
  <c r="S33" i="13"/>
  <c r="R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D33" i="25" s="1"/>
  <c r="T32" i="13"/>
  <c r="S32" i="13"/>
  <c r="R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D32" i="25" s="1"/>
  <c r="T31" i="13"/>
  <c r="S31" i="13"/>
  <c r="R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D31" i="25" s="1"/>
  <c r="T30" i="13"/>
  <c r="S30" i="13"/>
  <c r="R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D30" i="25" s="1"/>
  <c r="T29" i="13"/>
  <c r="S29" i="13"/>
  <c r="R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D29" i="25" s="1"/>
  <c r="T28" i="13"/>
  <c r="S28" i="13"/>
  <c r="R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D28" i="25" s="1"/>
  <c r="T27" i="13"/>
  <c r="S27" i="13"/>
  <c r="R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D27" i="25" s="1"/>
  <c r="T26" i="13"/>
  <c r="S26" i="13"/>
  <c r="R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D26" i="25" s="1"/>
  <c r="T25" i="13"/>
  <c r="S25" i="13"/>
  <c r="R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D25" i="25" s="1"/>
  <c r="T24" i="13"/>
  <c r="S24" i="13"/>
  <c r="R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D24" i="25" s="1"/>
  <c r="T23" i="13"/>
  <c r="S23" i="13"/>
  <c r="R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D23" i="25" s="1"/>
  <c r="T22" i="13"/>
  <c r="S22" i="13"/>
  <c r="R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D22" i="25" s="1"/>
  <c r="T21" i="13"/>
  <c r="S21" i="13"/>
  <c r="R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D21" i="25" s="1"/>
  <c r="T20" i="13"/>
  <c r="S20" i="13"/>
  <c r="R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D20" i="25" s="1"/>
  <c r="T19" i="13"/>
  <c r="S19" i="13"/>
  <c r="R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D19" i="25" s="1"/>
  <c r="T18" i="13"/>
  <c r="S18" i="13"/>
  <c r="R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D18" i="25" s="1"/>
  <c r="T17" i="13"/>
  <c r="S17" i="13"/>
  <c r="R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D17" i="25" s="1"/>
  <c r="M16" i="13"/>
  <c r="T15" i="13"/>
  <c r="S15" i="13"/>
  <c r="R15" i="13"/>
  <c r="O15" i="13"/>
  <c r="N15" i="13"/>
  <c r="L15" i="13"/>
  <c r="K15" i="13"/>
  <c r="J15" i="13"/>
  <c r="I15" i="13"/>
  <c r="H15" i="13"/>
  <c r="G15" i="13"/>
  <c r="F15" i="13"/>
  <c r="E15" i="13"/>
  <c r="D15" i="13"/>
  <c r="D15" i="25" s="1"/>
  <c r="T14" i="13"/>
  <c r="S14" i="13"/>
  <c r="R14" i="13"/>
  <c r="O14" i="13"/>
  <c r="N14" i="13"/>
  <c r="L14" i="13"/>
  <c r="K14" i="13"/>
  <c r="J14" i="13"/>
  <c r="I14" i="13"/>
  <c r="H14" i="13"/>
  <c r="G14" i="13"/>
  <c r="F14" i="13"/>
  <c r="E14" i="13"/>
  <c r="D14" i="13"/>
  <c r="D14" i="25" s="1"/>
  <c r="T13" i="13"/>
  <c r="S13" i="13"/>
  <c r="R13" i="13"/>
  <c r="O13" i="13"/>
  <c r="O16" i="13" s="1"/>
  <c r="N13" i="13"/>
  <c r="L13" i="13"/>
  <c r="K13" i="13"/>
  <c r="J13" i="13"/>
  <c r="J16" i="13" s="1"/>
  <c r="I13" i="13"/>
  <c r="H13" i="13"/>
  <c r="G13" i="13"/>
  <c r="F13" i="13"/>
  <c r="F16" i="13" s="1"/>
  <c r="E13" i="13"/>
  <c r="D13" i="13"/>
  <c r="D13" i="25" s="1"/>
  <c r="T12" i="13"/>
  <c r="S12" i="13"/>
  <c r="S16" i="13" s="1"/>
  <c r="R12" i="13"/>
  <c r="O12" i="13"/>
  <c r="N12" i="13"/>
  <c r="L12" i="13"/>
  <c r="L16" i="13" s="1"/>
  <c r="K12" i="13"/>
  <c r="J12" i="13"/>
  <c r="I12" i="13"/>
  <c r="H12" i="13"/>
  <c r="H16" i="13" s="1"/>
  <c r="G12" i="13"/>
  <c r="G16" i="13" s="1"/>
  <c r="F12" i="13"/>
  <c r="E12" i="13"/>
  <c r="D12" i="13"/>
  <c r="D12" i="25" s="1"/>
  <c r="T11" i="13"/>
  <c r="S11" i="13"/>
  <c r="R11" i="13"/>
  <c r="O11" i="13"/>
  <c r="N11" i="13"/>
  <c r="L11" i="13"/>
  <c r="K11" i="13"/>
  <c r="J11" i="13"/>
  <c r="I11" i="13"/>
  <c r="H11" i="13"/>
  <c r="G11" i="13"/>
  <c r="F11" i="13"/>
  <c r="E11" i="13"/>
  <c r="D11" i="13"/>
  <c r="D11" i="25" s="1"/>
  <c r="T10" i="13"/>
  <c r="S10" i="13"/>
  <c r="R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D10" i="25" s="1"/>
  <c r="T9" i="13"/>
  <c r="S9" i="13"/>
  <c r="R9" i="13"/>
  <c r="O9" i="13"/>
  <c r="N9" i="13"/>
  <c r="M9" i="13"/>
  <c r="L9" i="13"/>
  <c r="K9" i="13"/>
  <c r="J9" i="13"/>
  <c r="I9" i="13"/>
  <c r="H9" i="13"/>
  <c r="G9" i="13"/>
  <c r="F9" i="13"/>
  <c r="E9" i="13"/>
  <c r="D9" i="13"/>
  <c r="D9" i="25" s="1"/>
  <c r="T8" i="13"/>
  <c r="S8" i="13"/>
  <c r="R8" i="13"/>
  <c r="O8" i="13"/>
  <c r="N8" i="13"/>
  <c r="M8" i="13"/>
  <c r="L8" i="13"/>
  <c r="K8" i="13"/>
  <c r="J8" i="13"/>
  <c r="I8" i="13"/>
  <c r="H8" i="13"/>
  <c r="G8" i="13"/>
  <c r="F8" i="13"/>
  <c r="E8" i="13"/>
  <c r="D8" i="13"/>
  <c r="D8" i="25" s="1"/>
  <c r="T7" i="13"/>
  <c r="S7" i="13"/>
  <c r="R7" i="13"/>
  <c r="O7" i="13"/>
  <c r="N7" i="13"/>
  <c r="M7" i="13"/>
  <c r="L7" i="13"/>
  <c r="K7" i="13"/>
  <c r="J7" i="13"/>
  <c r="I7" i="13"/>
  <c r="H7" i="13"/>
  <c r="G7" i="13"/>
  <c r="F7" i="13"/>
  <c r="E7" i="13"/>
  <c r="D7" i="13"/>
  <c r="D7" i="25" s="1"/>
  <c r="T6" i="13"/>
  <c r="S6" i="13"/>
  <c r="R6" i="13"/>
  <c r="O6" i="13"/>
  <c r="N6" i="13"/>
  <c r="M6" i="13"/>
  <c r="L6" i="13"/>
  <c r="K6" i="13"/>
  <c r="J6" i="13"/>
  <c r="I6" i="13"/>
  <c r="H6" i="13"/>
  <c r="G6" i="13"/>
  <c r="F6" i="13"/>
  <c r="E6" i="13"/>
  <c r="D6" i="13"/>
  <c r="D6" i="25" s="1"/>
  <c r="T5" i="13"/>
  <c r="S5" i="13"/>
  <c r="R5" i="13"/>
  <c r="O5" i="13"/>
  <c r="N5" i="13"/>
  <c r="M5" i="13"/>
  <c r="L5" i="13"/>
  <c r="K5" i="13"/>
  <c r="J5" i="13"/>
  <c r="I5" i="13"/>
  <c r="H5" i="13"/>
  <c r="G5" i="13"/>
  <c r="F5" i="13"/>
  <c r="E5" i="13"/>
  <c r="D5" i="13"/>
  <c r="D5" i="25" s="1"/>
  <c r="T4" i="13"/>
  <c r="S4" i="13"/>
  <c r="R4" i="13"/>
  <c r="O4" i="13"/>
  <c r="N4" i="13"/>
  <c r="M4" i="13"/>
  <c r="L4" i="13"/>
  <c r="K4" i="13"/>
  <c r="J4" i="13"/>
  <c r="I4" i="13"/>
  <c r="H4" i="13"/>
  <c r="G4" i="13"/>
  <c r="F4" i="13"/>
  <c r="E4" i="13"/>
  <c r="D4" i="13"/>
  <c r="D4" i="25" s="1"/>
  <c r="T3" i="13"/>
  <c r="S3" i="13"/>
  <c r="R3" i="13"/>
  <c r="O3" i="13"/>
  <c r="N3" i="13"/>
  <c r="M3" i="13"/>
  <c r="L3" i="13"/>
  <c r="K3" i="13"/>
  <c r="J3" i="13"/>
  <c r="I3" i="13"/>
  <c r="H3" i="13"/>
  <c r="G3" i="13"/>
  <c r="F3" i="13"/>
  <c r="E3" i="13"/>
  <c r="D3" i="13"/>
  <c r="D3" i="25" s="1"/>
  <c r="T2" i="13"/>
  <c r="S2" i="13"/>
  <c r="R2" i="13"/>
  <c r="O2" i="13"/>
  <c r="N2" i="13"/>
  <c r="M2" i="13"/>
  <c r="L2" i="13"/>
  <c r="K2" i="13"/>
  <c r="J2" i="13"/>
  <c r="I2" i="13"/>
  <c r="H2" i="13"/>
  <c r="G2" i="13"/>
  <c r="F2" i="13"/>
  <c r="E2" i="13"/>
  <c r="D2" i="13"/>
  <c r="D2" i="25" s="1"/>
  <c r="T57" i="11"/>
  <c r="S57" i="11"/>
  <c r="R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3" s="1"/>
  <c r="T56" i="11"/>
  <c r="S56" i="11"/>
  <c r="R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T55" i="11"/>
  <c r="S55" i="11"/>
  <c r="R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3" s="1"/>
  <c r="T54" i="11"/>
  <c r="S54" i="11"/>
  <c r="R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T53" i="11"/>
  <c r="S53" i="11"/>
  <c r="R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3" s="1"/>
  <c r="T52" i="11"/>
  <c r="S52" i="11"/>
  <c r="R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T51" i="11"/>
  <c r="S51" i="11"/>
  <c r="R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3" s="1"/>
  <c r="T50" i="11"/>
  <c r="S50" i="11"/>
  <c r="R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3" s="1"/>
  <c r="T49" i="11"/>
  <c r="S49" i="11"/>
  <c r="R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3" s="1"/>
  <c r="T48" i="11"/>
  <c r="S48" i="11"/>
  <c r="R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3" s="1"/>
  <c r="T47" i="11"/>
  <c r="S47" i="11"/>
  <c r="R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3" s="1"/>
  <c r="T46" i="11"/>
  <c r="S46" i="11"/>
  <c r="R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3" s="1"/>
  <c r="T44" i="11"/>
  <c r="S44" i="11"/>
  <c r="R44" i="11"/>
  <c r="O44" i="11"/>
  <c r="N44" i="11"/>
  <c r="L44" i="11"/>
  <c r="K44" i="11"/>
  <c r="J44" i="11"/>
  <c r="I44" i="11"/>
  <c r="H44" i="11"/>
  <c r="G44" i="11"/>
  <c r="F44" i="11"/>
  <c r="E44" i="11"/>
  <c r="D44" i="11"/>
  <c r="T43" i="11"/>
  <c r="S43" i="11"/>
  <c r="R43" i="11"/>
  <c r="O43" i="11"/>
  <c r="N43" i="11"/>
  <c r="L43" i="11"/>
  <c r="K43" i="11"/>
  <c r="J43" i="11"/>
  <c r="I43" i="11"/>
  <c r="H43" i="11"/>
  <c r="G43" i="11"/>
  <c r="F43" i="11"/>
  <c r="E43" i="11"/>
  <c r="D43" i="11"/>
  <c r="T42" i="11"/>
  <c r="S42" i="11"/>
  <c r="R42" i="11"/>
  <c r="O42" i="11"/>
  <c r="N42" i="11"/>
  <c r="L42" i="11"/>
  <c r="K42" i="11"/>
  <c r="J42" i="11"/>
  <c r="I42" i="11"/>
  <c r="H42" i="11"/>
  <c r="G42" i="11"/>
  <c r="F42" i="11"/>
  <c r="E42" i="11"/>
  <c r="D42" i="11"/>
  <c r="C42" i="13" s="1"/>
  <c r="T41" i="11"/>
  <c r="T45" i="11" s="1"/>
  <c r="S41" i="11"/>
  <c r="R41" i="11"/>
  <c r="O41" i="11"/>
  <c r="N41" i="11"/>
  <c r="L41" i="11"/>
  <c r="K41" i="11"/>
  <c r="J41" i="11"/>
  <c r="I41" i="11"/>
  <c r="H41" i="11"/>
  <c r="G41" i="11"/>
  <c r="F41" i="11"/>
  <c r="E41" i="11"/>
  <c r="D41" i="11"/>
  <c r="C41" i="13" s="1"/>
  <c r="T40" i="11"/>
  <c r="S40" i="11"/>
  <c r="R40" i="11"/>
  <c r="R45" i="11" s="1"/>
  <c r="O40" i="11"/>
  <c r="N40" i="11"/>
  <c r="L40" i="11"/>
  <c r="K40" i="11"/>
  <c r="K45" i="11" s="1"/>
  <c r="J40" i="11"/>
  <c r="I40" i="11"/>
  <c r="H40" i="11"/>
  <c r="G40" i="11"/>
  <c r="G45" i="11" s="1"/>
  <c r="F40" i="11"/>
  <c r="E40" i="11"/>
  <c r="D40" i="11"/>
  <c r="T39" i="11"/>
  <c r="S39" i="11"/>
  <c r="R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T38" i="11"/>
  <c r="S38" i="11"/>
  <c r="R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T37" i="11"/>
  <c r="S37" i="11"/>
  <c r="R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3" s="1"/>
  <c r="T36" i="11"/>
  <c r="S36" i="11"/>
  <c r="R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T35" i="11"/>
  <c r="S35" i="11"/>
  <c r="R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T34" i="11"/>
  <c r="S34" i="11"/>
  <c r="R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T33" i="11"/>
  <c r="S33" i="11"/>
  <c r="R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3" s="1"/>
  <c r="T32" i="11"/>
  <c r="S32" i="11"/>
  <c r="R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3" s="1"/>
  <c r="T31" i="11"/>
  <c r="S31" i="11"/>
  <c r="R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T30" i="11"/>
  <c r="S30" i="11"/>
  <c r="R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3" s="1"/>
  <c r="T29" i="11"/>
  <c r="S29" i="11"/>
  <c r="R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3" s="1"/>
  <c r="T28" i="11"/>
  <c r="S28" i="11"/>
  <c r="R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3" s="1"/>
  <c r="T27" i="11"/>
  <c r="S27" i="11"/>
  <c r="R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T26" i="11"/>
  <c r="S26" i="11"/>
  <c r="R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T25" i="11"/>
  <c r="S25" i="11"/>
  <c r="R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3" s="1"/>
  <c r="T24" i="11"/>
  <c r="S24" i="11"/>
  <c r="R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T23" i="11"/>
  <c r="S23" i="11"/>
  <c r="R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3" s="1"/>
  <c r="T22" i="11"/>
  <c r="S22" i="11"/>
  <c r="R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3" s="1"/>
  <c r="T21" i="11"/>
  <c r="S21" i="11"/>
  <c r="R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3" s="1"/>
  <c r="T20" i="11"/>
  <c r="S20" i="11"/>
  <c r="R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T19" i="11"/>
  <c r="S19" i="11"/>
  <c r="R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T18" i="11"/>
  <c r="S18" i="11"/>
  <c r="R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T17" i="11"/>
  <c r="S17" i="11"/>
  <c r="R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3" s="1"/>
  <c r="M16" i="11"/>
  <c r="T15" i="11"/>
  <c r="S15" i="11"/>
  <c r="R15" i="11"/>
  <c r="O15" i="11"/>
  <c r="N15" i="11"/>
  <c r="L15" i="11"/>
  <c r="K15" i="11"/>
  <c r="J15" i="11"/>
  <c r="I15" i="11"/>
  <c r="H15" i="11"/>
  <c r="G15" i="11"/>
  <c r="F15" i="11"/>
  <c r="E15" i="11"/>
  <c r="D15" i="11"/>
  <c r="C15" i="13" s="1"/>
  <c r="T14" i="11"/>
  <c r="S14" i="11"/>
  <c r="R14" i="11"/>
  <c r="O14" i="11"/>
  <c r="N14" i="11"/>
  <c r="L14" i="11"/>
  <c r="K14" i="11"/>
  <c r="J14" i="11"/>
  <c r="I14" i="11"/>
  <c r="H14" i="11"/>
  <c r="G14" i="11"/>
  <c r="F14" i="11"/>
  <c r="E14" i="11"/>
  <c r="D14" i="11"/>
  <c r="C14" i="13" s="1"/>
  <c r="T13" i="11"/>
  <c r="S13" i="11"/>
  <c r="R13" i="11"/>
  <c r="R16" i="11" s="1"/>
  <c r="O13" i="11"/>
  <c r="N13" i="11"/>
  <c r="L13" i="11"/>
  <c r="K13" i="11"/>
  <c r="K16" i="11" s="1"/>
  <c r="J13" i="11"/>
  <c r="I13" i="11"/>
  <c r="H13" i="11"/>
  <c r="G13" i="11"/>
  <c r="G16" i="11" s="1"/>
  <c r="F13" i="11"/>
  <c r="E13" i="11"/>
  <c r="D13" i="11"/>
  <c r="T12" i="11"/>
  <c r="T16" i="11" s="1"/>
  <c r="S12" i="11"/>
  <c r="R12" i="11"/>
  <c r="O12" i="11"/>
  <c r="N12" i="11"/>
  <c r="N16" i="11" s="1"/>
  <c r="L12" i="11"/>
  <c r="K12" i="11"/>
  <c r="J12" i="11"/>
  <c r="I12" i="11"/>
  <c r="I16" i="11" s="1"/>
  <c r="H12" i="11"/>
  <c r="G12" i="11"/>
  <c r="F12" i="11"/>
  <c r="E12" i="11"/>
  <c r="E16" i="11" s="1"/>
  <c r="D12" i="11"/>
  <c r="T11" i="11"/>
  <c r="S11" i="11"/>
  <c r="R11" i="11"/>
  <c r="O11" i="11"/>
  <c r="N11" i="11"/>
  <c r="L11" i="11"/>
  <c r="K11" i="11"/>
  <c r="J11" i="11"/>
  <c r="I11" i="11"/>
  <c r="H11" i="11"/>
  <c r="G11" i="11"/>
  <c r="F11" i="11"/>
  <c r="E11" i="11"/>
  <c r="D11" i="11"/>
  <c r="C11" i="13" s="1"/>
  <c r="T10" i="11"/>
  <c r="S10" i="11"/>
  <c r="R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T9" i="11"/>
  <c r="S9" i="11"/>
  <c r="R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3" s="1"/>
  <c r="T8" i="11"/>
  <c r="S8" i="11"/>
  <c r="R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3" s="1"/>
  <c r="T7" i="11"/>
  <c r="S7" i="11"/>
  <c r="R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3" s="1"/>
  <c r="T6" i="11"/>
  <c r="S6" i="11"/>
  <c r="R6" i="11"/>
  <c r="O6" i="11"/>
  <c r="N6" i="11"/>
  <c r="M6" i="11"/>
  <c r="L6" i="11"/>
  <c r="K6" i="11"/>
  <c r="J6" i="11"/>
  <c r="I6" i="11"/>
  <c r="H6" i="11"/>
  <c r="G6" i="11"/>
  <c r="F6" i="11"/>
  <c r="E6" i="11"/>
  <c r="D6" i="11"/>
  <c r="T5" i="11"/>
  <c r="S5" i="11"/>
  <c r="R5" i="11"/>
  <c r="O5" i="11"/>
  <c r="N5" i="11"/>
  <c r="M5" i="11"/>
  <c r="M58" i="11" s="1"/>
  <c r="L5" i="11"/>
  <c r="K5" i="11"/>
  <c r="J5" i="11"/>
  <c r="I5" i="11"/>
  <c r="H5" i="11"/>
  <c r="G5" i="11"/>
  <c r="F5" i="11"/>
  <c r="E5" i="11"/>
  <c r="D5" i="11"/>
  <c r="T4" i="11"/>
  <c r="S4" i="11"/>
  <c r="R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3" s="1"/>
  <c r="T3" i="11"/>
  <c r="S3" i="11"/>
  <c r="R3" i="11"/>
  <c r="O3" i="11"/>
  <c r="N3" i="11"/>
  <c r="M3" i="11"/>
  <c r="L3" i="11"/>
  <c r="K3" i="11"/>
  <c r="J3" i="11"/>
  <c r="I3" i="11"/>
  <c r="H3" i="11"/>
  <c r="G3" i="11"/>
  <c r="F3" i="11"/>
  <c r="E3" i="11"/>
  <c r="D3" i="11"/>
  <c r="T2" i="11"/>
  <c r="S2" i="11"/>
  <c r="R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3" s="1"/>
  <c r="T57" i="9"/>
  <c r="S57" i="9"/>
  <c r="R57" i="9"/>
  <c r="O57" i="9"/>
  <c r="N57" i="9"/>
  <c r="M57" i="9"/>
  <c r="L57" i="9"/>
  <c r="K57" i="9"/>
  <c r="J57" i="9"/>
  <c r="I57" i="9"/>
  <c r="H57" i="9"/>
  <c r="G57" i="9"/>
  <c r="F57" i="9"/>
  <c r="E57" i="9"/>
  <c r="D57" i="9"/>
  <c r="T56" i="9"/>
  <c r="S56" i="9"/>
  <c r="R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11" s="1"/>
  <c r="T55" i="9"/>
  <c r="S55" i="9"/>
  <c r="R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11" s="1"/>
  <c r="T54" i="9"/>
  <c r="S54" i="9"/>
  <c r="R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11" s="1"/>
  <c r="T53" i="9"/>
  <c r="S53" i="9"/>
  <c r="R53" i="9"/>
  <c r="O53" i="9"/>
  <c r="N53" i="9"/>
  <c r="M53" i="9"/>
  <c r="L53" i="9"/>
  <c r="K53" i="9"/>
  <c r="J53" i="9"/>
  <c r="I53" i="9"/>
  <c r="H53" i="9"/>
  <c r="G53" i="9"/>
  <c r="F53" i="9"/>
  <c r="E53" i="9"/>
  <c r="D53" i="9"/>
  <c r="T52" i="9"/>
  <c r="S52" i="9"/>
  <c r="R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11" s="1"/>
  <c r="T51" i="9"/>
  <c r="S51" i="9"/>
  <c r="R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11" s="1"/>
  <c r="T50" i="9"/>
  <c r="S50" i="9"/>
  <c r="R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11" s="1"/>
  <c r="T49" i="9"/>
  <c r="S49" i="9"/>
  <c r="R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11" s="1"/>
  <c r="T48" i="9"/>
  <c r="S48" i="9"/>
  <c r="R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11" s="1"/>
  <c r="T47" i="9"/>
  <c r="S47" i="9"/>
  <c r="R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11" s="1"/>
  <c r="T46" i="9"/>
  <c r="S46" i="9"/>
  <c r="R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11" s="1"/>
  <c r="T44" i="9"/>
  <c r="S44" i="9"/>
  <c r="R44" i="9"/>
  <c r="O44" i="9"/>
  <c r="N44" i="9"/>
  <c r="L44" i="9"/>
  <c r="K44" i="9"/>
  <c r="J44" i="9"/>
  <c r="I44" i="9"/>
  <c r="H44" i="9"/>
  <c r="G44" i="9"/>
  <c r="F44" i="9"/>
  <c r="E44" i="9"/>
  <c r="D44" i="9"/>
  <c r="C44" i="11" s="1"/>
  <c r="T43" i="9"/>
  <c r="S43" i="9"/>
  <c r="R43" i="9"/>
  <c r="O43" i="9"/>
  <c r="N43" i="9"/>
  <c r="L43" i="9"/>
  <c r="K43" i="9"/>
  <c r="J43" i="9"/>
  <c r="I43" i="9"/>
  <c r="H43" i="9"/>
  <c r="G43" i="9"/>
  <c r="F43" i="9"/>
  <c r="E43" i="9"/>
  <c r="D43" i="9"/>
  <c r="C43" i="11" s="1"/>
  <c r="T42" i="9"/>
  <c r="S42" i="9"/>
  <c r="R42" i="9"/>
  <c r="O42" i="9"/>
  <c r="N42" i="9"/>
  <c r="L42" i="9"/>
  <c r="K42" i="9"/>
  <c r="J42" i="9"/>
  <c r="I42" i="9"/>
  <c r="H42" i="9"/>
  <c r="G42" i="9"/>
  <c r="F42" i="9"/>
  <c r="E42" i="9"/>
  <c r="D42" i="9"/>
  <c r="C42" i="11" s="1"/>
  <c r="T41" i="9"/>
  <c r="S41" i="9"/>
  <c r="R41" i="9"/>
  <c r="O41" i="9"/>
  <c r="N41" i="9"/>
  <c r="L41" i="9"/>
  <c r="K41" i="9"/>
  <c r="J41" i="9"/>
  <c r="I41" i="9"/>
  <c r="H41" i="9"/>
  <c r="G41" i="9"/>
  <c r="F41" i="9"/>
  <c r="E41" i="9"/>
  <c r="D41" i="9"/>
  <c r="C41" i="11" s="1"/>
  <c r="T40" i="9"/>
  <c r="T45" i="9" s="1"/>
  <c r="S40" i="9"/>
  <c r="R40" i="9"/>
  <c r="O40" i="9"/>
  <c r="N40" i="9"/>
  <c r="L40" i="9"/>
  <c r="K40" i="9"/>
  <c r="J40" i="9"/>
  <c r="I40" i="9"/>
  <c r="H40" i="9"/>
  <c r="G40" i="9"/>
  <c r="F40" i="9"/>
  <c r="E40" i="9"/>
  <c r="D40" i="9"/>
  <c r="T39" i="9"/>
  <c r="S39" i="9"/>
  <c r="R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11" s="1"/>
  <c r="T38" i="9"/>
  <c r="S38" i="9"/>
  <c r="R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11" s="1"/>
  <c r="T37" i="9"/>
  <c r="S37" i="9"/>
  <c r="R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11" s="1"/>
  <c r="T36" i="9"/>
  <c r="S36" i="9"/>
  <c r="R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11" s="1"/>
  <c r="T35" i="9"/>
  <c r="S35" i="9"/>
  <c r="R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11" s="1"/>
  <c r="T34" i="9"/>
  <c r="S34" i="9"/>
  <c r="R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11" s="1"/>
  <c r="T33" i="9"/>
  <c r="S33" i="9"/>
  <c r="R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11" s="1"/>
  <c r="T32" i="9"/>
  <c r="S32" i="9"/>
  <c r="R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11" s="1"/>
  <c r="T31" i="9"/>
  <c r="S31" i="9"/>
  <c r="R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11" s="1"/>
  <c r="T30" i="9"/>
  <c r="S30" i="9"/>
  <c r="R30" i="9"/>
  <c r="O30" i="9"/>
  <c r="N30" i="9"/>
  <c r="M30" i="9"/>
  <c r="L30" i="9"/>
  <c r="K30" i="9"/>
  <c r="J30" i="9"/>
  <c r="I30" i="9"/>
  <c r="H30" i="9"/>
  <c r="G30" i="9"/>
  <c r="F30" i="9"/>
  <c r="E30" i="9"/>
  <c r="D30" i="9"/>
  <c r="T29" i="9"/>
  <c r="S29" i="9"/>
  <c r="R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11" s="1"/>
  <c r="T28" i="9"/>
  <c r="S28" i="9"/>
  <c r="R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11" s="1"/>
  <c r="T27" i="9"/>
  <c r="S27" i="9"/>
  <c r="R27" i="9"/>
  <c r="O27" i="9"/>
  <c r="N27" i="9"/>
  <c r="M27" i="9"/>
  <c r="L27" i="9"/>
  <c r="K27" i="9"/>
  <c r="J27" i="9"/>
  <c r="I27" i="9"/>
  <c r="H27" i="9"/>
  <c r="G27" i="9"/>
  <c r="F27" i="9"/>
  <c r="E27" i="9"/>
  <c r="D27" i="9"/>
  <c r="T26" i="9"/>
  <c r="S26" i="9"/>
  <c r="R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11" s="1"/>
  <c r="T25" i="9"/>
  <c r="S25" i="9"/>
  <c r="R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11" s="1"/>
  <c r="T24" i="9"/>
  <c r="S24" i="9"/>
  <c r="R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11" s="1"/>
  <c r="T23" i="9"/>
  <c r="S23" i="9"/>
  <c r="R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11" s="1"/>
  <c r="T22" i="9"/>
  <c r="S22" i="9"/>
  <c r="R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11" s="1"/>
  <c r="T21" i="9"/>
  <c r="S21" i="9"/>
  <c r="R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11" s="1"/>
  <c r="T20" i="9"/>
  <c r="S20" i="9"/>
  <c r="R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11" s="1"/>
  <c r="T19" i="9"/>
  <c r="S19" i="9"/>
  <c r="R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11" s="1"/>
  <c r="T18" i="9"/>
  <c r="S18" i="9"/>
  <c r="R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11" s="1"/>
  <c r="T17" i="9"/>
  <c r="S17" i="9"/>
  <c r="R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11" s="1"/>
  <c r="M16" i="9"/>
  <c r="T15" i="9"/>
  <c r="S15" i="9"/>
  <c r="R15" i="9"/>
  <c r="O15" i="9"/>
  <c r="N15" i="9"/>
  <c r="L15" i="9"/>
  <c r="K15" i="9"/>
  <c r="J15" i="9"/>
  <c r="I15" i="9"/>
  <c r="H15" i="9"/>
  <c r="G15" i="9"/>
  <c r="F15" i="9"/>
  <c r="E15" i="9"/>
  <c r="D15" i="9"/>
  <c r="C15" i="11" s="1"/>
  <c r="T14" i="9"/>
  <c r="S14" i="9"/>
  <c r="R14" i="9"/>
  <c r="O14" i="9"/>
  <c r="N14" i="9"/>
  <c r="L14" i="9"/>
  <c r="K14" i="9"/>
  <c r="J14" i="9"/>
  <c r="I14" i="9"/>
  <c r="H14" i="9"/>
  <c r="G14" i="9"/>
  <c r="F14" i="9"/>
  <c r="E14" i="9"/>
  <c r="D14" i="9"/>
  <c r="C14" i="11" s="1"/>
  <c r="T13" i="9"/>
  <c r="T16" i="9" s="1"/>
  <c r="S13" i="9"/>
  <c r="R13" i="9"/>
  <c r="O13" i="9"/>
  <c r="N13" i="9"/>
  <c r="L13" i="9"/>
  <c r="K13" i="9"/>
  <c r="J13" i="9"/>
  <c r="I13" i="9"/>
  <c r="H13" i="9"/>
  <c r="G13" i="9"/>
  <c r="F13" i="9"/>
  <c r="E13" i="9"/>
  <c r="D13" i="9"/>
  <c r="C13" i="11" s="1"/>
  <c r="T12" i="9"/>
  <c r="S12" i="9"/>
  <c r="R12" i="9"/>
  <c r="O12" i="9"/>
  <c r="N12" i="9"/>
  <c r="L12" i="9"/>
  <c r="K12" i="9"/>
  <c r="K16" i="9" s="1"/>
  <c r="J12" i="9"/>
  <c r="I12" i="9"/>
  <c r="H12" i="9"/>
  <c r="G12" i="9"/>
  <c r="F12" i="9"/>
  <c r="E12" i="9"/>
  <c r="D12" i="9"/>
  <c r="C12" i="11" s="1"/>
  <c r="T11" i="9"/>
  <c r="S11" i="9"/>
  <c r="R11" i="9"/>
  <c r="O11" i="9"/>
  <c r="N11" i="9"/>
  <c r="L11" i="9"/>
  <c r="K11" i="9"/>
  <c r="J11" i="9"/>
  <c r="I11" i="9"/>
  <c r="H11" i="9"/>
  <c r="G11" i="9"/>
  <c r="F11" i="9"/>
  <c r="E11" i="9"/>
  <c r="D11" i="9"/>
  <c r="C11" i="11" s="1"/>
  <c r="T10" i="9"/>
  <c r="S10" i="9"/>
  <c r="R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11" s="1"/>
  <c r="T9" i="9"/>
  <c r="S9" i="9"/>
  <c r="R9" i="9"/>
  <c r="O9" i="9"/>
  <c r="N9" i="9"/>
  <c r="M9" i="9"/>
  <c r="L9" i="9"/>
  <c r="K9" i="9"/>
  <c r="J9" i="9"/>
  <c r="I9" i="9"/>
  <c r="H9" i="9"/>
  <c r="G9" i="9"/>
  <c r="F9" i="9"/>
  <c r="E9" i="9"/>
  <c r="D9" i="9"/>
  <c r="T8" i="9"/>
  <c r="S8" i="9"/>
  <c r="R8" i="9"/>
  <c r="O8" i="9"/>
  <c r="N8" i="9"/>
  <c r="M8" i="9"/>
  <c r="L8" i="9"/>
  <c r="K8" i="9"/>
  <c r="J8" i="9"/>
  <c r="I8" i="9"/>
  <c r="H8" i="9"/>
  <c r="G8" i="9"/>
  <c r="F8" i="9"/>
  <c r="E8" i="9"/>
  <c r="D8" i="9"/>
  <c r="C8" i="11" s="1"/>
  <c r="T7" i="9"/>
  <c r="S7" i="9"/>
  <c r="R7" i="9"/>
  <c r="O7" i="9"/>
  <c r="N7" i="9"/>
  <c r="M7" i="9"/>
  <c r="L7" i="9"/>
  <c r="K7" i="9"/>
  <c r="J7" i="9"/>
  <c r="I7" i="9"/>
  <c r="H7" i="9"/>
  <c r="G7" i="9"/>
  <c r="F7" i="9"/>
  <c r="E7" i="9"/>
  <c r="D7" i="9"/>
  <c r="C7" i="11" s="1"/>
  <c r="T6" i="9"/>
  <c r="S6" i="9"/>
  <c r="R6" i="9"/>
  <c r="O6" i="9"/>
  <c r="N6" i="9"/>
  <c r="M6" i="9"/>
  <c r="L6" i="9"/>
  <c r="K6" i="9"/>
  <c r="J6" i="9"/>
  <c r="I6" i="9"/>
  <c r="H6" i="9"/>
  <c r="G6" i="9"/>
  <c r="F6" i="9"/>
  <c r="E6" i="9"/>
  <c r="D6" i="9"/>
  <c r="C6" i="11" s="1"/>
  <c r="T5" i="9"/>
  <c r="S5" i="9"/>
  <c r="R5" i="9"/>
  <c r="O5" i="9"/>
  <c r="N5" i="9"/>
  <c r="M5" i="9"/>
  <c r="L5" i="9"/>
  <c r="K5" i="9"/>
  <c r="J5" i="9"/>
  <c r="I5" i="9"/>
  <c r="H5" i="9"/>
  <c r="G5" i="9"/>
  <c r="F5" i="9"/>
  <c r="E5" i="9"/>
  <c r="D5" i="9"/>
  <c r="T4" i="9"/>
  <c r="S4" i="9"/>
  <c r="R4" i="9"/>
  <c r="O4" i="9"/>
  <c r="N4" i="9"/>
  <c r="M4" i="9"/>
  <c r="L4" i="9"/>
  <c r="K4" i="9"/>
  <c r="J4" i="9"/>
  <c r="I4" i="9"/>
  <c r="H4" i="9"/>
  <c r="G4" i="9"/>
  <c r="F4" i="9"/>
  <c r="E4" i="9"/>
  <c r="D4" i="9"/>
  <c r="C4" i="11" s="1"/>
  <c r="T3" i="9"/>
  <c r="S3" i="9"/>
  <c r="R3" i="9"/>
  <c r="O3" i="9"/>
  <c r="N3" i="9"/>
  <c r="M3" i="9"/>
  <c r="L3" i="9"/>
  <c r="K3" i="9"/>
  <c r="J3" i="9"/>
  <c r="I3" i="9"/>
  <c r="H3" i="9"/>
  <c r="G3" i="9"/>
  <c r="F3" i="9"/>
  <c r="E3" i="9"/>
  <c r="D3" i="9"/>
  <c r="C3" i="11" s="1"/>
  <c r="T2" i="9"/>
  <c r="S2" i="9"/>
  <c r="R2" i="9"/>
  <c r="O2" i="9"/>
  <c r="N2" i="9"/>
  <c r="M2" i="9"/>
  <c r="L2" i="9"/>
  <c r="K2" i="9"/>
  <c r="J2" i="9"/>
  <c r="I2" i="9"/>
  <c r="H2" i="9"/>
  <c r="G2" i="9"/>
  <c r="F2" i="9"/>
  <c r="E2" i="9"/>
  <c r="D2" i="9"/>
  <c r="C2" i="11" s="1"/>
  <c r="M16" i="7"/>
  <c r="R15" i="7"/>
  <c r="O15" i="7"/>
  <c r="N15" i="7"/>
  <c r="L15" i="7"/>
  <c r="K15" i="7"/>
  <c r="J15" i="7"/>
  <c r="I15" i="7"/>
  <c r="H15" i="7"/>
  <c r="G15" i="7"/>
  <c r="F15" i="7"/>
  <c r="E15" i="7"/>
  <c r="D15" i="7"/>
  <c r="C15" i="9" s="1"/>
  <c r="R14" i="7"/>
  <c r="O14" i="7"/>
  <c r="N14" i="7"/>
  <c r="L14" i="7"/>
  <c r="K14" i="7"/>
  <c r="J14" i="7"/>
  <c r="I14" i="7"/>
  <c r="H14" i="7"/>
  <c r="G14" i="7"/>
  <c r="F14" i="7"/>
  <c r="E14" i="7"/>
  <c r="D14" i="7"/>
  <c r="C14" i="9" s="1"/>
  <c r="R13" i="7"/>
  <c r="O13" i="7"/>
  <c r="N13" i="7"/>
  <c r="L13" i="7"/>
  <c r="K13" i="7"/>
  <c r="J13" i="7"/>
  <c r="I13" i="7"/>
  <c r="H13" i="7"/>
  <c r="G13" i="7"/>
  <c r="F13" i="7"/>
  <c r="E13" i="7"/>
  <c r="D13" i="7"/>
  <c r="C13" i="9" s="1"/>
  <c r="R12" i="7"/>
  <c r="R16" i="7" s="1"/>
  <c r="O12" i="7"/>
  <c r="N12" i="7"/>
  <c r="N16" i="7" s="1"/>
  <c r="L12" i="7"/>
  <c r="L16" i="7" s="1"/>
  <c r="K12" i="7"/>
  <c r="J12" i="7"/>
  <c r="I12" i="7"/>
  <c r="I16" i="7" s="1"/>
  <c r="H12" i="7"/>
  <c r="H16" i="7" s="1"/>
  <c r="G12" i="7"/>
  <c r="F12" i="7"/>
  <c r="E12" i="7"/>
  <c r="E16" i="7" s="1"/>
  <c r="D12" i="7"/>
  <c r="C12" i="9" s="1"/>
  <c r="R11" i="7"/>
  <c r="O11" i="7"/>
  <c r="N11" i="7"/>
  <c r="L11" i="7"/>
  <c r="K11" i="7"/>
  <c r="J11" i="7"/>
  <c r="I11" i="7"/>
  <c r="H11" i="7"/>
  <c r="G11" i="7"/>
  <c r="F11" i="7"/>
  <c r="E11" i="7"/>
  <c r="D11" i="7"/>
  <c r="C11" i="9" s="1"/>
  <c r="R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9" s="1"/>
  <c r="R9" i="7"/>
  <c r="O9" i="7"/>
  <c r="N9" i="7"/>
  <c r="M9" i="7"/>
  <c r="L9" i="7"/>
  <c r="K9" i="7"/>
  <c r="J9" i="7"/>
  <c r="I9" i="7"/>
  <c r="H9" i="7"/>
  <c r="G9" i="7"/>
  <c r="F9" i="7"/>
  <c r="E9" i="7"/>
  <c r="D9" i="7"/>
  <c r="C9" i="9" s="1"/>
  <c r="R8" i="7"/>
  <c r="O8" i="7"/>
  <c r="N8" i="7"/>
  <c r="M8" i="7"/>
  <c r="L8" i="7"/>
  <c r="K8" i="7"/>
  <c r="J8" i="7"/>
  <c r="I8" i="7"/>
  <c r="H8" i="7"/>
  <c r="G8" i="7"/>
  <c r="F8" i="7"/>
  <c r="E8" i="7"/>
  <c r="D8" i="7"/>
  <c r="C8" i="9" s="1"/>
  <c r="R7" i="7"/>
  <c r="O7" i="7"/>
  <c r="N7" i="7"/>
  <c r="M7" i="7"/>
  <c r="L7" i="7"/>
  <c r="K7" i="7"/>
  <c r="J7" i="7"/>
  <c r="I7" i="7"/>
  <c r="H7" i="7"/>
  <c r="G7" i="7"/>
  <c r="F7" i="7"/>
  <c r="E7" i="7"/>
  <c r="D7" i="7"/>
  <c r="C7" i="9" s="1"/>
  <c r="R6" i="7"/>
  <c r="O6" i="7"/>
  <c r="N6" i="7"/>
  <c r="M6" i="7"/>
  <c r="L6" i="7"/>
  <c r="K6" i="7"/>
  <c r="J6" i="7"/>
  <c r="I6" i="7"/>
  <c r="H6" i="7"/>
  <c r="G6" i="7"/>
  <c r="F6" i="7"/>
  <c r="E6" i="7"/>
  <c r="D6" i="7"/>
  <c r="C6" i="9" s="1"/>
  <c r="R5" i="7"/>
  <c r="O5" i="7"/>
  <c r="N5" i="7"/>
  <c r="M5" i="7"/>
  <c r="L5" i="7"/>
  <c r="K5" i="7"/>
  <c r="J5" i="7"/>
  <c r="I5" i="7"/>
  <c r="H5" i="7"/>
  <c r="G5" i="7"/>
  <c r="F5" i="7"/>
  <c r="E5" i="7"/>
  <c r="D5" i="7"/>
  <c r="C5" i="9" s="1"/>
  <c r="R4" i="7"/>
  <c r="O4" i="7"/>
  <c r="N4" i="7"/>
  <c r="M4" i="7"/>
  <c r="L4" i="7"/>
  <c r="K4" i="7"/>
  <c r="J4" i="7"/>
  <c r="I4" i="7"/>
  <c r="H4" i="7"/>
  <c r="G4" i="7"/>
  <c r="F4" i="7"/>
  <c r="E4" i="7"/>
  <c r="D4" i="7"/>
  <c r="C4" i="9" s="1"/>
  <c r="R3" i="7"/>
  <c r="O3" i="7"/>
  <c r="N3" i="7"/>
  <c r="M3" i="7"/>
  <c r="L3" i="7"/>
  <c r="K3" i="7"/>
  <c r="J3" i="7"/>
  <c r="I3" i="7"/>
  <c r="H3" i="7"/>
  <c r="G3" i="7"/>
  <c r="F3" i="7"/>
  <c r="E3" i="7"/>
  <c r="D3" i="7"/>
  <c r="C3" i="9" s="1"/>
  <c r="R2" i="7"/>
  <c r="O2" i="7"/>
  <c r="N2" i="7"/>
  <c r="M2" i="7"/>
  <c r="L2" i="7"/>
  <c r="K2" i="7"/>
  <c r="J2" i="7"/>
  <c r="I2" i="7"/>
  <c r="H2" i="7"/>
  <c r="G2" i="7"/>
  <c r="F2" i="7"/>
  <c r="E2" i="7"/>
  <c r="D2" i="7"/>
  <c r="C2" i="9" s="1"/>
  <c r="T57" i="7"/>
  <c r="S57" i="7"/>
  <c r="T56" i="7"/>
  <c r="S56" i="7"/>
  <c r="T55" i="7"/>
  <c r="S55" i="7"/>
  <c r="T54" i="7"/>
  <c r="S54" i="7"/>
  <c r="T53" i="7"/>
  <c r="S53" i="7"/>
  <c r="T52" i="7"/>
  <c r="S52" i="7"/>
  <c r="T51" i="7"/>
  <c r="S51" i="7"/>
  <c r="T50" i="7"/>
  <c r="S50" i="7"/>
  <c r="T49" i="7"/>
  <c r="S49" i="7"/>
  <c r="T48" i="7"/>
  <c r="S48" i="7"/>
  <c r="T47" i="7"/>
  <c r="S47" i="7"/>
  <c r="T46" i="7"/>
  <c r="S46" i="7"/>
  <c r="T44" i="7"/>
  <c r="S44" i="7"/>
  <c r="T43" i="7"/>
  <c r="S43" i="7"/>
  <c r="T42" i="7"/>
  <c r="S42" i="7"/>
  <c r="T41" i="7"/>
  <c r="S41" i="7"/>
  <c r="T40" i="7"/>
  <c r="S40" i="7"/>
  <c r="T39" i="7"/>
  <c r="S39" i="7"/>
  <c r="T38" i="7"/>
  <c r="S38" i="7"/>
  <c r="T37" i="7"/>
  <c r="S37" i="7"/>
  <c r="T36" i="7"/>
  <c r="S36" i="7"/>
  <c r="T35" i="7"/>
  <c r="S35" i="7"/>
  <c r="T34" i="7"/>
  <c r="S34" i="7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T26" i="7"/>
  <c r="S26" i="7"/>
  <c r="T25" i="7"/>
  <c r="S25" i="7"/>
  <c r="T24" i="7"/>
  <c r="S24" i="7"/>
  <c r="T23" i="7"/>
  <c r="S23" i="7"/>
  <c r="T22" i="7"/>
  <c r="S22" i="7"/>
  <c r="T21" i="7"/>
  <c r="S21" i="7"/>
  <c r="T20" i="7"/>
  <c r="S20" i="7"/>
  <c r="T19" i="7"/>
  <c r="S19" i="7"/>
  <c r="T18" i="7"/>
  <c r="S18" i="7"/>
  <c r="T17" i="7"/>
  <c r="S17" i="7"/>
  <c r="T15" i="7"/>
  <c r="S15" i="7"/>
  <c r="T14" i="7"/>
  <c r="S14" i="7"/>
  <c r="T13" i="7"/>
  <c r="S13" i="7"/>
  <c r="T12" i="7"/>
  <c r="T16" i="7" s="1"/>
  <c r="S12" i="7"/>
  <c r="T11" i="7"/>
  <c r="S11" i="7"/>
  <c r="T10" i="7"/>
  <c r="S10" i="7"/>
  <c r="T9" i="7"/>
  <c r="S9" i="7"/>
  <c r="T8" i="7"/>
  <c r="S8" i="7"/>
  <c r="T7" i="7"/>
  <c r="S7" i="7"/>
  <c r="T6" i="7"/>
  <c r="S6" i="7"/>
  <c r="T5" i="7"/>
  <c r="S5" i="7"/>
  <c r="T4" i="7"/>
  <c r="S4" i="7"/>
  <c r="T3" i="7"/>
  <c r="S3" i="7"/>
  <c r="T2" i="7"/>
  <c r="S2" i="7"/>
  <c r="R57" i="7"/>
  <c r="O57" i="7"/>
  <c r="N57" i="7"/>
  <c r="M57" i="7"/>
  <c r="L57" i="7"/>
  <c r="K57" i="7"/>
  <c r="J57" i="7"/>
  <c r="I57" i="7"/>
  <c r="H57" i="7"/>
  <c r="G57" i="7"/>
  <c r="F57" i="7"/>
  <c r="E57" i="7"/>
  <c r="D57" i="7"/>
  <c r="R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9" s="1"/>
  <c r="R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9" s="1"/>
  <c r="R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9" s="1"/>
  <c r="R53" i="7"/>
  <c r="O53" i="7"/>
  <c r="N53" i="7"/>
  <c r="M53" i="7"/>
  <c r="L53" i="7"/>
  <c r="K53" i="7"/>
  <c r="J53" i="7"/>
  <c r="I53" i="7"/>
  <c r="H53" i="7"/>
  <c r="G53" i="7"/>
  <c r="F53" i="7"/>
  <c r="E53" i="7"/>
  <c r="D53" i="7"/>
  <c r="R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9" s="1"/>
  <c r="R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9" s="1"/>
  <c r="R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9" s="1"/>
  <c r="R49" i="7"/>
  <c r="O49" i="7"/>
  <c r="N49" i="7"/>
  <c r="M49" i="7"/>
  <c r="L49" i="7"/>
  <c r="K49" i="7"/>
  <c r="J49" i="7"/>
  <c r="I49" i="7"/>
  <c r="H49" i="7"/>
  <c r="G49" i="7"/>
  <c r="F49" i="7"/>
  <c r="E49" i="7"/>
  <c r="D49" i="7"/>
  <c r="R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9" s="1"/>
  <c r="R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9" s="1"/>
  <c r="R46" i="7"/>
  <c r="O46" i="7"/>
  <c r="N46" i="7"/>
  <c r="M46" i="7"/>
  <c r="L46" i="7"/>
  <c r="K46" i="7"/>
  <c r="J46" i="7"/>
  <c r="I46" i="7"/>
  <c r="H46" i="7"/>
  <c r="G46" i="7"/>
  <c r="F46" i="7"/>
  <c r="E46" i="7"/>
  <c r="D46" i="7"/>
  <c r="R44" i="7"/>
  <c r="O44" i="7"/>
  <c r="N44" i="7"/>
  <c r="L44" i="7"/>
  <c r="K44" i="7"/>
  <c r="J44" i="7"/>
  <c r="I44" i="7"/>
  <c r="H44" i="7"/>
  <c r="G44" i="7"/>
  <c r="F44" i="7"/>
  <c r="E44" i="7"/>
  <c r="D44" i="7"/>
  <c r="R43" i="7"/>
  <c r="O43" i="7"/>
  <c r="N43" i="7"/>
  <c r="L43" i="7"/>
  <c r="K43" i="7"/>
  <c r="J43" i="7"/>
  <c r="I43" i="7"/>
  <c r="H43" i="7"/>
  <c r="G43" i="7"/>
  <c r="F43" i="7"/>
  <c r="E43" i="7"/>
  <c r="D43" i="7"/>
  <c r="C43" i="9" s="1"/>
  <c r="R42" i="7"/>
  <c r="O42" i="7"/>
  <c r="N42" i="7"/>
  <c r="L42" i="7"/>
  <c r="K42" i="7"/>
  <c r="J42" i="7"/>
  <c r="I42" i="7"/>
  <c r="H42" i="7"/>
  <c r="G42" i="7"/>
  <c r="F42" i="7"/>
  <c r="E42" i="7"/>
  <c r="D42" i="7"/>
  <c r="C42" i="9" s="1"/>
  <c r="R41" i="7"/>
  <c r="O41" i="7"/>
  <c r="N41" i="7"/>
  <c r="L41" i="7"/>
  <c r="K41" i="7"/>
  <c r="J41" i="7"/>
  <c r="I41" i="7"/>
  <c r="H41" i="7"/>
  <c r="G41" i="7"/>
  <c r="F41" i="7"/>
  <c r="E41" i="7"/>
  <c r="D41" i="7"/>
  <c r="C41" i="9" s="1"/>
  <c r="R40" i="7"/>
  <c r="O40" i="7"/>
  <c r="N40" i="7"/>
  <c r="L40" i="7"/>
  <c r="K40" i="7"/>
  <c r="J40" i="7"/>
  <c r="J45" i="7" s="1"/>
  <c r="I40" i="7"/>
  <c r="H40" i="7"/>
  <c r="G40" i="7"/>
  <c r="F40" i="7"/>
  <c r="E40" i="7"/>
  <c r="E45" i="7" s="1"/>
  <c r="D40" i="7"/>
  <c r="C40" i="9" s="1"/>
  <c r="R39" i="7"/>
  <c r="O39" i="7"/>
  <c r="N39" i="7"/>
  <c r="M39" i="7"/>
  <c r="L39" i="7"/>
  <c r="K39" i="7"/>
  <c r="J39" i="7"/>
  <c r="I39" i="7"/>
  <c r="H39" i="7"/>
  <c r="G39" i="7"/>
  <c r="F39" i="7"/>
  <c r="E39" i="7"/>
  <c r="D39" i="7"/>
  <c r="R38" i="7"/>
  <c r="O38" i="7"/>
  <c r="N38" i="7"/>
  <c r="M38" i="7"/>
  <c r="L38" i="7"/>
  <c r="K38" i="7"/>
  <c r="J38" i="7"/>
  <c r="I38" i="7"/>
  <c r="H38" i="7"/>
  <c r="G38" i="7"/>
  <c r="F38" i="7"/>
  <c r="E38" i="7"/>
  <c r="D38" i="7"/>
  <c r="R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9" s="1"/>
  <c r="R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9" s="1"/>
  <c r="R35" i="7"/>
  <c r="O35" i="7"/>
  <c r="N35" i="7"/>
  <c r="M35" i="7"/>
  <c r="L35" i="7"/>
  <c r="K35" i="7"/>
  <c r="J35" i="7"/>
  <c r="I35" i="7"/>
  <c r="H35" i="7"/>
  <c r="G35" i="7"/>
  <c r="F35" i="7"/>
  <c r="E35" i="7"/>
  <c r="D35" i="7"/>
  <c r="R34" i="7"/>
  <c r="O34" i="7"/>
  <c r="N34" i="7"/>
  <c r="M34" i="7"/>
  <c r="L34" i="7"/>
  <c r="K34" i="7"/>
  <c r="J34" i="7"/>
  <c r="I34" i="7"/>
  <c r="H34" i="7"/>
  <c r="G34" i="7"/>
  <c r="F34" i="7"/>
  <c r="E34" i="7"/>
  <c r="D34" i="7"/>
  <c r="R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9" s="1"/>
  <c r="R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9" s="1"/>
  <c r="R31" i="7"/>
  <c r="O31" i="7"/>
  <c r="N31" i="7"/>
  <c r="M31" i="7"/>
  <c r="L31" i="7"/>
  <c r="K31" i="7"/>
  <c r="J31" i="7"/>
  <c r="I31" i="7"/>
  <c r="H31" i="7"/>
  <c r="G31" i="7"/>
  <c r="F31" i="7"/>
  <c r="E31" i="7"/>
  <c r="D31" i="7"/>
  <c r="R30" i="7"/>
  <c r="O30" i="7"/>
  <c r="N30" i="7"/>
  <c r="M30" i="7"/>
  <c r="L30" i="7"/>
  <c r="K30" i="7"/>
  <c r="J30" i="7"/>
  <c r="I30" i="7"/>
  <c r="H30" i="7"/>
  <c r="G30" i="7"/>
  <c r="F30" i="7"/>
  <c r="E30" i="7"/>
  <c r="D30" i="7"/>
  <c r="R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9" s="1"/>
  <c r="R28" i="7"/>
  <c r="O28" i="7"/>
  <c r="N28" i="7"/>
  <c r="M28" i="7"/>
  <c r="L28" i="7"/>
  <c r="K28" i="7"/>
  <c r="J28" i="7"/>
  <c r="I28" i="7"/>
  <c r="H28" i="7"/>
  <c r="G28" i="7"/>
  <c r="F28" i="7"/>
  <c r="E28" i="7"/>
  <c r="D28" i="7"/>
  <c r="R27" i="7"/>
  <c r="O27" i="7"/>
  <c r="N27" i="7"/>
  <c r="M27" i="7"/>
  <c r="L27" i="7"/>
  <c r="K27" i="7"/>
  <c r="J27" i="7"/>
  <c r="I27" i="7"/>
  <c r="H27" i="7"/>
  <c r="G27" i="7"/>
  <c r="F27" i="7"/>
  <c r="E27" i="7"/>
  <c r="D27" i="7"/>
  <c r="R26" i="7"/>
  <c r="O26" i="7"/>
  <c r="N26" i="7"/>
  <c r="M26" i="7"/>
  <c r="L26" i="7"/>
  <c r="K26" i="7"/>
  <c r="J26" i="7"/>
  <c r="I26" i="7"/>
  <c r="H26" i="7"/>
  <c r="G26" i="7"/>
  <c r="F26" i="7"/>
  <c r="E26" i="7"/>
  <c r="D26" i="7"/>
  <c r="R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9" s="1"/>
  <c r="R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9" s="1"/>
  <c r="R23" i="7"/>
  <c r="O23" i="7"/>
  <c r="N23" i="7"/>
  <c r="M23" i="7"/>
  <c r="L23" i="7"/>
  <c r="K23" i="7"/>
  <c r="J23" i="7"/>
  <c r="I23" i="7"/>
  <c r="H23" i="7"/>
  <c r="G23" i="7"/>
  <c r="F23" i="7"/>
  <c r="E23" i="7"/>
  <c r="D23" i="7"/>
  <c r="R22" i="7"/>
  <c r="O22" i="7"/>
  <c r="N22" i="7"/>
  <c r="M22" i="7"/>
  <c r="L22" i="7"/>
  <c r="K22" i="7"/>
  <c r="J22" i="7"/>
  <c r="I22" i="7"/>
  <c r="H22" i="7"/>
  <c r="G22" i="7"/>
  <c r="F22" i="7"/>
  <c r="E22" i="7"/>
  <c r="D22" i="7"/>
  <c r="R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9" s="1"/>
  <c r="R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9" s="1"/>
  <c r="R19" i="7"/>
  <c r="O19" i="7"/>
  <c r="N19" i="7"/>
  <c r="M19" i="7"/>
  <c r="L19" i="7"/>
  <c r="K19" i="7"/>
  <c r="J19" i="7"/>
  <c r="I19" i="7"/>
  <c r="H19" i="7"/>
  <c r="G19" i="7"/>
  <c r="F19" i="7"/>
  <c r="E19" i="7"/>
  <c r="D19" i="7"/>
  <c r="R18" i="7"/>
  <c r="O18" i="7"/>
  <c r="N18" i="7"/>
  <c r="M18" i="7"/>
  <c r="L18" i="7"/>
  <c r="K18" i="7"/>
  <c r="J18" i="7"/>
  <c r="I18" i="7"/>
  <c r="H18" i="7"/>
  <c r="G18" i="7"/>
  <c r="F18" i="7"/>
  <c r="E18" i="7"/>
  <c r="D18" i="7"/>
  <c r="R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9" s="1"/>
  <c r="C46" i="9"/>
  <c r="C44" i="9"/>
  <c r="C39" i="9"/>
  <c r="C35" i="9"/>
  <c r="C31" i="9"/>
  <c r="C28" i="9"/>
  <c r="C27" i="9"/>
  <c r="C23" i="9"/>
  <c r="C19" i="9"/>
  <c r="C57" i="11"/>
  <c r="C53" i="11"/>
  <c r="C30" i="11"/>
  <c r="C27" i="11"/>
  <c r="C9" i="11"/>
  <c r="C5" i="11"/>
  <c r="C56" i="13"/>
  <c r="C54" i="13"/>
  <c r="C52" i="13"/>
  <c r="C44" i="13"/>
  <c r="C43" i="13"/>
  <c r="C40" i="13"/>
  <c r="C39" i="13"/>
  <c r="C38" i="13"/>
  <c r="C36" i="13"/>
  <c r="C35" i="13"/>
  <c r="C34" i="13"/>
  <c r="C31" i="13"/>
  <c r="C27" i="13"/>
  <c r="C26" i="13"/>
  <c r="C24" i="13"/>
  <c r="C20" i="13"/>
  <c r="C19" i="13"/>
  <c r="C18" i="13"/>
  <c r="C13" i="13"/>
  <c r="C12" i="13"/>
  <c r="C10" i="13"/>
  <c r="C6" i="13"/>
  <c r="C5" i="13"/>
  <c r="C3" i="13"/>
  <c r="C57" i="15"/>
  <c r="C56" i="15"/>
  <c r="C52" i="15"/>
  <c r="C48" i="15"/>
  <c r="C43" i="15"/>
  <c r="C37" i="15"/>
  <c r="C30" i="15"/>
  <c r="C25" i="15"/>
  <c r="C21" i="15"/>
  <c r="C5" i="15"/>
  <c r="C57" i="17"/>
  <c r="C54" i="17"/>
  <c r="C53" i="17"/>
  <c r="C50" i="17"/>
  <c r="C49" i="17"/>
  <c r="C46" i="17"/>
  <c r="C43" i="17"/>
  <c r="C41" i="17"/>
  <c r="C39" i="17"/>
  <c r="C38" i="17"/>
  <c r="C37" i="17"/>
  <c r="C35" i="17"/>
  <c r="C34" i="17"/>
  <c r="C33" i="17"/>
  <c r="C31" i="17"/>
  <c r="C30" i="17"/>
  <c r="C29" i="17"/>
  <c r="C27" i="17"/>
  <c r="C26" i="17"/>
  <c r="C25" i="17"/>
  <c r="C23" i="17"/>
  <c r="C22" i="17"/>
  <c r="C21" i="17"/>
  <c r="C19" i="17"/>
  <c r="C18" i="17"/>
  <c r="C17" i="17"/>
  <c r="C14" i="17"/>
  <c r="C12" i="17"/>
  <c r="C10" i="17"/>
  <c r="C9" i="17"/>
  <c r="C8" i="17"/>
  <c r="C6" i="17"/>
  <c r="C5" i="17"/>
  <c r="C4" i="17"/>
  <c r="C2" i="17"/>
  <c r="C55" i="19"/>
  <c r="C54" i="19"/>
  <c r="C51" i="19"/>
  <c r="C50" i="19"/>
  <c r="C47" i="19"/>
  <c r="C46" i="19"/>
  <c r="C44" i="19"/>
  <c r="C43" i="19"/>
  <c r="C42" i="19"/>
  <c r="C41" i="19"/>
  <c r="C40" i="19"/>
  <c r="C39" i="19"/>
  <c r="C38" i="19"/>
  <c r="C36" i="19"/>
  <c r="C35" i="19"/>
  <c r="C34" i="19"/>
  <c r="C32" i="19"/>
  <c r="C31" i="19"/>
  <c r="C30" i="19"/>
  <c r="C28" i="19"/>
  <c r="C27" i="19"/>
  <c r="C26" i="19"/>
  <c r="C24" i="19"/>
  <c r="C23" i="19"/>
  <c r="C22" i="19"/>
  <c r="C20" i="19"/>
  <c r="C19" i="19"/>
  <c r="C18" i="19"/>
  <c r="C15" i="19"/>
  <c r="C14" i="19"/>
  <c r="C13" i="19"/>
  <c r="C12" i="19"/>
  <c r="C11" i="19"/>
  <c r="C10" i="19"/>
  <c r="C9" i="19"/>
  <c r="C7" i="19"/>
  <c r="C6" i="19"/>
  <c r="C5" i="19"/>
  <c r="C3" i="19"/>
  <c r="C2" i="19"/>
  <c r="C57" i="21"/>
  <c r="C56" i="21"/>
  <c r="C53" i="21"/>
  <c r="C52" i="21"/>
  <c r="C49" i="21"/>
  <c r="C48" i="21"/>
  <c r="C44" i="21"/>
  <c r="C42" i="21"/>
  <c r="C40" i="21"/>
  <c r="C39" i="21"/>
  <c r="C37" i="21"/>
  <c r="C36" i="21"/>
  <c r="C35" i="21"/>
  <c r="C33" i="21"/>
  <c r="C32" i="21"/>
  <c r="C31" i="21"/>
  <c r="C29" i="21"/>
  <c r="C28" i="21"/>
  <c r="C27" i="21"/>
  <c r="C25" i="21"/>
  <c r="C24" i="21"/>
  <c r="C23" i="21"/>
  <c r="C21" i="21"/>
  <c r="C20" i="21"/>
  <c r="C19" i="21"/>
  <c r="C17" i="21"/>
  <c r="C15" i="21"/>
  <c r="C13" i="21"/>
  <c r="C11" i="21"/>
  <c r="C10" i="21"/>
  <c r="C8" i="21"/>
  <c r="C7" i="21"/>
  <c r="C6" i="21"/>
  <c r="C4" i="21"/>
  <c r="C3" i="21"/>
  <c r="C2" i="21"/>
  <c r="R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R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R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R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6" i="23" s="1"/>
  <c r="R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R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C54" i="23" s="1"/>
  <c r="R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3" i="23" s="1"/>
  <c r="R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2" i="23" s="1"/>
  <c r="R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R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50" i="23" s="1"/>
  <c r="R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9" i="23" s="1"/>
  <c r="R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8" i="23" s="1"/>
  <c r="R44" i="21"/>
  <c r="O44" i="21"/>
  <c r="N44" i="21"/>
  <c r="L44" i="21"/>
  <c r="K44" i="21"/>
  <c r="J44" i="21"/>
  <c r="I44" i="21"/>
  <c r="H44" i="21"/>
  <c r="G44" i="21"/>
  <c r="F44" i="21"/>
  <c r="E44" i="21"/>
  <c r="D44" i="21"/>
  <c r="C46" i="23" s="1"/>
  <c r="R43" i="21"/>
  <c r="O43" i="21"/>
  <c r="N43" i="21"/>
  <c r="L43" i="21"/>
  <c r="K43" i="21"/>
  <c r="J43" i="21"/>
  <c r="I43" i="21"/>
  <c r="H43" i="21"/>
  <c r="G43" i="21"/>
  <c r="F43" i="21"/>
  <c r="E43" i="21"/>
  <c r="D43" i="21"/>
  <c r="C44" i="23" s="1"/>
  <c r="R42" i="21"/>
  <c r="O42" i="21"/>
  <c r="N42" i="21"/>
  <c r="L42" i="21"/>
  <c r="K42" i="21"/>
  <c r="J42" i="21"/>
  <c r="I42" i="21"/>
  <c r="H42" i="21"/>
  <c r="G42" i="21"/>
  <c r="F42" i="21"/>
  <c r="E42" i="21"/>
  <c r="D42" i="21"/>
  <c r="C43" i="23" s="1"/>
  <c r="R41" i="21"/>
  <c r="O41" i="21"/>
  <c r="N41" i="21"/>
  <c r="L41" i="21"/>
  <c r="K41" i="21"/>
  <c r="J41" i="21"/>
  <c r="I41" i="21"/>
  <c r="H41" i="21"/>
  <c r="G41" i="21"/>
  <c r="F41" i="21"/>
  <c r="E41" i="21"/>
  <c r="D41" i="21"/>
  <c r="C42" i="23" s="1"/>
  <c r="R40" i="21"/>
  <c r="O40" i="21"/>
  <c r="N40" i="21"/>
  <c r="N45" i="21" s="1"/>
  <c r="L40" i="21"/>
  <c r="L45" i="21" s="1"/>
  <c r="K40" i="21"/>
  <c r="K45" i="21" s="1"/>
  <c r="J40" i="21"/>
  <c r="I40" i="21"/>
  <c r="H40" i="21"/>
  <c r="H45" i="21" s="1"/>
  <c r="G40" i="21"/>
  <c r="G45" i="21" s="1"/>
  <c r="F40" i="21"/>
  <c r="F45" i="21" s="1"/>
  <c r="E40" i="21"/>
  <c r="E45" i="21" s="1"/>
  <c r="D40" i="21"/>
  <c r="C41" i="23" s="1"/>
  <c r="R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40" i="23" s="1"/>
  <c r="R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9" i="23" s="1"/>
  <c r="R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R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7" i="23" s="1"/>
  <c r="R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R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5" i="23" s="1"/>
  <c r="R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4" i="23" s="1"/>
  <c r="R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3" i="23" s="1"/>
  <c r="R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2" i="23" s="1"/>
  <c r="R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R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30" i="23" s="1"/>
  <c r="R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9" i="23" s="1"/>
  <c r="R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R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7" i="23" s="1"/>
  <c r="R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6" i="23" s="1"/>
  <c r="R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5" i="23" s="1"/>
  <c r="R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4" i="23" s="1"/>
  <c r="R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R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2" i="23" s="1"/>
  <c r="R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1" i="23" s="1"/>
  <c r="R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20" i="23" s="1"/>
  <c r="R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R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8" i="23" s="1"/>
  <c r="M16" i="21"/>
  <c r="R15" i="21"/>
  <c r="O15" i="21"/>
  <c r="N15" i="21"/>
  <c r="L15" i="21"/>
  <c r="K15" i="21"/>
  <c r="J15" i="21"/>
  <c r="I15" i="21"/>
  <c r="H15" i="21"/>
  <c r="G15" i="21"/>
  <c r="F15" i="21"/>
  <c r="E15" i="21"/>
  <c r="D15" i="21"/>
  <c r="C15" i="23" s="1"/>
  <c r="R14" i="21"/>
  <c r="O14" i="21"/>
  <c r="N14" i="21"/>
  <c r="L14" i="21"/>
  <c r="K14" i="21"/>
  <c r="J14" i="21"/>
  <c r="I14" i="21"/>
  <c r="H14" i="21"/>
  <c r="G14" i="21"/>
  <c r="F14" i="21"/>
  <c r="E14" i="21"/>
  <c r="D14" i="21"/>
  <c r="C14" i="23" s="1"/>
  <c r="R13" i="21"/>
  <c r="O13" i="21"/>
  <c r="N13" i="21"/>
  <c r="L13" i="21"/>
  <c r="K13" i="21"/>
  <c r="J13" i="21"/>
  <c r="I13" i="21"/>
  <c r="H13" i="21"/>
  <c r="G13" i="21"/>
  <c r="F13" i="21"/>
  <c r="E13" i="21"/>
  <c r="D13" i="21"/>
  <c r="C13" i="23" s="1"/>
  <c r="R12" i="21"/>
  <c r="R16" i="21" s="1"/>
  <c r="O12" i="21"/>
  <c r="N12" i="21"/>
  <c r="N16" i="21" s="1"/>
  <c r="L12" i="21"/>
  <c r="L16" i="21" s="1"/>
  <c r="K12" i="21"/>
  <c r="J12" i="21"/>
  <c r="I12" i="21"/>
  <c r="I16" i="21" s="1"/>
  <c r="H12" i="21"/>
  <c r="H16" i="21" s="1"/>
  <c r="G12" i="21"/>
  <c r="F12" i="21"/>
  <c r="F16" i="21" s="1"/>
  <c r="E12" i="21"/>
  <c r="E16" i="21" s="1"/>
  <c r="D12" i="21"/>
  <c r="D16" i="21" s="1"/>
  <c r="C17" i="23" s="1"/>
  <c r="R11" i="21"/>
  <c r="O11" i="21"/>
  <c r="N11" i="21"/>
  <c r="L11" i="21"/>
  <c r="K11" i="21"/>
  <c r="J11" i="21"/>
  <c r="I11" i="21"/>
  <c r="H11" i="21"/>
  <c r="G11" i="21"/>
  <c r="F11" i="21"/>
  <c r="E11" i="21"/>
  <c r="D11" i="21"/>
  <c r="C11" i="23" s="1"/>
  <c r="R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3" s="1"/>
  <c r="R9" i="21"/>
  <c r="O9" i="21"/>
  <c r="N9" i="21"/>
  <c r="M9" i="21"/>
  <c r="L9" i="21"/>
  <c r="K9" i="21"/>
  <c r="J9" i="21"/>
  <c r="I9" i="21"/>
  <c r="H9" i="21"/>
  <c r="G9" i="21"/>
  <c r="F9" i="21"/>
  <c r="E9" i="21"/>
  <c r="D9" i="21"/>
  <c r="R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3" s="1"/>
  <c r="R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3" s="1"/>
  <c r="R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3" s="1"/>
  <c r="R5" i="21"/>
  <c r="O5" i="21"/>
  <c r="N5" i="21"/>
  <c r="M5" i="21"/>
  <c r="L5" i="21"/>
  <c r="K5" i="21"/>
  <c r="J5" i="21"/>
  <c r="I5" i="21"/>
  <c r="H5" i="21"/>
  <c r="G5" i="21"/>
  <c r="F5" i="21"/>
  <c r="E5" i="21"/>
  <c r="D5" i="21"/>
  <c r="R4" i="21"/>
  <c r="O4" i="21"/>
  <c r="N4" i="21"/>
  <c r="M4" i="21"/>
  <c r="L4" i="21"/>
  <c r="K4" i="21"/>
  <c r="J4" i="21"/>
  <c r="I4" i="21"/>
  <c r="H4" i="21"/>
  <c r="G4" i="21"/>
  <c r="F4" i="21"/>
  <c r="E4" i="21"/>
  <c r="D4" i="21"/>
  <c r="R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3" s="1"/>
  <c r="R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3" s="1"/>
  <c r="T57" i="21"/>
  <c r="S57" i="21"/>
  <c r="B57" i="21"/>
  <c r="T56" i="21"/>
  <c r="S56" i="21"/>
  <c r="B56" i="21"/>
  <c r="T55" i="21"/>
  <c r="S55" i="21"/>
  <c r="B55" i="21"/>
  <c r="T54" i="21"/>
  <c r="S54" i="21"/>
  <c r="B54" i="21"/>
  <c r="T53" i="21"/>
  <c r="S53" i="21"/>
  <c r="B53" i="21"/>
  <c r="T52" i="21"/>
  <c r="S52" i="21"/>
  <c r="B52" i="21"/>
  <c r="T51" i="21"/>
  <c r="S51" i="21"/>
  <c r="B51" i="21"/>
  <c r="T50" i="21"/>
  <c r="S50" i="21"/>
  <c r="B50" i="21"/>
  <c r="T49" i="21"/>
  <c r="S49" i="21"/>
  <c r="B49" i="21"/>
  <c r="T48" i="21"/>
  <c r="S48" i="21"/>
  <c r="B48" i="21"/>
  <c r="T47" i="21"/>
  <c r="S47" i="21"/>
  <c r="B47" i="21"/>
  <c r="T46" i="21"/>
  <c r="S46" i="21"/>
  <c r="B46" i="21"/>
  <c r="T44" i="21"/>
  <c r="S44" i="21"/>
  <c r="B44" i="21"/>
  <c r="T43" i="21"/>
  <c r="S43" i="21"/>
  <c r="B43" i="21"/>
  <c r="T42" i="21"/>
  <c r="S42" i="21"/>
  <c r="B42" i="21"/>
  <c r="T41" i="21"/>
  <c r="S41" i="21"/>
  <c r="B41" i="21"/>
  <c r="T40" i="21"/>
  <c r="S40" i="21"/>
  <c r="O45" i="21"/>
  <c r="J45" i="21"/>
  <c r="B40" i="21"/>
  <c r="T39" i="21"/>
  <c r="S39" i="21"/>
  <c r="B39" i="21"/>
  <c r="T38" i="21"/>
  <c r="S38" i="21"/>
  <c r="B38" i="21"/>
  <c r="T37" i="21"/>
  <c r="S37" i="21"/>
  <c r="B37" i="21"/>
  <c r="T36" i="21"/>
  <c r="S36" i="21"/>
  <c r="B36" i="21"/>
  <c r="T35" i="21"/>
  <c r="S35" i="21"/>
  <c r="B35" i="21"/>
  <c r="T34" i="21"/>
  <c r="S34" i="21"/>
  <c r="B34" i="21"/>
  <c r="T33" i="21"/>
  <c r="S33" i="21"/>
  <c r="B33" i="21"/>
  <c r="T32" i="21"/>
  <c r="S32" i="21"/>
  <c r="B32" i="21"/>
  <c r="T31" i="21"/>
  <c r="S31" i="21"/>
  <c r="B31" i="21"/>
  <c r="T30" i="21"/>
  <c r="S30" i="21"/>
  <c r="C31" i="23"/>
  <c r="B30" i="21"/>
  <c r="T29" i="21"/>
  <c r="S29" i="21"/>
  <c r="B29" i="21"/>
  <c r="T28" i="21"/>
  <c r="S28" i="21"/>
  <c r="B28" i="21"/>
  <c r="T27" i="21"/>
  <c r="S27" i="21"/>
  <c r="B27" i="21"/>
  <c r="T26" i="21"/>
  <c r="S26" i="21"/>
  <c r="B26" i="21"/>
  <c r="T25" i="21"/>
  <c r="S25" i="21"/>
  <c r="B25" i="21"/>
  <c r="T24" i="21"/>
  <c r="S24" i="21"/>
  <c r="B24" i="21"/>
  <c r="T23" i="21"/>
  <c r="S23" i="21"/>
  <c r="B23" i="21"/>
  <c r="T22" i="21"/>
  <c r="S22" i="21"/>
  <c r="B22" i="21"/>
  <c r="T21" i="21"/>
  <c r="S21" i="21"/>
  <c r="B21" i="21"/>
  <c r="T20" i="21"/>
  <c r="S20" i="21"/>
  <c r="B20" i="21"/>
  <c r="T19" i="21"/>
  <c r="S19" i="21"/>
  <c r="B19" i="21"/>
  <c r="T18" i="21"/>
  <c r="S18" i="21"/>
  <c r="C19" i="23"/>
  <c r="B18" i="21"/>
  <c r="T17" i="21"/>
  <c r="S17" i="21"/>
  <c r="B17" i="21"/>
  <c r="T15" i="21"/>
  <c r="S15" i="21"/>
  <c r="B15" i="21"/>
  <c r="T14" i="21"/>
  <c r="S14" i="21"/>
  <c r="B14" i="21"/>
  <c r="T13" i="21"/>
  <c r="S13" i="21"/>
  <c r="B13" i="21"/>
  <c r="T12" i="21"/>
  <c r="S12" i="21"/>
  <c r="O16" i="21"/>
  <c r="J16" i="21"/>
  <c r="B12" i="21"/>
  <c r="T11" i="21"/>
  <c r="S11" i="21"/>
  <c r="B11" i="21"/>
  <c r="T10" i="21"/>
  <c r="S10" i="21"/>
  <c r="B10" i="21"/>
  <c r="T9" i="21"/>
  <c r="S9" i="21"/>
  <c r="B9" i="21"/>
  <c r="T8" i="21"/>
  <c r="S8" i="21"/>
  <c r="B8" i="21"/>
  <c r="T7" i="21"/>
  <c r="S7" i="21"/>
  <c r="B7" i="21"/>
  <c r="T6" i="21"/>
  <c r="S6" i="21"/>
  <c r="B6" i="21"/>
  <c r="T5" i="21"/>
  <c r="S5" i="21"/>
  <c r="B5" i="21"/>
  <c r="T4" i="21"/>
  <c r="S4" i="21"/>
  <c r="B4" i="21"/>
  <c r="T3" i="21"/>
  <c r="S3" i="21"/>
  <c r="B3" i="21"/>
  <c r="T2" i="21"/>
  <c r="S2" i="21"/>
  <c r="B2" i="21"/>
  <c r="C23" i="23"/>
  <c r="B57" i="19"/>
  <c r="B56" i="19"/>
  <c r="B55" i="19"/>
  <c r="B54" i="19"/>
  <c r="B53" i="19"/>
  <c r="B52" i="19"/>
  <c r="B51" i="19"/>
  <c r="B50" i="19"/>
  <c r="B49" i="19"/>
  <c r="B48" i="19"/>
  <c r="B47" i="19"/>
  <c r="B46" i="19"/>
  <c r="B44" i="19"/>
  <c r="B43" i="19"/>
  <c r="B42" i="19"/>
  <c r="B41" i="19"/>
  <c r="T45" i="19"/>
  <c r="N45" i="19"/>
  <c r="K45" i="19"/>
  <c r="G45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N16" i="19"/>
  <c r="B15" i="19"/>
  <c r="B14" i="19"/>
  <c r="B13" i="19"/>
  <c r="T16" i="19"/>
  <c r="S16" i="19"/>
  <c r="K16" i="19"/>
  <c r="B12" i="19"/>
  <c r="B11" i="19"/>
  <c r="B10" i="19"/>
  <c r="B9" i="19"/>
  <c r="B8" i="19"/>
  <c r="B7" i="19"/>
  <c r="B6" i="19"/>
  <c r="B5" i="19"/>
  <c r="B4" i="19"/>
  <c r="B3" i="19"/>
  <c r="B2" i="19"/>
  <c r="B57" i="17"/>
  <c r="B56" i="17"/>
  <c r="B55" i="17"/>
  <c r="B54" i="17"/>
  <c r="B53" i="17"/>
  <c r="B52" i="17"/>
  <c r="B51" i="17"/>
  <c r="B50" i="17"/>
  <c r="B49" i="17"/>
  <c r="B48" i="17"/>
  <c r="B47" i="17"/>
  <c r="B46" i="17"/>
  <c r="B44" i="17"/>
  <c r="B43" i="17"/>
  <c r="B42" i="17"/>
  <c r="B41" i="17"/>
  <c r="L45" i="17"/>
  <c r="H45" i="17"/>
  <c r="D45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O16" i="17"/>
  <c r="B15" i="17"/>
  <c r="B14" i="17"/>
  <c r="B13" i="17"/>
  <c r="L16" i="17"/>
  <c r="J16" i="17"/>
  <c r="H16" i="17"/>
  <c r="F16" i="17"/>
  <c r="E16" i="17"/>
  <c r="D16" i="17"/>
  <c r="B12" i="17"/>
  <c r="B11" i="17"/>
  <c r="B10" i="17"/>
  <c r="B9" i="17"/>
  <c r="B8" i="17"/>
  <c r="B7" i="17"/>
  <c r="B6" i="17"/>
  <c r="B5" i="17"/>
  <c r="B4" i="17"/>
  <c r="B3" i="17"/>
  <c r="B2" i="17"/>
  <c r="B57" i="15"/>
  <c r="B56" i="15"/>
  <c r="B55" i="15"/>
  <c r="B54" i="15"/>
  <c r="B53" i="15"/>
  <c r="B52" i="15"/>
  <c r="B51" i="15"/>
  <c r="B50" i="15"/>
  <c r="B49" i="15"/>
  <c r="B48" i="15"/>
  <c r="B47" i="15"/>
  <c r="B46" i="15"/>
  <c r="B44" i="15"/>
  <c r="B43" i="15"/>
  <c r="B42" i="15"/>
  <c r="B41" i="15"/>
  <c r="R45" i="15"/>
  <c r="I45" i="15"/>
  <c r="G45" i="15"/>
  <c r="E45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5" i="15"/>
  <c r="B14" i="15"/>
  <c r="B13" i="15"/>
  <c r="T16" i="15"/>
  <c r="K16" i="15"/>
  <c r="I16" i="15"/>
  <c r="G16" i="15"/>
  <c r="E16" i="15"/>
  <c r="D16" i="15"/>
  <c r="B12" i="15"/>
  <c r="B11" i="15"/>
  <c r="B10" i="15"/>
  <c r="B9" i="15"/>
  <c r="B8" i="15"/>
  <c r="B7" i="15"/>
  <c r="B6" i="15"/>
  <c r="B5" i="15"/>
  <c r="B4" i="15"/>
  <c r="B3" i="15"/>
  <c r="B2" i="15"/>
  <c r="S45" i="2"/>
  <c r="O45" i="2"/>
  <c r="F45" i="2"/>
  <c r="S16" i="2"/>
  <c r="O16" i="2"/>
  <c r="L16" i="2"/>
  <c r="J16" i="2"/>
  <c r="B57" i="13"/>
  <c r="B56" i="13"/>
  <c r="B55" i="13"/>
  <c r="B54" i="13"/>
  <c r="B53" i="13"/>
  <c r="B52" i="13"/>
  <c r="B51" i="13"/>
  <c r="B50" i="13"/>
  <c r="B49" i="13"/>
  <c r="B48" i="13"/>
  <c r="B47" i="13"/>
  <c r="B46" i="13"/>
  <c r="B44" i="13"/>
  <c r="B43" i="13"/>
  <c r="B42" i="13"/>
  <c r="B41" i="13"/>
  <c r="T45" i="13"/>
  <c r="K45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5" i="13"/>
  <c r="B14" i="13"/>
  <c r="B13" i="13"/>
  <c r="T16" i="13"/>
  <c r="K16" i="13"/>
  <c r="B12" i="13"/>
  <c r="B11" i="13"/>
  <c r="B10" i="13"/>
  <c r="B9" i="13"/>
  <c r="B8" i="13"/>
  <c r="B7" i="13"/>
  <c r="B6" i="13"/>
  <c r="B5" i="13"/>
  <c r="B4" i="13"/>
  <c r="B3" i="13"/>
  <c r="B2" i="13"/>
  <c r="B57" i="11"/>
  <c r="B56" i="11"/>
  <c r="B55" i="11"/>
  <c r="B54" i="11"/>
  <c r="B53" i="11"/>
  <c r="B52" i="11"/>
  <c r="B51" i="11"/>
  <c r="B50" i="11"/>
  <c r="B49" i="11"/>
  <c r="B48" i="11"/>
  <c r="B47" i="11"/>
  <c r="B46" i="11"/>
  <c r="B44" i="11"/>
  <c r="B43" i="11"/>
  <c r="B42" i="11"/>
  <c r="L45" i="11"/>
  <c r="H45" i="11"/>
  <c r="B41" i="11"/>
  <c r="O45" i="11"/>
  <c r="J45" i="11"/>
  <c r="F45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5" i="11"/>
  <c r="B14" i="11"/>
  <c r="B13" i="11"/>
  <c r="S16" i="11"/>
  <c r="O16" i="11"/>
  <c r="J16" i="11"/>
  <c r="H16" i="11"/>
  <c r="B12" i="11"/>
  <c r="B11" i="11"/>
  <c r="B10" i="11"/>
  <c r="B9" i="11"/>
  <c r="B8" i="11"/>
  <c r="B7" i="11"/>
  <c r="B6" i="11"/>
  <c r="B5" i="11"/>
  <c r="B4" i="11"/>
  <c r="B3" i="11"/>
  <c r="B2" i="11"/>
  <c r="B57" i="9"/>
  <c r="B56" i="9"/>
  <c r="B55" i="9"/>
  <c r="B54" i="9"/>
  <c r="B53" i="9"/>
  <c r="B52" i="9"/>
  <c r="B51" i="9"/>
  <c r="B50" i="9"/>
  <c r="B49" i="9"/>
  <c r="B48" i="9"/>
  <c r="B47" i="9"/>
  <c r="B46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5" i="9"/>
  <c r="B14" i="9"/>
  <c r="B13" i="9"/>
  <c r="N16" i="9"/>
  <c r="B12" i="9"/>
  <c r="B11" i="9"/>
  <c r="B10" i="9"/>
  <c r="B9" i="9"/>
  <c r="B8" i="9"/>
  <c r="B7" i="9"/>
  <c r="B6" i="9"/>
  <c r="B5" i="9"/>
  <c r="B4" i="9"/>
  <c r="B3" i="9"/>
  <c r="B2" i="9"/>
  <c r="B57" i="7"/>
  <c r="B56" i="7"/>
  <c r="B55" i="7"/>
  <c r="B54" i="7"/>
  <c r="B53" i="7"/>
  <c r="B52" i="7"/>
  <c r="B51" i="7"/>
  <c r="B50" i="7"/>
  <c r="B49" i="7"/>
  <c r="B48" i="7"/>
  <c r="B47" i="7"/>
  <c r="B46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5" i="7"/>
  <c r="B14" i="7"/>
  <c r="B13" i="7"/>
  <c r="O16" i="7"/>
  <c r="B12" i="7"/>
  <c r="B11" i="7"/>
  <c r="B10" i="7"/>
  <c r="B9" i="7"/>
  <c r="B8" i="7"/>
  <c r="B7" i="7"/>
  <c r="B6" i="7"/>
  <c r="B5" i="7"/>
  <c r="B4" i="7"/>
  <c r="B3" i="7"/>
  <c r="B2" i="7"/>
  <c r="C48" i="5"/>
  <c r="T57" i="23"/>
  <c r="S57" i="23"/>
  <c r="R57" i="23"/>
  <c r="O57" i="23"/>
  <c r="N57" i="23"/>
  <c r="M57" i="23"/>
  <c r="L57" i="23"/>
  <c r="K57" i="23"/>
  <c r="J57" i="23"/>
  <c r="I57" i="23"/>
  <c r="H57" i="23"/>
  <c r="G57" i="23"/>
  <c r="F57" i="23"/>
  <c r="E57" i="23"/>
  <c r="D57" i="23"/>
  <c r="T56" i="23"/>
  <c r="S56" i="23"/>
  <c r="R56" i="23"/>
  <c r="O56" i="23"/>
  <c r="N56" i="23"/>
  <c r="M56" i="23"/>
  <c r="L56" i="23"/>
  <c r="K56" i="23"/>
  <c r="J56" i="23"/>
  <c r="I56" i="23"/>
  <c r="H56" i="23"/>
  <c r="G56" i="23"/>
  <c r="F56" i="23"/>
  <c r="E56" i="23"/>
  <c r="D56" i="23"/>
  <c r="T55" i="23"/>
  <c r="S55" i="23"/>
  <c r="R55" i="23"/>
  <c r="O55" i="23"/>
  <c r="N55" i="23"/>
  <c r="M55" i="23"/>
  <c r="L55" i="23"/>
  <c r="K55" i="23"/>
  <c r="J55" i="23"/>
  <c r="I55" i="23"/>
  <c r="H55" i="23"/>
  <c r="G55" i="23"/>
  <c r="F55" i="23"/>
  <c r="E55" i="23"/>
  <c r="D55" i="23"/>
  <c r="T54" i="23"/>
  <c r="S54" i="23"/>
  <c r="R54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T53" i="23"/>
  <c r="S53" i="23"/>
  <c r="R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T52" i="23"/>
  <c r="S52" i="23"/>
  <c r="R52" i="23"/>
  <c r="O52" i="23"/>
  <c r="N52" i="23"/>
  <c r="M52" i="23"/>
  <c r="L52" i="23"/>
  <c r="K52" i="23"/>
  <c r="J52" i="23"/>
  <c r="I52" i="23"/>
  <c r="H52" i="23"/>
  <c r="G52" i="23"/>
  <c r="F52" i="23"/>
  <c r="E52" i="23"/>
  <c r="D52" i="23"/>
  <c r="T51" i="23"/>
  <c r="S51" i="23"/>
  <c r="R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T50" i="23"/>
  <c r="S50" i="23"/>
  <c r="R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T49" i="23"/>
  <c r="S49" i="23"/>
  <c r="R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T48" i="23"/>
  <c r="S48" i="23"/>
  <c r="R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T47" i="23"/>
  <c r="S47" i="23"/>
  <c r="R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T46" i="23"/>
  <c r="S46" i="23"/>
  <c r="R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T44" i="23"/>
  <c r="S44" i="23"/>
  <c r="R44" i="23"/>
  <c r="O44" i="23"/>
  <c r="N44" i="23"/>
  <c r="L44" i="23"/>
  <c r="K44" i="23"/>
  <c r="J44" i="23"/>
  <c r="I44" i="23"/>
  <c r="H44" i="23"/>
  <c r="G44" i="23"/>
  <c r="F44" i="23"/>
  <c r="E44" i="23"/>
  <c r="D44" i="23"/>
  <c r="T43" i="23"/>
  <c r="S43" i="23"/>
  <c r="R43" i="23"/>
  <c r="O43" i="23"/>
  <c r="N43" i="23"/>
  <c r="L43" i="23"/>
  <c r="K43" i="23"/>
  <c r="J43" i="23"/>
  <c r="I43" i="23"/>
  <c r="H43" i="23"/>
  <c r="G43" i="23"/>
  <c r="F43" i="23"/>
  <c r="E43" i="23"/>
  <c r="D43" i="23"/>
  <c r="T42" i="23"/>
  <c r="S42" i="23"/>
  <c r="R42" i="23"/>
  <c r="O42" i="23"/>
  <c r="N42" i="23"/>
  <c r="L42" i="23"/>
  <c r="K42" i="23"/>
  <c r="J42" i="23"/>
  <c r="I42" i="23"/>
  <c r="H42" i="23"/>
  <c r="G42" i="23"/>
  <c r="F42" i="23"/>
  <c r="E42" i="23"/>
  <c r="D42" i="23"/>
  <c r="T41" i="23"/>
  <c r="S41" i="23"/>
  <c r="R41" i="23"/>
  <c r="O41" i="23"/>
  <c r="O45" i="23" s="1"/>
  <c r="N41" i="23"/>
  <c r="L41" i="23"/>
  <c r="K41" i="23"/>
  <c r="K45" i="23" s="1"/>
  <c r="J41" i="23"/>
  <c r="I41" i="23"/>
  <c r="H41" i="23"/>
  <c r="G41" i="23"/>
  <c r="F41" i="23"/>
  <c r="F45" i="23" s="1"/>
  <c r="E41" i="23"/>
  <c r="D41" i="23"/>
  <c r="T40" i="23"/>
  <c r="T45" i="23" s="1"/>
  <c r="S40" i="23"/>
  <c r="R40" i="23"/>
  <c r="R45" i="23" s="1"/>
  <c r="O40" i="23"/>
  <c r="N40" i="23"/>
  <c r="L40" i="23"/>
  <c r="K40" i="23"/>
  <c r="J40" i="23"/>
  <c r="I40" i="23"/>
  <c r="I45" i="23" s="1"/>
  <c r="H40" i="23"/>
  <c r="H45" i="23" s="1"/>
  <c r="G40" i="23"/>
  <c r="F40" i="23"/>
  <c r="E40" i="23"/>
  <c r="E45" i="23" s="1"/>
  <c r="D40" i="23"/>
  <c r="D45" i="23" s="1"/>
  <c r="T39" i="23"/>
  <c r="S39" i="23"/>
  <c r="R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T38" i="23"/>
  <c r="S38" i="23"/>
  <c r="R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T37" i="23"/>
  <c r="S37" i="23"/>
  <c r="R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T36" i="23"/>
  <c r="S36" i="23"/>
  <c r="R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T35" i="23"/>
  <c r="S35" i="23"/>
  <c r="R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T34" i="23"/>
  <c r="S34" i="23"/>
  <c r="R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T33" i="23"/>
  <c r="S33" i="23"/>
  <c r="R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T32" i="23"/>
  <c r="S32" i="23"/>
  <c r="R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T31" i="23"/>
  <c r="S31" i="23"/>
  <c r="R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T30" i="23"/>
  <c r="S30" i="23"/>
  <c r="R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T29" i="23"/>
  <c r="S29" i="23"/>
  <c r="R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T28" i="23"/>
  <c r="S28" i="23"/>
  <c r="R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T27" i="23"/>
  <c r="S27" i="23"/>
  <c r="R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T26" i="23"/>
  <c r="S26" i="23"/>
  <c r="R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T25" i="23"/>
  <c r="S25" i="23"/>
  <c r="R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T24" i="23"/>
  <c r="S24" i="23"/>
  <c r="R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T23" i="23"/>
  <c r="S23" i="23"/>
  <c r="R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T22" i="23"/>
  <c r="S22" i="23"/>
  <c r="R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T21" i="23"/>
  <c r="S21" i="23"/>
  <c r="R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T20" i="23"/>
  <c r="S20" i="23"/>
  <c r="R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T19" i="23"/>
  <c r="S19" i="23"/>
  <c r="R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T18" i="23"/>
  <c r="S18" i="23"/>
  <c r="R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T17" i="23"/>
  <c r="S17" i="23"/>
  <c r="R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M16" i="23"/>
  <c r="T15" i="23"/>
  <c r="S15" i="23"/>
  <c r="R15" i="23"/>
  <c r="O15" i="23"/>
  <c r="N15" i="23"/>
  <c r="L15" i="23"/>
  <c r="K15" i="23"/>
  <c r="J15" i="23"/>
  <c r="I15" i="23"/>
  <c r="H15" i="23"/>
  <c r="G15" i="23"/>
  <c r="F15" i="23"/>
  <c r="E15" i="23"/>
  <c r="D15" i="23"/>
  <c r="T14" i="23"/>
  <c r="S14" i="23"/>
  <c r="R14" i="23"/>
  <c r="O14" i="23"/>
  <c r="N14" i="23"/>
  <c r="L14" i="23"/>
  <c r="K14" i="23"/>
  <c r="J14" i="23"/>
  <c r="I14" i="23"/>
  <c r="H14" i="23"/>
  <c r="G14" i="23"/>
  <c r="F14" i="23"/>
  <c r="E14" i="23"/>
  <c r="D14" i="23"/>
  <c r="T13" i="23"/>
  <c r="S13" i="23"/>
  <c r="R13" i="23"/>
  <c r="O13" i="23"/>
  <c r="N13" i="23"/>
  <c r="L13" i="23"/>
  <c r="K13" i="23"/>
  <c r="J13" i="23"/>
  <c r="I13" i="23"/>
  <c r="H13" i="23"/>
  <c r="G13" i="23"/>
  <c r="F13" i="23"/>
  <c r="E13" i="23"/>
  <c r="D13" i="23"/>
  <c r="T12" i="23"/>
  <c r="S12" i="23"/>
  <c r="R12" i="23"/>
  <c r="O12" i="23"/>
  <c r="O16" i="23" s="1"/>
  <c r="N12" i="23"/>
  <c r="L12" i="23"/>
  <c r="K12" i="23"/>
  <c r="K16" i="23" s="1"/>
  <c r="J12" i="23"/>
  <c r="I12" i="23"/>
  <c r="H12" i="23"/>
  <c r="G12" i="23"/>
  <c r="F12" i="23"/>
  <c r="F16" i="23" s="1"/>
  <c r="E12" i="23"/>
  <c r="D12" i="23"/>
  <c r="T11" i="23"/>
  <c r="S11" i="23"/>
  <c r="R11" i="23"/>
  <c r="O11" i="23"/>
  <c r="N11" i="23"/>
  <c r="L11" i="23"/>
  <c r="K11" i="23"/>
  <c r="J11" i="23"/>
  <c r="I11" i="23"/>
  <c r="H11" i="23"/>
  <c r="G11" i="23"/>
  <c r="F11" i="23"/>
  <c r="E11" i="23"/>
  <c r="D11" i="23"/>
  <c r="T10" i="23"/>
  <c r="S10" i="23"/>
  <c r="R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T9" i="23"/>
  <c r="S9" i="23"/>
  <c r="R9" i="23"/>
  <c r="O9" i="23"/>
  <c r="N9" i="23"/>
  <c r="M9" i="23"/>
  <c r="L9" i="23"/>
  <c r="K9" i="23"/>
  <c r="J9" i="23"/>
  <c r="I9" i="23"/>
  <c r="H9" i="23"/>
  <c r="G9" i="23"/>
  <c r="F9" i="23"/>
  <c r="E9" i="23"/>
  <c r="D9" i="23"/>
  <c r="T8" i="23"/>
  <c r="S8" i="23"/>
  <c r="R8" i="23"/>
  <c r="O8" i="23"/>
  <c r="N8" i="23"/>
  <c r="M8" i="23"/>
  <c r="L8" i="23"/>
  <c r="K8" i="23"/>
  <c r="J8" i="23"/>
  <c r="I8" i="23"/>
  <c r="H8" i="23"/>
  <c r="G8" i="23"/>
  <c r="F8" i="23"/>
  <c r="E8" i="23"/>
  <c r="D8" i="23"/>
  <c r="T7" i="23"/>
  <c r="S7" i="23"/>
  <c r="R7" i="23"/>
  <c r="O7" i="23"/>
  <c r="N7" i="23"/>
  <c r="M7" i="23"/>
  <c r="L7" i="23"/>
  <c r="K7" i="23"/>
  <c r="J7" i="23"/>
  <c r="I7" i="23"/>
  <c r="H7" i="23"/>
  <c r="G7" i="23"/>
  <c r="F7" i="23"/>
  <c r="E7" i="23"/>
  <c r="D7" i="23"/>
  <c r="T6" i="23"/>
  <c r="S6" i="23"/>
  <c r="R6" i="23"/>
  <c r="O6" i="23"/>
  <c r="N6" i="23"/>
  <c r="M6" i="23"/>
  <c r="L6" i="23"/>
  <c r="K6" i="23"/>
  <c r="J6" i="23"/>
  <c r="I6" i="23"/>
  <c r="H6" i="23"/>
  <c r="G6" i="23"/>
  <c r="F6" i="23"/>
  <c r="E6" i="23"/>
  <c r="D6" i="23"/>
  <c r="T5" i="23"/>
  <c r="S5" i="23"/>
  <c r="R5" i="23"/>
  <c r="O5" i="23"/>
  <c r="N5" i="23"/>
  <c r="M5" i="23"/>
  <c r="L5" i="23"/>
  <c r="K5" i="23"/>
  <c r="J5" i="23"/>
  <c r="I5" i="23"/>
  <c r="H5" i="23"/>
  <c r="G5" i="23"/>
  <c r="F5" i="23"/>
  <c r="E5" i="23"/>
  <c r="D5" i="23"/>
  <c r="T4" i="23"/>
  <c r="S4" i="23"/>
  <c r="R4" i="23"/>
  <c r="O4" i="23"/>
  <c r="N4" i="23"/>
  <c r="M4" i="23"/>
  <c r="L4" i="23"/>
  <c r="K4" i="23"/>
  <c r="J4" i="23"/>
  <c r="I4" i="23"/>
  <c r="H4" i="23"/>
  <c r="G4" i="23"/>
  <c r="F4" i="23"/>
  <c r="E4" i="23"/>
  <c r="D4" i="23"/>
  <c r="T3" i="23"/>
  <c r="S3" i="23"/>
  <c r="R3" i="23"/>
  <c r="O3" i="23"/>
  <c r="N3" i="23"/>
  <c r="M3" i="23"/>
  <c r="L3" i="23"/>
  <c r="K3" i="23"/>
  <c r="J3" i="23"/>
  <c r="I3" i="23"/>
  <c r="H3" i="23"/>
  <c r="G3" i="23"/>
  <c r="F3" i="23"/>
  <c r="E3" i="23"/>
  <c r="D3" i="23"/>
  <c r="T2" i="23"/>
  <c r="S2" i="23"/>
  <c r="R2" i="23"/>
  <c r="O2" i="23"/>
  <c r="N2" i="23"/>
  <c r="M2" i="23"/>
  <c r="L2" i="23"/>
  <c r="K2" i="23"/>
  <c r="J2" i="23"/>
  <c r="I2" i="23"/>
  <c r="H2" i="23"/>
  <c r="G2" i="23"/>
  <c r="F2" i="23"/>
  <c r="E2" i="23"/>
  <c r="D2" i="23"/>
  <c r="C57" i="23"/>
  <c r="C55" i="23"/>
  <c r="C38" i="23"/>
  <c r="C36" i="23"/>
  <c r="C28" i="23"/>
  <c r="C9" i="23"/>
  <c r="C5" i="23"/>
  <c r="C4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4" i="23"/>
  <c r="B43" i="23"/>
  <c r="B42" i="23"/>
  <c r="N45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P58" i="1"/>
  <c r="Q58" i="1"/>
  <c r="P45" i="1"/>
  <c r="P16" i="1"/>
  <c r="Q16" i="1"/>
  <c r="Q45" i="1"/>
  <c r="K4" i="5"/>
  <c r="J5" i="5"/>
  <c r="T57" i="5"/>
  <c r="S57" i="5"/>
  <c r="R57" i="5"/>
  <c r="O57" i="5"/>
  <c r="N57" i="5"/>
  <c r="M57" i="5"/>
  <c r="L57" i="5"/>
  <c r="I57" i="5"/>
  <c r="H57" i="5"/>
  <c r="G57" i="5"/>
  <c r="F57" i="5"/>
  <c r="E57" i="5"/>
  <c r="D57" i="5"/>
  <c r="T56" i="5"/>
  <c r="S56" i="5"/>
  <c r="R56" i="5"/>
  <c r="O56" i="5"/>
  <c r="N56" i="5"/>
  <c r="M56" i="5"/>
  <c r="L56" i="5"/>
  <c r="I56" i="5"/>
  <c r="H56" i="5"/>
  <c r="G56" i="5"/>
  <c r="F56" i="5"/>
  <c r="E56" i="5"/>
  <c r="D56" i="5"/>
  <c r="C57" i="7" s="1"/>
  <c r="T55" i="5"/>
  <c r="S55" i="5"/>
  <c r="R55" i="5"/>
  <c r="O55" i="5"/>
  <c r="N55" i="5"/>
  <c r="M55" i="5"/>
  <c r="L55" i="5"/>
  <c r="I55" i="5"/>
  <c r="H55" i="5"/>
  <c r="G55" i="5"/>
  <c r="F55" i="5"/>
  <c r="E55" i="5"/>
  <c r="D55" i="5"/>
  <c r="C56" i="7" s="1"/>
  <c r="T54" i="5"/>
  <c r="S54" i="5"/>
  <c r="R54" i="5"/>
  <c r="O54" i="5"/>
  <c r="N54" i="5"/>
  <c r="M54" i="5"/>
  <c r="L54" i="5"/>
  <c r="I54" i="5"/>
  <c r="H54" i="5"/>
  <c r="G54" i="5"/>
  <c r="F54" i="5"/>
  <c r="E54" i="5"/>
  <c r="D54" i="5"/>
  <c r="C55" i="7" s="1"/>
  <c r="T53" i="5"/>
  <c r="S53" i="5"/>
  <c r="R53" i="5"/>
  <c r="O53" i="5"/>
  <c r="N53" i="5"/>
  <c r="M53" i="5"/>
  <c r="L53" i="5"/>
  <c r="I53" i="5"/>
  <c r="H53" i="5"/>
  <c r="G53" i="5"/>
  <c r="F53" i="5"/>
  <c r="E53" i="5"/>
  <c r="D53" i="5"/>
  <c r="C54" i="7" s="1"/>
  <c r="T52" i="5"/>
  <c r="S52" i="5"/>
  <c r="R52" i="5"/>
  <c r="O52" i="5"/>
  <c r="N52" i="5"/>
  <c r="M52" i="5"/>
  <c r="L52" i="5"/>
  <c r="I52" i="5"/>
  <c r="H52" i="5"/>
  <c r="G52" i="5"/>
  <c r="F52" i="5"/>
  <c r="E52" i="5"/>
  <c r="D52" i="5"/>
  <c r="C53" i="7" s="1"/>
  <c r="T51" i="5"/>
  <c r="S51" i="5"/>
  <c r="R51" i="5"/>
  <c r="O51" i="5"/>
  <c r="N51" i="5"/>
  <c r="M51" i="5"/>
  <c r="L51" i="5"/>
  <c r="I51" i="5"/>
  <c r="H51" i="5"/>
  <c r="G51" i="5"/>
  <c r="F51" i="5"/>
  <c r="E51" i="5"/>
  <c r="D51" i="5"/>
  <c r="C52" i="7" s="1"/>
  <c r="T50" i="5"/>
  <c r="S50" i="5"/>
  <c r="R50" i="5"/>
  <c r="O50" i="5"/>
  <c r="N50" i="5"/>
  <c r="M50" i="5"/>
  <c r="L50" i="5"/>
  <c r="I50" i="5"/>
  <c r="H50" i="5"/>
  <c r="G50" i="5"/>
  <c r="F50" i="5"/>
  <c r="E50" i="5"/>
  <c r="D50" i="5"/>
  <c r="C51" i="7" s="1"/>
  <c r="T49" i="5"/>
  <c r="S49" i="5"/>
  <c r="R49" i="5"/>
  <c r="O49" i="5"/>
  <c r="N49" i="5"/>
  <c r="M49" i="5"/>
  <c r="L49" i="5"/>
  <c r="I49" i="5"/>
  <c r="H49" i="5"/>
  <c r="G49" i="5"/>
  <c r="F49" i="5"/>
  <c r="E49" i="5"/>
  <c r="D49" i="5"/>
  <c r="C50" i="7" s="1"/>
  <c r="T48" i="5"/>
  <c r="S48" i="5"/>
  <c r="R48" i="5"/>
  <c r="O48" i="5"/>
  <c r="N48" i="5"/>
  <c r="M48" i="5"/>
  <c r="L48" i="5"/>
  <c r="I48" i="5"/>
  <c r="H48" i="5"/>
  <c r="G48" i="5"/>
  <c r="F48" i="5"/>
  <c r="E48" i="5"/>
  <c r="D48" i="5"/>
  <c r="C49" i="7" s="1"/>
  <c r="T47" i="5"/>
  <c r="S47" i="5"/>
  <c r="R47" i="5"/>
  <c r="O47" i="5"/>
  <c r="N47" i="5"/>
  <c r="M47" i="5"/>
  <c r="L47" i="5"/>
  <c r="I47" i="5"/>
  <c r="H47" i="5"/>
  <c r="G47" i="5"/>
  <c r="F47" i="5"/>
  <c r="E47" i="5"/>
  <c r="D47" i="5"/>
  <c r="C48" i="7" s="1"/>
  <c r="T46" i="5"/>
  <c r="S46" i="5"/>
  <c r="R46" i="5"/>
  <c r="O46" i="5"/>
  <c r="N46" i="5"/>
  <c r="M46" i="5"/>
  <c r="L46" i="5"/>
  <c r="I46" i="5"/>
  <c r="H46" i="5"/>
  <c r="G46" i="5"/>
  <c r="F46" i="5"/>
  <c r="E46" i="5"/>
  <c r="D46" i="5"/>
  <c r="C47" i="7" s="1"/>
  <c r="T44" i="5"/>
  <c r="S44" i="5"/>
  <c r="R44" i="5"/>
  <c r="O44" i="5"/>
  <c r="N44" i="5"/>
  <c r="L44" i="5"/>
  <c r="I44" i="5"/>
  <c r="H44" i="5"/>
  <c r="G44" i="5"/>
  <c r="F44" i="5"/>
  <c r="E44" i="5"/>
  <c r="D44" i="5"/>
  <c r="C44" i="7" s="1"/>
  <c r="T43" i="5"/>
  <c r="S43" i="5"/>
  <c r="R43" i="5"/>
  <c r="O43" i="5"/>
  <c r="N43" i="5"/>
  <c r="L43" i="5"/>
  <c r="I43" i="5"/>
  <c r="H43" i="5"/>
  <c r="G43" i="5"/>
  <c r="F43" i="5"/>
  <c r="E43" i="5"/>
  <c r="D43" i="5"/>
  <c r="C43" i="7" s="1"/>
  <c r="T42" i="5"/>
  <c r="S42" i="5"/>
  <c r="R42" i="5"/>
  <c r="O42" i="5"/>
  <c r="N42" i="5"/>
  <c r="L42" i="5"/>
  <c r="I42" i="5"/>
  <c r="H42" i="5"/>
  <c r="G42" i="5"/>
  <c r="F42" i="5"/>
  <c r="E42" i="5"/>
  <c r="D42" i="5"/>
  <c r="C42" i="7" s="1"/>
  <c r="T41" i="5"/>
  <c r="S41" i="5"/>
  <c r="R41" i="5"/>
  <c r="O41" i="5"/>
  <c r="N41" i="5"/>
  <c r="L41" i="5"/>
  <c r="I41" i="5"/>
  <c r="H41" i="5"/>
  <c r="G41" i="5"/>
  <c r="F41" i="5"/>
  <c r="E41" i="5"/>
  <c r="D41" i="5"/>
  <c r="C41" i="7" s="1"/>
  <c r="T40" i="5"/>
  <c r="T45" i="5" s="1"/>
  <c r="S40" i="5"/>
  <c r="S45" i="5" s="1"/>
  <c r="R40" i="5"/>
  <c r="O40" i="5"/>
  <c r="N40" i="5"/>
  <c r="L40" i="5"/>
  <c r="I40" i="5"/>
  <c r="H40" i="5"/>
  <c r="H45" i="5" s="1"/>
  <c r="G40" i="5"/>
  <c r="F40" i="5"/>
  <c r="E40" i="5"/>
  <c r="D40" i="5"/>
  <c r="T39" i="5"/>
  <c r="S39" i="5"/>
  <c r="R39" i="5"/>
  <c r="O39" i="5"/>
  <c r="N39" i="5"/>
  <c r="M39" i="5"/>
  <c r="L39" i="5"/>
  <c r="I39" i="5"/>
  <c r="H39" i="5"/>
  <c r="G39" i="5"/>
  <c r="F39" i="5"/>
  <c r="E39" i="5"/>
  <c r="D39" i="5"/>
  <c r="C39" i="7" s="1"/>
  <c r="T38" i="5"/>
  <c r="S38" i="5"/>
  <c r="R38" i="5"/>
  <c r="O38" i="5"/>
  <c r="N38" i="5"/>
  <c r="M38" i="5"/>
  <c r="L38" i="5"/>
  <c r="I38" i="5"/>
  <c r="H38" i="5"/>
  <c r="G38" i="5"/>
  <c r="F38" i="5"/>
  <c r="E38" i="5"/>
  <c r="D38" i="5"/>
  <c r="C38" i="7" s="1"/>
  <c r="T37" i="5"/>
  <c r="S37" i="5"/>
  <c r="R37" i="5"/>
  <c r="O37" i="5"/>
  <c r="N37" i="5"/>
  <c r="M37" i="5"/>
  <c r="L37" i="5"/>
  <c r="I37" i="5"/>
  <c r="H37" i="5"/>
  <c r="G37" i="5"/>
  <c r="F37" i="5"/>
  <c r="E37" i="5"/>
  <c r="D37" i="5"/>
  <c r="C37" i="7" s="1"/>
  <c r="T36" i="5"/>
  <c r="S36" i="5"/>
  <c r="R36" i="5"/>
  <c r="O36" i="5"/>
  <c r="N36" i="5"/>
  <c r="M36" i="5"/>
  <c r="L36" i="5"/>
  <c r="I36" i="5"/>
  <c r="H36" i="5"/>
  <c r="G36" i="5"/>
  <c r="F36" i="5"/>
  <c r="E36" i="5"/>
  <c r="D36" i="5"/>
  <c r="C36" i="7" s="1"/>
  <c r="T35" i="5"/>
  <c r="S35" i="5"/>
  <c r="R35" i="5"/>
  <c r="O35" i="5"/>
  <c r="N35" i="5"/>
  <c r="M35" i="5"/>
  <c r="L35" i="5"/>
  <c r="I35" i="5"/>
  <c r="H35" i="5"/>
  <c r="G35" i="5"/>
  <c r="F35" i="5"/>
  <c r="E35" i="5"/>
  <c r="D35" i="5"/>
  <c r="C35" i="7" s="1"/>
  <c r="T34" i="5"/>
  <c r="S34" i="5"/>
  <c r="R34" i="5"/>
  <c r="O34" i="5"/>
  <c r="N34" i="5"/>
  <c r="M34" i="5"/>
  <c r="L34" i="5"/>
  <c r="I34" i="5"/>
  <c r="H34" i="5"/>
  <c r="G34" i="5"/>
  <c r="F34" i="5"/>
  <c r="E34" i="5"/>
  <c r="D34" i="5"/>
  <c r="C34" i="7" s="1"/>
  <c r="T33" i="5"/>
  <c r="S33" i="5"/>
  <c r="R33" i="5"/>
  <c r="O33" i="5"/>
  <c r="N33" i="5"/>
  <c r="M33" i="5"/>
  <c r="L33" i="5"/>
  <c r="I33" i="5"/>
  <c r="H33" i="5"/>
  <c r="G33" i="5"/>
  <c r="F33" i="5"/>
  <c r="E33" i="5"/>
  <c r="D33" i="5"/>
  <c r="C33" i="7" s="1"/>
  <c r="T32" i="5"/>
  <c r="S32" i="5"/>
  <c r="R32" i="5"/>
  <c r="O32" i="5"/>
  <c r="N32" i="5"/>
  <c r="M32" i="5"/>
  <c r="L32" i="5"/>
  <c r="I32" i="5"/>
  <c r="H32" i="5"/>
  <c r="G32" i="5"/>
  <c r="F32" i="5"/>
  <c r="E32" i="5"/>
  <c r="D32" i="5"/>
  <c r="C32" i="7" s="1"/>
  <c r="T31" i="5"/>
  <c r="S31" i="5"/>
  <c r="R31" i="5"/>
  <c r="O31" i="5"/>
  <c r="N31" i="5"/>
  <c r="M31" i="5"/>
  <c r="L31" i="5"/>
  <c r="I31" i="5"/>
  <c r="H31" i="5"/>
  <c r="G31" i="5"/>
  <c r="F31" i="5"/>
  <c r="E31" i="5"/>
  <c r="D31" i="5"/>
  <c r="C31" i="7" s="1"/>
  <c r="T30" i="5"/>
  <c r="S30" i="5"/>
  <c r="R30" i="5"/>
  <c r="O30" i="5"/>
  <c r="N30" i="5"/>
  <c r="M30" i="5"/>
  <c r="L30" i="5"/>
  <c r="I30" i="5"/>
  <c r="H30" i="5"/>
  <c r="G30" i="5"/>
  <c r="F30" i="5"/>
  <c r="E30" i="5"/>
  <c r="D30" i="5"/>
  <c r="C30" i="7" s="1"/>
  <c r="T29" i="5"/>
  <c r="S29" i="5"/>
  <c r="R29" i="5"/>
  <c r="O29" i="5"/>
  <c r="N29" i="5"/>
  <c r="M29" i="5"/>
  <c r="L29" i="5"/>
  <c r="I29" i="5"/>
  <c r="H29" i="5"/>
  <c r="G29" i="5"/>
  <c r="F29" i="5"/>
  <c r="E29" i="5"/>
  <c r="D29" i="5"/>
  <c r="C29" i="7" s="1"/>
  <c r="T28" i="5"/>
  <c r="S28" i="5"/>
  <c r="R28" i="5"/>
  <c r="O28" i="5"/>
  <c r="N28" i="5"/>
  <c r="M28" i="5"/>
  <c r="L28" i="5"/>
  <c r="I28" i="5"/>
  <c r="H28" i="5"/>
  <c r="G28" i="5"/>
  <c r="F28" i="5"/>
  <c r="E28" i="5"/>
  <c r="D28" i="5"/>
  <c r="C28" i="7" s="1"/>
  <c r="T27" i="5"/>
  <c r="S27" i="5"/>
  <c r="R27" i="5"/>
  <c r="O27" i="5"/>
  <c r="N27" i="5"/>
  <c r="M27" i="5"/>
  <c r="L27" i="5"/>
  <c r="I27" i="5"/>
  <c r="H27" i="5"/>
  <c r="G27" i="5"/>
  <c r="F27" i="5"/>
  <c r="E27" i="5"/>
  <c r="D27" i="5"/>
  <c r="C27" i="7" s="1"/>
  <c r="T26" i="5"/>
  <c r="S26" i="5"/>
  <c r="R26" i="5"/>
  <c r="O26" i="5"/>
  <c r="N26" i="5"/>
  <c r="M26" i="5"/>
  <c r="L26" i="5"/>
  <c r="I26" i="5"/>
  <c r="H26" i="5"/>
  <c r="G26" i="5"/>
  <c r="F26" i="5"/>
  <c r="E26" i="5"/>
  <c r="D26" i="5"/>
  <c r="C26" i="7" s="1"/>
  <c r="T25" i="5"/>
  <c r="S25" i="5"/>
  <c r="R25" i="5"/>
  <c r="O25" i="5"/>
  <c r="N25" i="5"/>
  <c r="M25" i="5"/>
  <c r="L25" i="5"/>
  <c r="I25" i="5"/>
  <c r="H25" i="5"/>
  <c r="G25" i="5"/>
  <c r="F25" i="5"/>
  <c r="E25" i="5"/>
  <c r="D25" i="5"/>
  <c r="C25" i="7" s="1"/>
  <c r="T24" i="5"/>
  <c r="S24" i="5"/>
  <c r="R24" i="5"/>
  <c r="O24" i="5"/>
  <c r="N24" i="5"/>
  <c r="M24" i="5"/>
  <c r="L24" i="5"/>
  <c r="I24" i="5"/>
  <c r="H24" i="5"/>
  <c r="G24" i="5"/>
  <c r="F24" i="5"/>
  <c r="E24" i="5"/>
  <c r="D24" i="5"/>
  <c r="C24" i="7" s="1"/>
  <c r="T23" i="5"/>
  <c r="S23" i="5"/>
  <c r="R23" i="5"/>
  <c r="O23" i="5"/>
  <c r="N23" i="5"/>
  <c r="M23" i="5"/>
  <c r="L23" i="5"/>
  <c r="I23" i="5"/>
  <c r="H23" i="5"/>
  <c r="G23" i="5"/>
  <c r="F23" i="5"/>
  <c r="E23" i="5"/>
  <c r="D23" i="5"/>
  <c r="C23" i="7" s="1"/>
  <c r="T22" i="5"/>
  <c r="S22" i="5"/>
  <c r="R22" i="5"/>
  <c r="O22" i="5"/>
  <c r="N22" i="5"/>
  <c r="M22" i="5"/>
  <c r="L22" i="5"/>
  <c r="I22" i="5"/>
  <c r="H22" i="5"/>
  <c r="G22" i="5"/>
  <c r="F22" i="5"/>
  <c r="E22" i="5"/>
  <c r="D22" i="5"/>
  <c r="C22" i="7" s="1"/>
  <c r="T21" i="5"/>
  <c r="S21" i="5"/>
  <c r="R21" i="5"/>
  <c r="O21" i="5"/>
  <c r="N21" i="5"/>
  <c r="M21" i="5"/>
  <c r="L21" i="5"/>
  <c r="I21" i="5"/>
  <c r="H21" i="5"/>
  <c r="G21" i="5"/>
  <c r="F21" i="5"/>
  <c r="E21" i="5"/>
  <c r="D21" i="5"/>
  <c r="C21" i="7" s="1"/>
  <c r="T20" i="5"/>
  <c r="S20" i="5"/>
  <c r="R20" i="5"/>
  <c r="O20" i="5"/>
  <c r="N20" i="5"/>
  <c r="M20" i="5"/>
  <c r="L20" i="5"/>
  <c r="I20" i="5"/>
  <c r="H20" i="5"/>
  <c r="G20" i="5"/>
  <c r="F20" i="5"/>
  <c r="E20" i="5"/>
  <c r="D20" i="5"/>
  <c r="C20" i="7" s="1"/>
  <c r="T19" i="5"/>
  <c r="S19" i="5"/>
  <c r="R19" i="5"/>
  <c r="O19" i="5"/>
  <c r="N19" i="5"/>
  <c r="M19" i="5"/>
  <c r="L19" i="5"/>
  <c r="I19" i="5"/>
  <c r="H19" i="5"/>
  <c r="G19" i="5"/>
  <c r="F19" i="5"/>
  <c r="E19" i="5"/>
  <c r="D19" i="5"/>
  <c r="C19" i="7" s="1"/>
  <c r="T18" i="5"/>
  <c r="S18" i="5"/>
  <c r="R18" i="5"/>
  <c r="O18" i="5"/>
  <c r="N18" i="5"/>
  <c r="M18" i="5"/>
  <c r="L18" i="5"/>
  <c r="I18" i="5"/>
  <c r="H18" i="5"/>
  <c r="G18" i="5"/>
  <c r="F18" i="5"/>
  <c r="E18" i="5"/>
  <c r="D18" i="5"/>
  <c r="C18" i="7" s="1"/>
  <c r="T17" i="5"/>
  <c r="S17" i="5"/>
  <c r="R17" i="5"/>
  <c r="O17" i="5"/>
  <c r="N17" i="5"/>
  <c r="M17" i="5"/>
  <c r="L17" i="5"/>
  <c r="I17" i="5"/>
  <c r="H17" i="5"/>
  <c r="G17" i="5"/>
  <c r="F17" i="5"/>
  <c r="E17" i="5"/>
  <c r="D17" i="5"/>
  <c r="C17" i="7" s="1"/>
  <c r="M16" i="5"/>
  <c r="T15" i="5"/>
  <c r="S15" i="5"/>
  <c r="R15" i="5"/>
  <c r="O15" i="5"/>
  <c r="N15" i="5"/>
  <c r="L15" i="5"/>
  <c r="I15" i="5"/>
  <c r="H15" i="5"/>
  <c r="G15" i="5"/>
  <c r="F15" i="5"/>
  <c r="E15" i="5"/>
  <c r="D15" i="5"/>
  <c r="C15" i="7" s="1"/>
  <c r="T14" i="5"/>
  <c r="S14" i="5"/>
  <c r="R14" i="5"/>
  <c r="O14" i="5"/>
  <c r="N14" i="5"/>
  <c r="L14" i="5"/>
  <c r="I14" i="5"/>
  <c r="H14" i="5"/>
  <c r="G14" i="5"/>
  <c r="F14" i="5"/>
  <c r="E14" i="5"/>
  <c r="D14" i="5"/>
  <c r="C14" i="7" s="1"/>
  <c r="T13" i="5"/>
  <c r="S13" i="5"/>
  <c r="R13" i="5"/>
  <c r="O13" i="5"/>
  <c r="N13" i="5"/>
  <c r="L13" i="5"/>
  <c r="I13" i="5"/>
  <c r="H13" i="5"/>
  <c r="G13" i="5"/>
  <c r="F13" i="5"/>
  <c r="E13" i="5"/>
  <c r="D13" i="5"/>
  <c r="C13" i="7" s="1"/>
  <c r="T12" i="5"/>
  <c r="S12" i="5"/>
  <c r="R12" i="5"/>
  <c r="O12" i="5"/>
  <c r="N12" i="5"/>
  <c r="N16" i="5" s="1"/>
  <c r="L12" i="5"/>
  <c r="L16" i="5" s="1"/>
  <c r="I12" i="5"/>
  <c r="H12" i="5"/>
  <c r="G12" i="5"/>
  <c r="G16" i="5" s="1"/>
  <c r="F12" i="5"/>
  <c r="E12" i="5"/>
  <c r="D12" i="5"/>
  <c r="C12" i="7" s="1"/>
  <c r="T11" i="5"/>
  <c r="S11" i="5"/>
  <c r="R11" i="5"/>
  <c r="O11" i="5"/>
  <c r="N11" i="5"/>
  <c r="L11" i="5"/>
  <c r="I11" i="5"/>
  <c r="H11" i="5"/>
  <c r="G11" i="5"/>
  <c r="F11" i="5"/>
  <c r="E11" i="5"/>
  <c r="D11" i="5"/>
  <c r="C11" i="7" s="1"/>
  <c r="T10" i="5"/>
  <c r="S10" i="5"/>
  <c r="R10" i="5"/>
  <c r="O10" i="5"/>
  <c r="N10" i="5"/>
  <c r="M10" i="5"/>
  <c r="L10" i="5"/>
  <c r="I10" i="5"/>
  <c r="H10" i="5"/>
  <c r="G10" i="5"/>
  <c r="F10" i="5"/>
  <c r="E10" i="5"/>
  <c r="D10" i="5"/>
  <c r="C10" i="7" s="1"/>
  <c r="T9" i="5"/>
  <c r="S9" i="5"/>
  <c r="R9" i="5"/>
  <c r="O9" i="5"/>
  <c r="N9" i="5"/>
  <c r="M9" i="5"/>
  <c r="L9" i="5"/>
  <c r="I9" i="5"/>
  <c r="H9" i="5"/>
  <c r="G9" i="5"/>
  <c r="F9" i="5"/>
  <c r="E9" i="5"/>
  <c r="D9" i="5"/>
  <c r="C9" i="7" s="1"/>
  <c r="T8" i="5"/>
  <c r="S8" i="5"/>
  <c r="R8" i="5"/>
  <c r="O8" i="5"/>
  <c r="N8" i="5"/>
  <c r="M8" i="5"/>
  <c r="L8" i="5"/>
  <c r="I8" i="5"/>
  <c r="H8" i="5"/>
  <c r="G8" i="5"/>
  <c r="F8" i="5"/>
  <c r="E8" i="5"/>
  <c r="D8" i="5"/>
  <c r="C8" i="7" s="1"/>
  <c r="T7" i="5"/>
  <c r="S7" i="5"/>
  <c r="R7" i="5"/>
  <c r="O7" i="5"/>
  <c r="N7" i="5"/>
  <c r="M7" i="5"/>
  <c r="L7" i="5"/>
  <c r="I7" i="5"/>
  <c r="H7" i="5"/>
  <c r="G7" i="5"/>
  <c r="F7" i="5"/>
  <c r="E7" i="5"/>
  <c r="D7" i="5"/>
  <c r="C7" i="7" s="1"/>
  <c r="T6" i="5"/>
  <c r="S6" i="5"/>
  <c r="R6" i="5"/>
  <c r="O6" i="5"/>
  <c r="N6" i="5"/>
  <c r="M6" i="5"/>
  <c r="L6" i="5"/>
  <c r="I6" i="5"/>
  <c r="H6" i="5"/>
  <c r="G6" i="5"/>
  <c r="F6" i="5"/>
  <c r="E6" i="5"/>
  <c r="D6" i="5"/>
  <c r="C6" i="7" s="1"/>
  <c r="T5" i="5"/>
  <c r="S5" i="5"/>
  <c r="R5" i="5"/>
  <c r="O5" i="5"/>
  <c r="N5" i="5"/>
  <c r="M5" i="5"/>
  <c r="L5" i="5"/>
  <c r="I5" i="5"/>
  <c r="H5" i="5"/>
  <c r="G5" i="5"/>
  <c r="F5" i="5"/>
  <c r="E5" i="5"/>
  <c r="D5" i="5"/>
  <c r="C5" i="7" s="1"/>
  <c r="T4" i="5"/>
  <c r="S4" i="5"/>
  <c r="R4" i="5"/>
  <c r="O4" i="5"/>
  <c r="N4" i="5"/>
  <c r="M4" i="5"/>
  <c r="L4" i="5"/>
  <c r="J4" i="5"/>
  <c r="I4" i="5"/>
  <c r="H4" i="5"/>
  <c r="G4" i="5"/>
  <c r="F4" i="5"/>
  <c r="E4" i="5"/>
  <c r="D4" i="5"/>
  <c r="C4" i="7" s="1"/>
  <c r="T3" i="5"/>
  <c r="S3" i="5"/>
  <c r="R3" i="5"/>
  <c r="O3" i="5"/>
  <c r="N3" i="5"/>
  <c r="M3" i="5"/>
  <c r="L3" i="5"/>
  <c r="K3" i="5"/>
  <c r="J3" i="5"/>
  <c r="I3" i="5"/>
  <c r="H3" i="5"/>
  <c r="G3" i="5"/>
  <c r="F3" i="5"/>
  <c r="E3" i="5"/>
  <c r="D3" i="5"/>
  <c r="C3" i="7" s="1"/>
  <c r="T2" i="5"/>
  <c r="S2" i="5"/>
  <c r="R2" i="5"/>
  <c r="O2" i="5"/>
  <c r="N2" i="5"/>
  <c r="M2" i="5"/>
  <c r="L2" i="5"/>
  <c r="K2" i="5"/>
  <c r="J2" i="5"/>
  <c r="I2" i="5"/>
  <c r="H2" i="5"/>
  <c r="G2" i="5"/>
  <c r="F2" i="5"/>
  <c r="E2" i="5"/>
  <c r="D2" i="5"/>
  <c r="C2" i="7" s="1"/>
  <c r="B57" i="5"/>
  <c r="B56" i="5"/>
  <c r="B55" i="5"/>
  <c r="B54" i="5"/>
  <c r="B53" i="5"/>
  <c r="B52" i="5"/>
  <c r="B51" i="5"/>
  <c r="B50" i="5"/>
  <c r="B49" i="5"/>
  <c r="B48" i="5"/>
  <c r="B47" i="5"/>
  <c r="B46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R57" i="1"/>
  <c r="O57" i="1"/>
  <c r="R56" i="1"/>
  <c r="O56" i="1"/>
  <c r="R55" i="1"/>
  <c r="O55" i="1"/>
  <c r="R54" i="1"/>
  <c r="O54" i="1"/>
  <c r="R53" i="1"/>
  <c r="O53" i="1"/>
  <c r="R52" i="1"/>
  <c r="O52" i="1"/>
  <c r="R51" i="1"/>
  <c r="O51" i="1"/>
  <c r="R50" i="1"/>
  <c r="O50" i="1"/>
  <c r="R49" i="1"/>
  <c r="O49" i="1"/>
  <c r="R48" i="1"/>
  <c r="O48" i="1"/>
  <c r="R47" i="1"/>
  <c r="O47" i="1"/>
  <c r="R46" i="1"/>
  <c r="O46" i="1"/>
  <c r="R44" i="1"/>
  <c r="O44" i="1"/>
  <c r="R43" i="1"/>
  <c r="O43" i="1"/>
  <c r="R42" i="1"/>
  <c r="O42" i="1"/>
  <c r="R41" i="1"/>
  <c r="O41" i="1"/>
  <c r="R40" i="1"/>
  <c r="O40" i="1"/>
  <c r="R39" i="1"/>
  <c r="O39" i="1"/>
  <c r="R38" i="1"/>
  <c r="O38" i="1"/>
  <c r="R37" i="1"/>
  <c r="O37" i="1"/>
  <c r="R36" i="1"/>
  <c r="O36" i="1"/>
  <c r="R35" i="1"/>
  <c r="O35" i="1"/>
  <c r="R34" i="1"/>
  <c r="O34" i="1"/>
  <c r="R33" i="1"/>
  <c r="O33" i="1"/>
  <c r="R32" i="1"/>
  <c r="O32" i="1"/>
  <c r="R31" i="1"/>
  <c r="O31" i="1"/>
  <c r="R30" i="1"/>
  <c r="O30" i="1"/>
  <c r="R29" i="1"/>
  <c r="O29" i="1"/>
  <c r="R28" i="1"/>
  <c r="O28" i="1"/>
  <c r="R27" i="1"/>
  <c r="O27" i="1"/>
  <c r="R26" i="1"/>
  <c r="O26" i="1"/>
  <c r="R25" i="1"/>
  <c r="O25" i="1"/>
  <c r="R24" i="1"/>
  <c r="O24" i="1"/>
  <c r="R23" i="1"/>
  <c r="O23" i="1"/>
  <c r="R22" i="1"/>
  <c r="O22" i="1"/>
  <c r="R21" i="1"/>
  <c r="O21" i="1"/>
  <c r="R20" i="1"/>
  <c r="O20" i="1"/>
  <c r="R19" i="1"/>
  <c r="O19" i="1"/>
  <c r="R18" i="1"/>
  <c r="O18" i="1"/>
  <c r="R17" i="1"/>
  <c r="O17" i="1"/>
  <c r="R15" i="1"/>
  <c r="O15" i="1"/>
  <c r="R14" i="1"/>
  <c r="O14" i="1"/>
  <c r="R13" i="1"/>
  <c r="O13" i="1"/>
  <c r="R12" i="1"/>
  <c r="O12" i="1"/>
  <c r="R11" i="1"/>
  <c r="O11" i="1"/>
  <c r="R10" i="1"/>
  <c r="O10" i="1"/>
  <c r="R9" i="1"/>
  <c r="O9" i="1"/>
  <c r="R8" i="1"/>
  <c r="O8" i="1"/>
  <c r="R7" i="1"/>
  <c r="O7" i="1"/>
  <c r="R6" i="1"/>
  <c r="O6" i="1"/>
  <c r="R5" i="1"/>
  <c r="O5" i="1"/>
  <c r="R4" i="1"/>
  <c r="O4" i="1"/>
  <c r="R3" i="1"/>
  <c r="O3" i="1"/>
  <c r="R2" i="1"/>
  <c r="O2" i="1"/>
  <c r="I57" i="1"/>
  <c r="H57" i="1"/>
  <c r="G57" i="1"/>
  <c r="F57" i="1"/>
  <c r="E57" i="1"/>
  <c r="D57" i="1"/>
  <c r="C57" i="5" s="1"/>
  <c r="I56" i="1"/>
  <c r="H56" i="1"/>
  <c r="G56" i="1"/>
  <c r="F56" i="1"/>
  <c r="E56" i="1"/>
  <c r="D56" i="1"/>
  <c r="C56" i="5" s="1"/>
  <c r="I55" i="1"/>
  <c r="H55" i="1"/>
  <c r="G55" i="1"/>
  <c r="F55" i="1"/>
  <c r="E55" i="1"/>
  <c r="D55" i="1"/>
  <c r="C55" i="5" s="1"/>
  <c r="I54" i="1"/>
  <c r="H54" i="1"/>
  <c r="G54" i="1"/>
  <c r="F54" i="1"/>
  <c r="E54" i="1"/>
  <c r="D54" i="1"/>
  <c r="C54" i="5" s="1"/>
  <c r="I53" i="1"/>
  <c r="H53" i="1"/>
  <c r="G53" i="1"/>
  <c r="F53" i="1"/>
  <c r="E53" i="1"/>
  <c r="D53" i="1"/>
  <c r="C53" i="5" s="1"/>
  <c r="I52" i="1"/>
  <c r="H52" i="1"/>
  <c r="G52" i="1"/>
  <c r="F52" i="1"/>
  <c r="E52" i="1"/>
  <c r="D52" i="1"/>
  <c r="C52" i="5" s="1"/>
  <c r="I51" i="1"/>
  <c r="H51" i="1"/>
  <c r="G51" i="1"/>
  <c r="F51" i="1"/>
  <c r="E51" i="1"/>
  <c r="D51" i="1"/>
  <c r="C51" i="5" s="1"/>
  <c r="I50" i="1"/>
  <c r="H50" i="1"/>
  <c r="G50" i="1"/>
  <c r="F50" i="1"/>
  <c r="E50" i="1"/>
  <c r="D50" i="1"/>
  <c r="C50" i="5" s="1"/>
  <c r="I49" i="1"/>
  <c r="H49" i="1"/>
  <c r="G49" i="1"/>
  <c r="F49" i="1"/>
  <c r="E49" i="1"/>
  <c r="D49" i="1"/>
  <c r="C49" i="5" s="1"/>
  <c r="I48" i="1"/>
  <c r="H48" i="1"/>
  <c r="G48" i="1"/>
  <c r="F48" i="1"/>
  <c r="E48" i="1"/>
  <c r="D48" i="1"/>
  <c r="I47" i="1"/>
  <c r="H47" i="1"/>
  <c r="G47" i="1"/>
  <c r="F47" i="1"/>
  <c r="E47" i="1"/>
  <c r="D47" i="1"/>
  <c r="C47" i="5" s="1"/>
  <c r="I46" i="1"/>
  <c r="H46" i="1"/>
  <c r="G46" i="1"/>
  <c r="F46" i="1"/>
  <c r="E46" i="1"/>
  <c r="D46" i="1"/>
  <c r="C46" i="5" s="1"/>
  <c r="I44" i="1"/>
  <c r="H44" i="1"/>
  <c r="G44" i="1"/>
  <c r="F44" i="1"/>
  <c r="E44" i="1"/>
  <c r="D44" i="1"/>
  <c r="C44" i="5" s="1"/>
  <c r="I43" i="1"/>
  <c r="H43" i="1"/>
  <c r="G43" i="1"/>
  <c r="F43" i="1"/>
  <c r="E43" i="1"/>
  <c r="D43" i="1"/>
  <c r="C43" i="5" s="1"/>
  <c r="I42" i="1"/>
  <c r="H42" i="1"/>
  <c r="G42" i="1"/>
  <c r="F42" i="1"/>
  <c r="E42" i="1"/>
  <c r="D42" i="1"/>
  <c r="C42" i="5" s="1"/>
  <c r="I41" i="1"/>
  <c r="H41" i="1"/>
  <c r="G41" i="1"/>
  <c r="F41" i="1"/>
  <c r="E41" i="1"/>
  <c r="D41" i="1"/>
  <c r="C41" i="5" s="1"/>
  <c r="I40" i="1"/>
  <c r="H40" i="1"/>
  <c r="G40" i="1"/>
  <c r="F40" i="1"/>
  <c r="E40" i="1"/>
  <c r="D40" i="1"/>
  <c r="C40" i="5" s="1"/>
  <c r="I39" i="1"/>
  <c r="H39" i="1"/>
  <c r="G39" i="1"/>
  <c r="F39" i="1"/>
  <c r="E39" i="1"/>
  <c r="D39" i="1"/>
  <c r="C39" i="5" s="1"/>
  <c r="I38" i="1"/>
  <c r="H38" i="1"/>
  <c r="G38" i="1"/>
  <c r="F38" i="1"/>
  <c r="E38" i="1"/>
  <c r="D38" i="1"/>
  <c r="C38" i="5" s="1"/>
  <c r="I37" i="1"/>
  <c r="H37" i="1"/>
  <c r="G37" i="1"/>
  <c r="F37" i="1"/>
  <c r="E37" i="1"/>
  <c r="D37" i="1"/>
  <c r="C37" i="5" s="1"/>
  <c r="I36" i="1"/>
  <c r="H36" i="1"/>
  <c r="G36" i="1"/>
  <c r="F36" i="1"/>
  <c r="E36" i="1"/>
  <c r="D36" i="1"/>
  <c r="C36" i="5" s="1"/>
  <c r="I35" i="1"/>
  <c r="H35" i="1"/>
  <c r="G35" i="1"/>
  <c r="F35" i="1"/>
  <c r="E35" i="1"/>
  <c r="D35" i="1"/>
  <c r="C35" i="5" s="1"/>
  <c r="I34" i="1"/>
  <c r="H34" i="1"/>
  <c r="G34" i="1"/>
  <c r="F34" i="1"/>
  <c r="E34" i="1"/>
  <c r="D34" i="1"/>
  <c r="C34" i="5" s="1"/>
  <c r="I33" i="1"/>
  <c r="H33" i="1"/>
  <c r="G33" i="1"/>
  <c r="F33" i="1"/>
  <c r="E33" i="1"/>
  <c r="D33" i="1"/>
  <c r="C33" i="5" s="1"/>
  <c r="I32" i="1"/>
  <c r="H32" i="1"/>
  <c r="G32" i="1"/>
  <c r="F32" i="1"/>
  <c r="E32" i="1"/>
  <c r="D32" i="1"/>
  <c r="C32" i="5" s="1"/>
  <c r="I31" i="1"/>
  <c r="H31" i="1"/>
  <c r="G31" i="1"/>
  <c r="F31" i="1"/>
  <c r="E31" i="1"/>
  <c r="D31" i="1"/>
  <c r="C31" i="5" s="1"/>
  <c r="I30" i="1"/>
  <c r="H30" i="1"/>
  <c r="G30" i="1"/>
  <c r="F30" i="1"/>
  <c r="E30" i="1"/>
  <c r="D30" i="1"/>
  <c r="C30" i="5" s="1"/>
  <c r="I29" i="1"/>
  <c r="H29" i="1"/>
  <c r="G29" i="1"/>
  <c r="F29" i="1"/>
  <c r="E29" i="1"/>
  <c r="D29" i="1"/>
  <c r="C29" i="5" s="1"/>
  <c r="I28" i="1"/>
  <c r="H28" i="1"/>
  <c r="G28" i="1"/>
  <c r="F28" i="1"/>
  <c r="E28" i="1"/>
  <c r="D28" i="1"/>
  <c r="C28" i="5" s="1"/>
  <c r="I27" i="1"/>
  <c r="H27" i="1"/>
  <c r="G27" i="1"/>
  <c r="F27" i="1"/>
  <c r="E27" i="1"/>
  <c r="D27" i="1"/>
  <c r="C27" i="5" s="1"/>
  <c r="I26" i="1"/>
  <c r="H26" i="1"/>
  <c r="G26" i="1"/>
  <c r="F26" i="1"/>
  <c r="E26" i="1"/>
  <c r="D26" i="1"/>
  <c r="C26" i="5" s="1"/>
  <c r="I25" i="1"/>
  <c r="H25" i="1"/>
  <c r="G25" i="1"/>
  <c r="F25" i="1"/>
  <c r="E25" i="1"/>
  <c r="D25" i="1"/>
  <c r="C25" i="5" s="1"/>
  <c r="I24" i="1"/>
  <c r="H24" i="1"/>
  <c r="G24" i="1"/>
  <c r="F24" i="1"/>
  <c r="E24" i="1"/>
  <c r="D24" i="1"/>
  <c r="C24" i="5" s="1"/>
  <c r="I23" i="1"/>
  <c r="H23" i="1"/>
  <c r="G23" i="1"/>
  <c r="F23" i="1"/>
  <c r="E23" i="1"/>
  <c r="D23" i="1"/>
  <c r="C23" i="5" s="1"/>
  <c r="I22" i="1"/>
  <c r="H22" i="1"/>
  <c r="G22" i="1"/>
  <c r="F22" i="1"/>
  <c r="E22" i="1"/>
  <c r="D22" i="1"/>
  <c r="C22" i="5" s="1"/>
  <c r="I21" i="1"/>
  <c r="H21" i="1"/>
  <c r="G21" i="1"/>
  <c r="F21" i="1"/>
  <c r="E21" i="1"/>
  <c r="D21" i="1"/>
  <c r="C21" i="5" s="1"/>
  <c r="I20" i="1"/>
  <c r="H20" i="1"/>
  <c r="G20" i="1"/>
  <c r="F20" i="1"/>
  <c r="E20" i="1"/>
  <c r="D20" i="1"/>
  <c r="C20" i="5" s="1"/>
  <c r="I19" i="1"/>
  <c r="H19" i="1"/>
  <c r="G19" i="1"/>
  <c r="F19" i="1"/>
  <c r="E19" i="1"/>
  <c r="D19" i="1"/>
  <c r="C19" i="5" s="1"/>
  <c r="I18" i="1"/>
  <c r="H18" i="1"/>
  <c r="G18" i="1"/>
  <c r="F18" i="1"/>
  <c r="E18" i="1"/>
  <c r="D18" i="1"/>
  <c r="C18" i="5" s="1"/>
  <c r="I17" i="1"/>
  <c r="H17" i="1"/>
  <c r="G17" i="1"/>
  <c r="F17" i="1"/>
  <c r="E17" i="1"/>
  <c r="D17" i="1"/>
  <c r="C17" i="5" s="1"/>
  <c r="D15" i="1"/>
  <c r="C15" i="5" s="1"/>
  <c r="D14" i="1"/>
  <c r="C14" i="5" s="1"/>
  <c r="D13" i="1"/>
  <c r="C13" i="5" s="1"/>
  <c r="D12" i="1"/>
  <c r="C12" i="5" s="1"/>
  <c r="D11" i="1"/>
  <c r="C11" i="5" s="1"/>
  <c r="D10" i="1"/>
  <c r="C10" i="5" s="1"/>
  <c r="D9" i="1"/>
  <c r="C9" i="5" s="1"/>
  <c r="D8" i="1"/>
  <c r="C8" i="5" s="1"/>
  <c r="D7" i="1"/>
  <c r="C7" i="5" s="1"/>
  <c r="D6" i="1"/>
  <c r="C6" i="5" s="1"/>
  <c r="D5" i="1"/>
  <c r="C5" i="5" s="1"/>
  <c r="D4" i="1"/>
  <c r="C4" i="5" s="1"/>
  <c r="D3" i="1"/>
  <c r="C3" i="5" s="1"/>
  <c r="D2" i="1"/>
  <c r="C2" i="5" s="1"/>
  <c r="I15" i="1"/>
  <c r="H15" i="1"/>
  <c r="G15" i="1"/>
  <c r="F15" i="1"/>
  <c r="E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E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G3" i="1"/>
  <c r="F3" i="1"/>
  <c r="E3" i="1"/>
  <c r="I2" i="1"/>
  <c r="H2" i="1"/>
  <c r="G2" i="1"/>
  <c r="F2" i="1"/>
  <c r="E2" i="1"/>
  <c r="N58" i="13" l="1"/>
  <c r="R58" i="11"/>
  <c r="M58" i="9"/>
  <c r="F16" i="9"/>
  <c r="J16" i="9"/>
  <c r="O16" i="9"/>
  <c r="S16" i="9"/>
  <c r="D45" i="9"/>
  <c r="H45" i="9"/>
  <c r="L45" i="9"/>
  <c r="S45" i="9"/>
  <c r="F45" i="9"/>
  <c r="J45" i="9"/>
  <c r="O45" i="9"/>
  <c r="G16" i="23"/>
  <c r="R16" i="23"/>
  <c r="G45" i="23"/>
  <c r="J16" i="23"/>
  <c r="S16" i="23"/>
  <c r="L45" i="23"/>
  <c r="S45" i="23"/>
  <c r="J45" i="23"/>
  <c r="D58" i="23"/>
  <c r="L58" i="23"/>
  <c r="E16" i="23"/>
  <c r="I16" i="23"/>
  <c r="N16" i="23"/>
  <c r="T16" i="23"/>
  <c r="S58" i="23"/>
  <c r="O58" i="21"/>
  <c r="C12" i="23"/>
  <c r="J58" i="21"/>
  <c r="E45" i="19"/>
  <c r="E2" i="25"/>
  <c r="R16" i="19"/>
  <c r="F45" i="17"/>
  <c r="O45" i="17"/>
  <c r="S58" i="17"/>
  <c r="K45" i="17"/>
  <c r="N45" i="17"/>
  <c r="T45" i="17"/>
  <c r="J45" i="17"/>
  <c r="L58" i="17"/>
  <c r="C40" i="17"/>
  <c r="O58" i="15"/>
  <c r="L45" i="2"/>
  <c r="T58" i="23"/>
  <c r="O58" i="23"/>
  <c r="J58" i="15"/>
  <c r="D16" i="13"/>
  <c r="C45" i="17"/>
  <c r="K58" i="23"/>
  <c r="R58" i="23"/>
  <c r="D45" i="13"/>
  <c r="S58" i="13"/>
  <c r="C16" i="21"/>
  <c r="K58" i="19"/>
  <c r="M58" i="23"/>
  <c r="D16" i="23"/>
  <c r="H16" i="23"/>
  <c r="L16" i="23"/>
  <c r="J58" i="23"/>
  <c r="C16" i="17"/>
  <c r="E58" i="23"/>
  <c r="E58" i="11"/>
  <c r="D58" i="17"/>
  <c r="C41" i="21"/>
  <c r="C45" i="21" s="1"/>
  <c r="D45" i="19"/>
  <c r="C46" i="21"/>
  <c r="D58" i="19"/>
  <c r="D45" i="5"/>
  <c r="C46" i="7" s="1"/>
  <c r="C40" i="7"/>
  <c r="F58" i="23"/>
  <c r="N58" i="23"/>
  <c r="D16" i="19"/>
  <c r="M58" i="21"/>
  <c r="G16" i="21"/>
  <c r="K16" i="21"/>
  <c r="R45" i="21"/>
  <c r="F58" i="21"/>
  <c r="N58" i="21"/>
  <c r="D58" i="21"/>
  <c r="L58" i="21"/>
  <c r="C49" i="19"/>
  <c r="I45" i="21"/>
  <c r="E58" i="21"/>
  <c r="R58" i="21"/>
  <c r="K58" i="21"/>
  <c r="S16" i="7"/>
  <c r="S45" i="7"/>
  <c r="G16" i="9"/>
  <c r="R16" i="9"/>
  <c r="E16" i="9"/>
  <c r="I16" i="9"/>
  <c r="E45" i="9"/>
  <c r="I45" i="9"/>
  <c r="N45" i="9"/>
  <c r="G45" i="9"/>
  <c r="K45" i="9"/>
  <c r="F16" i="11"/>
  <c r="D16" i="11"/>
  <c r="L16" i="11"/>
  <c r="C16" i="13"/>
  <c r="D45" i="11"/>
  <c r="S45" i="11"/>
  <c r="L58" i="11"/>
  <c r="R45" i="13"/>
  <c r="H16" i="2"/>
  <c r="F16" i="2"/>
  <c r="F58" i="2"/>
  <c r="R16" i="15"/>
  <c r="L58" i="15"/>
  <c r="F58" i="15"/>
  <c r="N58" i="15"/>
  <c r="M58" i="17"/>
  <c r="S45" i="17"/>
  <c r="F58" i="17"/>
  <c r="J58" i="17"/>
  <c r="N58" i="17"/>
  <c r="E58" i="19"/>
  <c r="T58" i="19"/>
  <c r="O58" i="19"/>
  <c r="R58" i="19"/>
  <c r="N16" i="2"/>
  <c r="G16" i="2"/>
  <c r="K45" i="2"/>
  <c r="E45" i="2"/>
  <c r="I45" i="2"/>
  <c r="N45" i="2"/>
  <c r="T45" i="2"/>
  <c r="N58" i="2"/>
  <c r="F58" i="13"/>
  <c r="E58" i="15"/>
  <c r="T58" i="15"/>
  <c r="K58" i="15"/>
  <c r="R58" i="15"/>
  <c r="R58" i="17"/>
  <c r="E58" i="17"/>
  <c r="T58" i="17"/>
  <c r="K58" i="17"/>
  <c r="O58" i="17"/>
  <c r="M58" i="19"/>
  <c r="I45" i="19"/>
  <c r="L58" i="19"/>
  <c r="S58" i="19"/>
  <c r="F58" i="19"/>
  <c r="J58" i="19"/>
  <c r="N58" i="19"/>
  <c r="C45" i="5"/>
  <c r="C16" i="5"/>
  <c r="M58" i="2"/>
  <c r="O58" i="2"/>
  <c r="R58" i="2"/>
  <c r="D16" i="2"/>
  <c r="D45" i="2"/>
  <c r="C16" i="15"/>
  <c r="C45" i="15"/>
  <c r="H45" i="2"/>
  <c r="E58" i="2"/>
  <c r="L58" i="2"/>
  <c r="S58" i="2"/>
  <c r="J58" i="2"/>
  <c r="T58" i="2"/>
  <c r="K58" i="2"/>
  <c r="M58" i="13"/>
  <c r="R58" i="13"/>
  <c r="O58" i="13"/>
  <c r="R16" i="13"/>
  <c r="E16" i="13"/>
  <c r="I16" i="13"/>
  <c r="E58" i="13"/>
  <c r="N16" i="13"/>
  <c r="T58" i="13"/>
  <c r="K58" i="13"/>
  <c r="L58" i="13"/>
  <c r="J58" i="13"/>
  <c r="O58" i="11"/>
  <c r="E45" i="11"/>
  <c r="I45" i="11"/>
  <c r="F58" i="11"/>
  <c r="T58" i="11"/>
  <c r="K58" i="11"/>
  <c r="N45" i="11"/>
  <c r="S58" i="11"/>
  <c r="J58" i="11"/>
  <c r="N58" i="11"/>
  <c r="J58" i="9"/>
  <c r="T58" i="9"/>
  <c r="O58" i="9"/>
  <c r="R58" i="9"/>
  <c r="R45" i="9"/>
  <c r="H16" i="9"/>
  <c r="F58" i="9"/>
  <c r="E58" i="9"/>
  <c r="K58" i="9"/>
  <c r="L16" i="9"/>
  <c r="L58" i="9"/>
  <c r="S58" i="9"/>
  <c r="N58" i="9"/>
  <c r="S58" i="7"/>
  <c r="T45" i="7"/>
  <c r="N58" i="7"/>
  <c r="F45" i="7"/>
  <c r="O45" i="7"/>
  <c r="R45" i="7"/>
  <c r="C45" i="9"/>
  <c r="M58" i="7"/>
  <c r="H45" i="7"/>
  <c r="F58" i="7"/>
  <c r="D16" i="7"/>
  <c r="C18" i="9"/>
  <c r="C22" i="9"/>
  <c r="C26" i="9"/>
  <c r="C30" i="9"/>
  <c r="C34" i="9"/>
  <c r="C38" i="9"/>
  <c r="E58" i="7"/>
  <c r="I45" i="7"/>
  <c r="F16" i="7"/>
  <c r="D45" i="7"/>
  <c r="G45" i="7"/>
  <c r="G16" i="7"/>
  <c r="L45" i="7"/>
  <c r="J58" i="7"/>
  <c r="T58" i="7"/>
  <c r="N45" i="7"/>
  <c r="J16" i="7"/>
  <c r="K45" i="7"/>
  <c r="K16" i="7"/>
  <c r="C16" i="7"/>
  <c r="S45" i="21"/>
  <c r="T58" i="21"/>
  <c r="S16" i="21"/>
  <c r="T45" i="21"/>
  <c r="T16" i="21"/>
  <c r="S58" i="21"/>
  <c r="C58" i="21"/>
  <c r="C16" i="19"/>
  <c r="C45" i="19"/>
  <c r="C58" i="19"/>
  <c r="D58" i="15"/>
  <c r="C58" i="17"/>
  <c r="C58" i="15"/>
  <c r="D58" i="2"/>
  <c r="D58" i="13"/>
  <c r="D58" i="11"/>
  <c r="C45" i="13"/>
  <c r="C58" i="13"/>
  <c r="C16" i="11"/>
  <c r="D58" i="9"/>
  <c r="C40" i="11"/>
  <c r="C45" i="11" s="1"/>
  <c r="D16" i="9"/>
  <c r="K58" i="7"/>
  <c r="O58" i="7"/>
  <c r="D58" i="7"/>
  <c r="L58" i="7"/>
  <c r="C16" i="9"/>
  <c r="R58" i="7"/>
  <c r="C49" i="9"/>
  <c r="C53" i="9"/>
  <c r="C57" i="9"/>
  <c r="C45" i="7"/>
  <c r="C51" i="23"/>
  <c r="C16" i="23"/>
  <c r="D45" i="21"/>
  <c r="C47" i="23" s="1"/>
  <c r="C58" i="23" s="1"/>
  <c r="C45" i="23"/>
  <c r="C58" i="5"/>
  <c r="D16" i="5"/>
  <c r="S16" i="5"/>
  <c r="L45" i="5"/>
  <c r="O16" i="5"/>
  <c r="O45" i="5"/>
  <c r="F16" i="5"/>
  <c r="F45" i="5"/>
  <c r="H16" i="5"/>
  <c r="E16" i="5"/>
  <c r="I16" i="5"/>
  <c r="T16" i="5"/>
  <c r="F58" i="5"/>
  <c r="M58" i="5"/>
  <c r="R16" i="5"/>
  <c r="E45" i="5"/>
  <c r="I45" i="5"/>
  <c r="G45" i="5"/>
  <c r="N58" i="5"/>
  <c r="D58" i="5"/>
  <c r="O58" i="5"/>
  <c r="S58" i="5"/>
  <c r="N45" i="5"/>
  <c r="R45" i="5"/>
  <c r="E58" i="5"/>
  <c r="L58" i="5"/>
  <c r="T58" i="5"/>
  <c r="R58" i="5"/>
  <c r="K5" i="5"/>
  <c r="P21" i="28"/>
  <c r="O21" i="28"/>
  <c r="N21" i="27"/>
  <c r="M21" i="27"/>
  <c r="T57" i="1"/>
  <c r="S57" i="1"/>
  <c r="N57" i="1"/>
  <c r="M57" i="1"/>
  <c r="L57" i="1"/>
  <c r="K57" i="1"/>
  <c r="J57" i="1"/>
  <c r="T56" i="1"/>
  <c r="S56" i="1"/>
  <c r="N56" i="1"/>
  <c r="M56" i="1"/>
  <c r="L56" i="1"/>
  <c r="K56" i="1"/>
  <c r="J56" i="1"/>
  <c r="T55" i="1"/>
  <c r="S55" i="1"/>
  <c r="N55" i="1"/>
  <c r="M55" i="1"/>
  <c r="L55" i="1"/>
  <c r="K55" i="1"/>
  <c r="J55" i="1"/>
  <c r="T54" i="1"/>
  <c r="S54" i="1"/>
  <c r="N54" i="1"/>
  <c r="M54" i="1"/>
  <c r="L54" i="1"/>
  <c r="K54" i="1"/>
  <c r="J54" i="1"/>
  <c r="T53" i="1"/>
  <c r="S53" i="1"/>
  <c r="N53" i="1"/>
  <c r="M53" i="1"/>
  <c r="L53" i="1"/>
  <c r="K53" i="1"/>
  <c r="J53" i="1"/>
  <c r="T52" i="1"/>
  <c r="S52" i="1"/>
  <c r="N52" i="1"/>
  <c r="M52" i="1"/>
  <c r="L52" i="1"/>
  <c r="K52" i="1"/>
  <c r="J52" i="1"/>
  <c r="T51" i="1"/>
  <c r="S51" i="1"/>
  <c r="N51" i="1"/>
  <c r="M51" i="1"/>
  <c r="L51" i="1"/>
  <c r="K51" i="1"/>
  <c r="J51" i="1"/>
  <c r="T50" i="1"/>
  <c r="S50" i="1"/>
  <c r="N50" i="1"/>
  <c r="M50" i="1"/>
  <c r="L50" i="1"/>
  <c r="K50" i="1"/>
  <c r="J50" i="1"/>
  <c r="T49" i="1"/>
  <c r="S49" i="1"/>
  <c r="N49" i="1"/>
  <c r="M49" i="1"/>
  <c r="L49" i="1"/>
  <c r="K49" i="1"/>
  <c r="J49" i="1"/>
  <c r="T48" i="1"/>
  <c r="S48" i="1"/>
  <c r="N48" i="1"/>
  <c r="M48" i="1"/>
  <c r="L48" i="1"/>
  <c r="K48" i="1"/>
  <c r="J48" i="1"/>
  <c r="T47" i="1"/>
  <c r="S47" i="1"/>
  <c r="N47" i="1"/>
  <c r="M47" i="1"/>
  <c r="L47" i="1"/>
  <c r="K47" i="1"/>
  <c r="J47" i="1"/>
  <c r="T46" i="1"/>
  <c r="S46" i="1"/>
  <c r="N46" i="1"/>
  <c r="M46" i="1"/>
  <c r="L46" i="1"/>
  <c r="K46" i="1"/>
  <c r="J46" i="1"/>
  <c r="T44" i="1"/>
  <c r="S44" i="1"/>
  <c r="N44" i="1"/>
  <c r="L44" i="1"/>
  <c r="K44" i="1"/>
  <c r="J44" i="1"/>
  <c r="T43" i="1"/>
  <c r="S43" i="1"/>
  <c r="N43" i="1"/>
  <c r="L43" i="1"/>
  <c r="K43" i="1"/>
  <c r="J43" i="1"/>
  <c r="T42" i="1"/>
  <c r="S42" i="1"/>
  <c r="N42" i="1"/>
  <c r="L42" i="1"/>
  <c r="K42" i="1"/>
  <c r="J42" i="1"/>
  <c r="T41" i="1"/>
  <c r="S41" i="1"/>
  <c r="N41" i="1"/>
  <c r="L41" i="1"/>
  <c r="K41" i="1"/>
  <c r="J41" i="1"/>
  <c r="T40" i="1"/>
  <c r="S40" i="1"/>
  <c r="O45" i="1"/>
  <c r="N40" i="1"/>
  <c r="L40" i="1"/>
  <c r="K40" i="1"/>
  <c r="J40" i="1"/>
  <c r="I45" i="1"/>
  <c r="H45" i="1"/>
  <c r="E45" i="1"/>
  <c r="D45" i="1"/>
  <c r="T39" i="1"/>
  <c r="S39" i="1"/>
  <c r="N39" i="1"/>
  <c r="M39" i="1"/>
  <c r="L39" i="1"/>
  <c r="K39" i="1"/>
  <c r="J39" i="1"/>
  <c r="T38" i="1"/>
  <c r="S38" i="1"/>
  <c r="N38" i="1"/>
  <c r="M38" i="1"/>
  <c r="L38" i="1"/>
  <c r="K38" i="1"/>
  <c r="J38" i="1"/>
  <c r="T37" i="1"/>
  <c r="S37" i="1"/>
  <c r="N37" i="1"/>
  <c r="M37" i="1"/>
  <c r="L37" i="1"/>
  <c r="K37" i="1"/>
  <c r="J37" i="1"/>
  <c r="T36" i="1"/>
  <c r="S36" i="1"/>
  <c r="N36" i="1"/>
  <c r="M36" i="1"/>
  <c r="L36" i="1"/>
  <c r="K36" i="1"/>
  <c r="J36" i="1"/>
  <c r="T35" i="1"/>
  <c r="S35" i="1"/>
  <c r="N35" i="1"/>
  <c r="M35" i="1"/>
  <c r="L35" i="1"/>
  <c r="K35" i="1"/>
  <c r="J35" i="1"/>
  <c r="T34" i="1"/>
  <c r="S34" i="1"/>
  <c r="N34" i="1"/>
  <c r="M34" i="1"/>
  <c r="L34" i="1"/>
  <c r="K34" i="1"/>
  <c r="J34" i="1"/>
  <c r="T33" i="1"/>
  <c r="S33" i="1"/>
  <c r="N33" i="1"/>
  <c r="M33" i="1"/>
  <c r="L33" i="1"/>
  <c r="K33" i="1"/>
  <c r="J33" i="1"/>
  <c r="T32" i="1"/>
  <c r="S32" i="1"/>
  <c r="N32" i="1"/>
  <c r="M32" i="1"/>
  <c r="L32" i="1"/>
  <c r="K32" i="1"/>
  <c r="J32" i="1"/>
  <c r="T31" i="1"/>
  <c r="S31" i="1"/>
  <c r="N31" i="1"/>
  <c r="M31" i="1"/>
  <c r="L31" i="1"/>
  <c r="K31" i="1"/>
  <c r="J31" i="1"/>
  <c r="T30" i="1"/>
  <c r="S30" i="1"/>
  <c r="N30" i="1"/>
  <c r="M30" i="1"/>
  <c r="L30" i="1"/>
  <c r="K30" i="1"/>
  <c r="J30" i="1"/>
  <c r="T29" i="1"/>
  <c r="S29" i="1"/>
  <c r="N29" i="1"/>
  <c r="M29" i="1"/>
  <c r="L29" i="1"/>
  <c r="K29" i="1"/>
  <c r="J29" i="1"/>
  <c r="T28" i="1"/>
  <c r="S28" i="1"/>
  <c r="N28" i="1"/>
  <c r="M28" i="1"/>
  <c r="L28" i="1"/>
  <c r="K28" i="1"/>
  <c r="J28" i="1"/>
  <c r="T27" i="1"/>
  <c r="S27" i="1"/>
  <c r="N27" i="1"/>
  <c r="M27" i="1"/>
  <c r="L27" i="1"/>
  <c r="K27" i="1"/>
  <c r="J27" i="1"/>
  <c r="T26" i="1"/>
  <c r="S26" i="1"/>
  <c r="N26" i="1"/>
  <c r="M26" i="1"/>
  <c r="L26" i="1"/>
  <c r="K26" i="1"/>
  <c r="J26" i="1"/>
  <c r="T25" i="1"/>
  <c r="S25" i="1"/>
  <c r="N25" i="1"/>
  <c r="M25" i="1"/>
  <c r="L25" i="1"/>
  <c r="K25" i="1"/>
  <c r="J25" i="1"/>
  <c r="T24" i="1"/>
  <c r="S24" i="1"/>
  <c r="N24" i="1"/>
  <c r="M24" i="1"/>
  <c r="L24" i="1"/>
  <c r="K24" i="1"/>
  <c r="J24" i="1"/>
  <c r="T23" i="1"/>
  <c r="S23" i="1"/>
  <c r="N23" i="1"/>
  <c r="M23" i="1"/>
  <c r="L23" i="1"/>
  <c r="K23" i="1"/>
  <c r="J23" i="1"/>
  <c r="T22" i="1"/>
  <c r="S22" i="1"/>
  <c r="N22" i="1"/>
  <c r="M22" i="1"/>
  <c r="L22" i="1"/>
  <c r="K22" i="1"/>
  <c r="J22" i="1"/>
  <c r="T21" i="1"/>
  <c r="S21" i="1"/>
  <c r="N21" i="1"/>
  <c r="M21" i="1"/>
  <c r="L21" i="1"/>
  <c r="K21" i="1"/>
  <c r="J21" i="1"/>
  <c r="G21" i="28"/>
  <c r="T20" i="1"/>
  <c r="S20" i="1"/>
  <c r="N20" i="1"/>
  <c r="M20" i="1"/>
  <c r="L20" i="1"/>
  <c r="K20" i="1"/>
  <c r="J20" i="1"/>
  <c r="T19" i="1"/>
  <c r="S19" i="1"/>
  <c r="N19" i="1"/>
  <c r="M19" i="1"/>
  <c r="L19" i="1"/>
  <c r="K19" i="1"/>
  <c r="J19" i="1"/>
  <c r="T18" i="1"/>
  <c r="S18" i="1"/>
  <c r="N18" i="1"/>
  <c r="M18" i="1"/>
  <c r="L18" i="1"/>
  <c r="K18" i="1"/>
  <c r="J18" i="1"/>
  <c r="T17" i="1"/>
  <c r="S17" i="1"/>
  <c r="N17" i="1"/>
  <c r="M17" i="1"/>
  <c r="L17" i="1"/>
  <c r="K17" i="1"/>
  <c r="J17" i="1"/>
  <c r="M16" i="1"/>
  <c r="T15" i="1"/>
  <c r="S15" i="1"/>
  <c r="N15" i="1"/>
  <c r="L15" i="1"/>
  <c r="K15" i="1"/>
  <c r="J15" i="1"/>
  <c r="T14" i="1"/>
  <c r="S14" i="1"/>
  <c r="N14" i="1"/>
  <c r="L14" i="1"/>
  <c r="K14" i="1"/>
  <c r="J14" i="1"/>
  <c r="T13" i="1"/>
  <c r="S13" i="1"/>
  <c r="N13" i="1"/>
  <c r="L13" i="1"/>
  <c r="K13" i="1"/>
  <c r="J13" i="1"/>
  <c r="T12" i="1"/>
  <c r="S12" i="1"/>
  <c r="R16" i="1"/>
  <c r="N12" i="1"/>
  <c r="L12" i="1"/>
  <c r="K12" i="1"/>
  <c r="J12" i="1"/>
  <c r="I16" i="1"/>
  <c r="H16" i="1"/>
  <c r="G16" i="1"/>
  <c r="E16" i="1"/>
  <c r="D16" i="1"/>
  <c r="T11" i="1"/>
  <c r="S11" i="1"/>
  <c r="N11" i="1"/>
  <c r="L11" i="1"/>
  <c r="K11" i="1"/>
  <c r="J11" i="1"/>
  <c r="T10" i="1"/>
  <c r="S10" i="1"/>
  <c r="N10" i="1"/>
  <c r="M10" i="1"/>
  <c r="L10" i="1"/>
  <c r="K10" i="1"/>
  <c r="J10" i="1"/>
  <c r="T9" i="1"/>
  <c r="S9" i="1"/>
  <c r="N9" i="1"/>
  <c r="M9" i="1"/>
  <c r="L9" i="1"/>
  <c r="K9" i="1"/>
  <c r="J9" i="1"/>
  <c r="T8" i="1"/>
  <c r="S8" i="1"/>
  <c r="N8" i="1"/>
  <c r="M8" i="1"/>
  <c r="L8" i="1"/>
  <c r="K8" i="1"/>
  <c r="J8" i="1"/>
  <c r="T7" i="1"/>
  <c r="S7" i="1"/>
  <c r="N7" i="1"/>
  <c r="M7" i="1"/>
  <c r="L7" i="1"/>
  <c r="K7" i="1"/>
  <c r="J7" i="1"/>
  <c r="T6" i="1"/>
  <c r="S6" i="1"/>
  <c r="N6" i="1"/>
  <c r="M6" i="1"/>
  <c r="L6" i="1"/>
  <c r="K6" i="1"/>
  <c r="J6" i="1"/>
  <c r="T5" i="1"/>
  <c r="S5" i="1"/>
  <c r="N5" i="1"/>
  <c r="M5" i="1"/>
  <c r="L5" i="1"/>
  <c r="K5" i="1"/>
  <c r="J5" i="1"/>
  <c r="T4" i="1"/>
  <c r="S4" i="1"/>
  <c r="N4" i="1"/>
  <c r="M4" i="1"/>
  <c r="L4" i="1"/>
  <c r="K4" i="1"/>
  <c r="J4" i="1"/>
  <c r="T3" i="1"/>
  <c r="S3" i="1"/>
  <c r="N3" i="1"/>
  <c r="M3" i="1"/>
  <c r="L3" i="1"/>
  <c r="K3" i="1"/>
  <c r="J3" i="1"/>
  <c r="T2" i="1"/>
  <c r="S2" i="1"/>
  <c r="N2" i="1"/>
  <c r="M2" i="1"/>
  <c r="L2" i="1"/>
  <c r="K2" i="1"/>
  <c r="J2" i="1"/>
  <c r="Q21" i="25"/>
  <c r="I21" i="25"/>
  <c r="C21" i="25"/>
  <c r="R21" i="27"/>
  <c r="P21" i="27"/>
  <c r="O21" i="27"/>
  <c r="L21" i="27"/>
  <c r="K21" i="27"/>
  <c r="J21" i="27"/>
  <c r="I21" i="27"/>
  <c r="H21" i="27"/>
  <c r="G21" i="27"/>
  <c r="B21" i="27"/>
  <c r="S21" i="27" s="1"/>
  <c r="B21" i="28"/>
  <c r="S21" i="28" s="1"/>
  <c r="R21" i="28"/>
  <c r="Q21" i="28"/>
  <c r="N21" i="28"/>
  <c r="M21" i="28"/>
  <c r="L21" i="28"/>
  <c r="K21" i="28"/>
  <c r="J21" i="28"/>
  <c r="I21" i="28"/>
  <c r="H21" i="28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4" i="1"/>
  <c r="C44" i="1" s="1"/>
  <c r="B43" i="1"/>
  <c r="C43" i="1" s="1"/>
  <c r="B42" i="1"/>
  <c r="C42" i="1" s="1"/>
  <c r="G45" i="1"/>
  <c r="B41" i="1"/>
  <c r="C41" i="1" s="1"/>
  <c r="F45" i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5" i="1"/>
  <c r="C15" i="1" s="1"/>
  <c r="B14" i="1"/>
  <c r="C14" i="1" s="1"/>
  <c r="B13" i="1"/>
  <c r="C13" i="1" s="1"/>
  <c r="O16" i="1"/>
  <c r="F16" i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T16" i="1" l="1"/>
  <c r="T45" i="1"/>
  <c r="N16" i="1"/>
  <c r="J16" i="1"/>
  <c r="J45" i="1"/>
  <c r="S16" i="1"/>
  <c r="K45" i="1"/>
  <c r="S45" i="1"/>
  <c r="C58" i="9"/>
  <c r="C58" i="11"/>
  <c r="C58" i="7"/>
  <c r="K6" i="5"/>
  <c r="J6" i="5"/>
  <c r="K16" i="1"/>
  <c r="L45" i="1"/>
  <c r="L16" i="1"/>
  <c r="N45" i="1"/>
  <c r="R45" i="1"/>
  <c r="R58" i="1"/>
  <c r="K21" i="25"/>
  <c r="K58" i="1"/>
  <c r="D58" i="1"/>
  <c r="M58" i="1"/>
  <c r="O58" i="1"/>
  <c r="F58" i="1"/>
  <c r="E58" i="1"/>
  <c r="L58" i="1"/>
  <c r="T58" i="1"/>
  <c r="J58" i="1"/>
  <c r="S58" i="1"/>
  <c r="N58" i="1"/>
  <c r="G21" i="25"/>
  <c r="H21" i="25" s="1"/>
  <c r="P21" i="25"/>
  <c r="T21" i="25"/>
  <c r="S21" i="25"/>
  <c r="O21" i="25"/>
  <c r="J21" i="25"/>
  <c r="U21" i="25"/>
  <c r="N21" i="25"/>
  <c r="R21" i="25"/>
  <c r="V21" i="25"/>
  <c r="D21" i="28"/>
  <c r="F21" i="28" s="1"/>
  <c r="C21" i="27"/>
  <c r="C21" i="28"/>
  <c r="K7" i="5" l="1"/>
  <c r="J7" i="5"/>
  <c r="E21" i="28"/>
  <c r="S24" i="25"/>
  <c r="S3" i="25"/>
  <c r="S32" i="25"/>
  <c r="S11" i="25"/>
  <c r="S56" i="25"/>
  <c r="S7" i="25"/>
  <c r="S15" i="25"/>
  <c r="S40" i="25"/>
  <c r="S30" i="25"/>
  <c r="S4" i="25"/>
  <c r="S8" i="25"/>
  <c r="S12" i="25"/>
  <c r="S14" i="25"/>
  <c r="S57" i="25"/>
  <c r="S20" i="25"/>
  <c r="S25" i="25"/>
  <c r="S29" i="25"/>
  <c r="S33" i="25"/>
  <c r="S37" i="25"/>
  <c r="S41" i="25"/>
  <c r="S54" i="25"/>
  <c r="S22" i="25"/>
  <c r="S38" i="25"/>
  <c r="S47" i="25"/>
  <c r="S55" i="25"/>
  <c r="S9" i="25"/>
  <c r="S31" i="25"/>
  <c r="S2" i="25"/>
  <c r="S18" i="25"/>
  <c r="S27" i="25"/>
  <c r="S35" i="25"/>
  <c r="S43" i="25"/>
  <c r="S17" i="25"/>
  <c r="S26" i="25"/>
  <c r="S34" i="25"/>
  <c r="S42" i="25"/>
  <c r="S51" i="25"/>
  <c r="S50" i="25"/>
  <c r="S6" i="25"/>
  <c r="S10" i="25"/>
  <c r="S23" i="25"/>
  <c r="S39" i="25"/>
  <c r="S49" i="25"/>
  <c r="S53" i="25"/>
  <c r="S19" i="25"/>
  <c r="S28" i="25"/>
  <c r="S36" i="25"/>
  <c r="S44" i="25"/>
  <c r="S46" i="25"/>
  <c r="S5" i="25"/>
  <c r="S13" i="25"/>
  <c r="S48" i="25"/>
  <c r="S52" i="25"/>
  <c r="B57" i="28"/>
  <c r="S57" i="28" s="1"/>
  <c r="B56" i="28"/>
  <c r="S56" i="28" s="1"/>
  <c r="B55" i="28"/>
  <c r="C55" i="28" s="1"/>
  <c r="B54" i="28"/>
  <c r="C54" i="28" s="1"/>
  <c r="B53" i="28"/>
  <c r="C53" i="28" s="1"/>
  <c r="B52" i="28"/>
  <c r="S52" i="28" s="1"/>
  <c r="B51" i="28"/>
  <c r="C51" i="28" s="1"/>
  <c r="B50" i="28"/>
  <c r="S50" i="28" s="1"/>
  <c r="B49" i="28"/>
  <c r="S49" i="28" s="1"/>
  <c r="B48" i="28"/>
  <c r="S48" i="28" s="1"/>
  <c r="B47" i="28"/>
  <c r="C47" i="28" s="1"/>
  <c r="B46" i="28"/>
  <c r="S46" i="28" s="1"/>
  <c r="B44" i="28"/>
  <c r="S44" i="28" s="1"/>
  <c r="B43" i="28"/>
  <c r="C43" i="28" s="1"/>
  <c r="B42" i="28"/>
  <c r="S42" i="28" s="1"/>
  <c r="B41" i="28"/>
  <c r="S41" i="28" s="1"/>
  <c r="B40" i="28"/>
  <c r="S40" i="28" s="1"/>
  <c r="B39" i="28"/>
  <c r="S39" i="28" s="1"/>
  <c r="B38" i="28"/>
  <c r="S38" i="28" s="1"/>
  <c r="B37" i="28"/>
  <c r="S37" i="28" s="1"/>
  <c r="B36" i="28"/>
  <c r="S36" i="28" s="1"/>
  <c r="B35" i="28"/>
  <c r="C35" i="28" s="1"/>
  <c r="B34" i="28"/>
  <c r="S34" i="28" s="1"/>
  <c r="B33" i="28"/>
  <c r="C33" i="28" s="1"/>
  <c r="B32" i="28"/>
  <c r="S32" i="28" s="1"/>
  <c r="B31" i="28"/>
  <c r="C31" i="28" s="1"/>
  <c r="B30" i="28"/>
  <c r="S30" i="28" s="1"/>
  <c r="B29" i="28"/>
  <c r="S29" i="28" s="1"/>
  <c r="B28" i="28"/>
  <c r="S28" i="28" s="1"/>
  <c r="B27" i="28"/>
  <c r="C27" i="28" s="1"/>
  <c r="B26" i="28"/>
  <c r="S26" i="28" s="1"/>
  <c r="B25" i="28"/>
  <c r="S25" i="28" s="1"/>
  <c r="B24" i="28"/>
  <c r="S24" i="28" s="1"/>
  <c r="B23" i="28"/>
  <c r="S23" i="28" s="1"/>
  <c r="B22" i="28"/>
  <c r="S22" i="28" s="1"/>
  <c r="B20" i="28"/>
  <c r="S20" i="28" s="1"/>
  <c r="B19" i="28"/>
  <c r="S19" i="28" s="1"/>
  <c r="B18" i="28"/>
  <c r="S18" i="28" s="1"/>
  <c r="B17" i="28"/>
  <c r="S17" i="28" s="1"/>
  <c r="B15" i="28"/>
  <c r="S15" i="28" s="1"/>
  <c r="B14" i="28"/>
  <c r="C14" i="28" s="1"/>
  <c r="B13" i="28"/>
  <c r="S13" i="28" s="1"/>
  <c r="B12" i="28"/>
  <c r="S12" i="28" s="1"/>
  <c r="B11" i="28"/>
  <c r="S11" i="28" s="1"/>
  <c r="B10" i="28"/>
  <c r="S10" i="28" s="1"/>
  <c r="B9" i="28"/>
  <c r="S9" i="28" s="1"/>
  <c r="B8" i="28"/>
  <c r="C8" i="28" s="1"/>
  <c r="B7" i="28"/>
  <c r="S7" i="28" s="1"/>
  <c r="B6" i="28"/>
  <c r="C6" i="28" s="1"/>
  <c r="B5" i="28"/>
  <c r="S5" i="28" s="1"/>
  <c r="B4" i="28"/>
  <c r="S4" i="28" s="1"/>
  <c r="B3" i="28"/>
  <c r="S3" i="28" s="1"/>
  <c r="B2" i="28"/>
  <c r="C2" i="28" s="1"/>
  <c r="B27" i="27"/>
  <c r="S27" i="27" s="1"/>
  <c r="B57" i="27"/>
  <c r="S57" i="27" s="1"/>
  <c r="B56" i="27"/>
  <c r="S56" i="27" s="1"/>
  <c r="B55" i="27"/>
  <c r="S55" i="27" s="1"/>
  <c r="B54" i="27"/>
  <c r="S54" i="27" s="1"/>
  <c r="B53" i="27"/>
  <c r="S53" i="27" s="1"/>
  <c r="B52" i="27"/>
  <c r="S52" i="27" s="1"/>
  <c r="B51" i="27"/>
  <c r="S51" i="27" s="1"/>
  <c r="B50" i="27"/>
  <c r="S50" i="27" s="1"/>
  <c r="B49" i="27"/>
  <c r="S49" i="27" s="1"/>
  <c r="B48" i="27"/>
  <c r="S48" i="27" s="1"/>
  <c r="B47" i="27"/>
  <c r="S47" i="27" s="1"/>
  <c r="B46" i="27"/>
  <c r="S46" i="27" s="1"/>
  <c r="B44" i="27"/>
  <c r="S44" i="27" s="1"/>
  <c r="B43" i="27"/>
  <c r="S43" i="27" s="1"/>
  <c r="B42" i="27"/>
  <c r="S42" i="27" s="1"/>
  <c r="B41" i="27"/>
  <c r="S41" i="27" s="1"/>
  <c r="B40" i="27"/>
  <c r="S40" i="27" s="1"/>
  <c r="B39" i="27"/>
  <c r="S39" i="27" s="1"/>
  <c r="B38" i="27"/>
  <c r="S38" i="27" s="1"/>
  <c r="B37" i="27"/>
  <c r="S37" i="27" s="1"/>
  <c r="B36" i="27"/>
  <c r="S36" i="27" s="1"/>
  <c r="B35" i="27"/>
  <c r="S35" i="27" s="1"/>
  <c r="B34" i="27"/>
  <c r="S34" i="27" s="1"/>
  <c r="B33" i="27"/>
  <c r="S33" i="27" s="1"/>
  <c r="B32" i="27"/>
  <c r="S32" i="27" s="1"/>
  <c r="B31" i="27"/>
  <c r="S31" i="27" s="1"/>
  <c r="B30" i="27"/>
  <c r="S30" i="27" s="1"/>
  <c r="B29" i="27"/>
  <c r="S29" i="27" s="1"/>
  <c r="B28" i="27"/>
  <c r="S28" i="27" s="1"/>
  <c r="B26" i="27"/>
  <c r="S26" i="27" s="1"/>
  <c r="B25" i="27"/>
  <c r="S25" i="27" s="1"/>
  <c r="B24" i="27"/>
  <c r="S24" i="27" s="1"/>
  <c r="B23" i="27"/>
  <c r="S23" i="27" s="1"/>
  <c r="B22" i="27"/>
  <c r="S22" i="27" s="1"/>
  <c r="B20" i="27"/>
  <c r="S20" i="27" s="1"/>
  <c r="B19" i="27"/>
  <c r="S19" i="27" s="1"/>
  <c r="B18" i="27"/>
  <c r="S18" i="27" s="1"/>
  <c r="B17" i="27"/>
  <c r="S17" i="27" s="1"/>
  <c r="B15" i="27"/>
  <c r="S15" i="27" s="1"/>
  <c r="B14" i="27"/>
  <c r="S14" i="27" s="1"/>
  <c r="B13" i="27"/>
  <c r="S13" i="27" s="1"/>
  <c r="B12" i="27"/>
  <c r="S12" i="27" s="1"/>
  <c r="B11" i="27"/>
  <c r="S11" i="27" s="1"/>
  <c r="B10" i="27"/>
  <c r="S10" i="27" s="1"/>
  <c r="B9" i="27"/>
  <c r="S9" i="27" s="1"/>
  <c r="B8" i="27"/>
  <c r="S8" i="27" s="1"/>
  <c r="B7" i="27"/>
  <c r="S7" i="27" s="1"/>
  <c r="B6" i="27"/>
  <c r="S6" i="27" s="1"/>
  <c r="B5" i="27"/>
  <c r="S5" i="27" s="1"/>
  <c r="B4" i="27"/>
  <c r="S4" i="27" s="1"/>
  <c r="B3" i="27"/>
  <c r="S3" i="27" s="1"/>
  <c r="B2" i="27"/>
  <c r="S2" i="27" s="1"/>
  <c r="K8" i="5" l="1"/>
  <c r="J8" i="5"/>
  <c r="C37" i="28"/>
  <c r="S51" i="28"/>
  <c r="S8" i="28"/>
  <c r="S16" i="25"/>
  <c r="S45" i="25"/>
  <c r="S58" i="25"/>
  <c r="C18" i="28"/>
  <c r="S53" i="28"/>
  <c r="C46" i="28"/>
  <c r="S33" i="28"/>
  <c r="C10" i="28"/>
  <c r="C57" i="28"/>
  <c r="S31" i="28"/>
  <c r="C4" i="28"/>
  <c r="C12" i="28"/>
  <c r="C23" i="28"/>
  <c r="C39" i="28"/>
  <c r="C49" i="28"/>
  <c r="S27" i="28"/>
  <c r="S14" i="28"/>
  <c r="S6" i="28"/>
  <c r="C20" i="28"/>
  <c r="C41" i="28"/>
  <c r="S54" i="28"/>
  <c r="S35" i="28"/>
  <c r="C42" i="28"/>
  <c r="C25" i="28"/>
  <c r="C29" i="28"/>
  <c r="S55" i="28"/>
  <c r="S47" i="28"/>
  <c r="S43" i="28"/>
  <c r="C5" i="28"/>
  <c r="C9" i="28"/>
  <c r="C13" i="28"/>
  <c r="C17" i="28"/>
  <c r="C22" i="28"/>
  <c r="C26" i="28"/>
  <c r="C30" i="28"/>
  <c r="C34" i="28"/>
  <c r="C38" i="28"/>
  <c r="C50" i="28"/>
  <c r="S2" i="28"/>
  <c r="C3" i="28"/>
  <c r="C7" i="28"/>
  <c r="C11" i="28"/>
  <c r="C15" i="28"/>
  <c r="C19" i="28"/>
  <c r="C24" i="28"/>
  <c r="C28" i="28"/>
  <c r="C32" i="28"/>
  <c r="C36" i="28"/>
  <c r="C40" i="28"/>
  <c r="C44" i="28"/>
  <c r="C48" i="28"/>
  <c r="C52" i="28"/>
  <c r="C56" i="28"/>
  <c r="C2" i="27"/>
  <c r="C14" i="27"/>
  <c r="C27" i="27"/>
  <c r="C35" i="27"/>
  <c r="C43" i="27"/>
  <c r="C51" i="27"/>
  <c r="C55" i="27"/>
  <c r="C3" i="27"/>
  <c r="C7" i="27"/>
  <c r="C11" i="27"/>
  <c r="C15" i="27"/>
  <c r="C19" i="27"/>
  <c r="C24" i="27"/>
  <c r="C28" i="27"/>
  <c r="C32" i="27"/>
  <c r="C36" i="27"/>
  <c r="C40" i="27"/>
  <c r="C44" i="27"/>
  <c r="C48" i="27"/>
  <c r="C52" i="27"/>
  <c r="C56" i="27"/>
  <c r="C6" i="27"/>
  <c r="C18" i="27"/>
  <c r="C31" i="27"/>
  <c r="C47" i="27"/>
  <c r="C4" i="27"/>
  <c r="C8" i="27"/>
  <c r="C12" i="27"/>
  <c r="C20" i="27"/>
  <c r="C25" i="27"/>
  <c r="C29" i="27"/>
  <c r="C33" i="27"/>
  <c r="C37" i="27"/>
  <c r="C41" i="27"/>
  <c r="C49" i="27"/>
  <c r="C53" i="27"/>
  <c r="C57" i="27"/>
  <c r="C10" i="27"/>
  <c r="C23" i="27"/>
  <c r="C39" i="27"/>
  <c r="C5" i="27"/>
  <c r="C9" i="27"/>
  <c r="C13" i="27"/>
  <c r="C17" i="27"/>
  <c r="C22" i="27"/>
  <c r="C26" i="27"/>
  <c r="C30" i="27"/>
  <c r="C34" i="27"/>
  <c r="C38" i="27"/>
  <c r="C42" i="27"/>
  <c r="C46" i="27"/>
  <c r="C50" i="27"/>
  <c r="C54" i="27"/>
  <c r="B58" i="25"/>
  <c r="B45" i="25"/>
  <c r="B16" i="25"/>
  <c r="B16" i="15" l="1"/>
  <c r="B16" i="13"/>
  <c r="B16" i="9"/>
  <c r="B16" i="23"/>
  <c r="B16" i="19"/>
  <c r="B16" i="7"/>
  <c r="B16" i="21"/>
  <c r="B16" i="17"/>
  <c r="B16" i="11"/>
  <c r="B16" i="5"/>
  <c r="B58" i="15"/>
  <c r="B58" i="11"/>
  <c r="B58" i="17"/>
  <c r="B58" i="7"/>
  <c r="B58" i="5"/>
  <c r="B58" i="21"/>
  <c r="B58" i="19"/>
  <c r="B58" i="13"/>
  <c r="B58" i="9"/>
  <c r="B58" i="23"/>
  <c r="B45" i="19"/>
  <c r="B45" i="15"/>
  <c r="B45" i="13"/>
  <c r="B45" i="11"/>
  <c r="B45" i="7"/>
  <c r="B45" i="21"/>
  <c r="B45" i="17"/>
  <c r="B45" i="5"/>
  <c r="B45" i="9"/>
  <c r="B45" i="23"/>
  <c r="K9" i="5"/>
  <c r="J9" i="5"/>
  <c r="B45" i="1"/>
  <c r="C45" i="1" s="1"/>
  <c r="B16" i="1"/>
  <c r="C16" i="1" s="1"/>
  <c r="B58" i="1"/>
  <c r="C58" i="1" s="1"/>
  <c r="B58" i="27"/>
  <c r="B58" i="28"/>
  <c r="B16" i="28"/>
  <c r="B16" i="27"/>
  <c r="B45" i="28"/>
  <c r="B45" i="27"/>
  <c r="K10" i="5" l="1"/>
  <c r="J10" i="5"/>
  <c r="S16" i="28"/>
  <c r="C16" i="28"/>
  <c r="S45" i="27"/>
  <c r="C45" i="27"/>
  <c r="S45" i="28"/>
  <c r="C45" i="28"/>
  <c r="S16" i="27"/>
  <c r="C16" i="27"/>
  <c r="R57" i="28"/>
  <c r="R57" i="27"/>
  <c r="R56" i="28"/>
  <c r="R56" i="27"/>
  <c r="R55" i="28"/>
  <c r="R55" i="27"/>
  <c r="R54" i="28"/>
  <c r="R54" i="27"/>
  <c r="R53" i="28"/>
  <c r="R53" i="27"/>
  <c r="R52" i="28"/>
  <c r="R52" i="27"/>
  <c r="R51" i="28"/>
  <c r="R51" i="27"/>
  <c r="R50" i="28"/>
  <c r="R50" i="27"/>
  <c r="R49" i="28"/>
  <c r="R49" i="27"/>
  <c r="R48" i="28"/>
  <c r="R48" i="27"/>
  <c r="R47" i="28"/>
  <c r="R47" i="27"/>
  <c r="R46" i="28"/>
  <c r="R46" i="27"/>
  <c r="R44" i="28"/>
  <c r="R44" i="27"/>
  <c r="R43" i="27"/>
  <c r="R42" i="28"/>
  <c r="R41" i="28"/>
  <c r="R41" i="27"/>
  <c r="R40" i="28"/>
  <c r="R40" i="27"/>
  <c r="R39" i="28"/>
  <c r="R39" i="27"/>
  <c r="R38" i="28"/>
  <c r="R38" i="27"/>
  <c r="R37" i="28"/>
  <c r="R37" i="27"/>
  <c r="R36" i="28"/>
  <c r="R36" i="27"/>
  <c r="R35" i="28"/>
  <c r="R35" i="27"/>
  <c r="R34" i="28"/>
  <c r="R34" i="27"/>
  <c r="R33" i="28"/>
  <c r="R33" i="27"/>
  <c r="R32" i="28"/>
  <c r="R32" i="27"/>
  <c r="R31" i="28"/>
  <c r="R31" i="27"/>
  <c r="R30" i="28"/>
  <c r="R30" i="27"/>
  <c r="R29" i="28"/>
  <c r="R29" i="27"/>
  <c r="R28" i="28"/>
  <c r="R28" i="27"/>
  <c r="R27" i="28"/>
  <c r="R27" i="27"/>
  <c r="R26" i="28"/>
  <c r="R26" i="27"/>
  <c r="R25" i="28"/>
  <c r="R25" i="27"/>
  <c r="R24" i="28"/>
  <c r="R24" i="27"/>
  <c r="R23" i="28"/>
  <c r="R23" i="27"/>
  <c r="R22" i="28"/>
  <c r="R22" i="27"/>
  <c r="R20" i="28"/>
  <c r="R20" i="27"/>
  <c r="R19" i="28"/>
  <c r="R19" i="27"/>
  <c r="R18" i="28"/>
  <c r="R18" i="27"/>
  <c r="R17" i="28"/>
  <c r="R17" i="27"/>
  <c r="R15" i="28"/>
  <c r="R15" i="27"/>
  <c r="R14" i="27"/>
  <c r="R13" i="28"/>
  <c r="R12" i="28"/>
  <c r="R12" i="27"/>
  <c r="R11" i="28"/>
  <c r="R11" i="27"/>
  <c r="R10" i="28"/>
  <c r="R10" i="27"/>
  <c r="R9" i="28"/>
  <c r="R9" i="27"/>
  <c r="R8" i="28"/>
  <c r="R8" i="27"/>
  <c r="R7" i="28"/>
  <c r="R7" i="27"/>
  <c r="R6" i="28"/>
  <c r="R6" i="27"/>
  <c r="R5" i="28"/>
  <c r="R5" i="27"/>
  <c r="R4" i="28"/>
  <c r="R4" i="27"/>
  <c r="R3" i="28"/>
  <c r="R3" i="27"/>
  <c r="R2" i="28"/>
  <c r="R2" i="27"/>
  <c r="Q57" i="28"/>
  <c r="Q56" i="28"/>
  <c r="Q55" i="28"/>
  <c r="Q54" i="28"/>
  <c r="Q53" i="28"/>
  <c r="Q52" i="28"/>
  <c r="Q51" i="28"/>
  <c r="Q50" i="28"/>
  <c r="Q49" i="28"/>
  <c r="Q48" i="28"/>
  <c r="Q47" i="28"/>
  <c r="Q46" i="28"/>
  <c r="Q44" i="28"/>
  <c r="Q42" i="28"/>
  <c r="Q41" i="28"/>
  <c r="Q40" i="28"/>
  <c r="Q39" i="28"/>
  <c r="Q38" i="28"/>
  <c r="Q37" i="28"/>
  <c r="Q36" i="28"/>
  <c r="Q35" i="28"/>
  <c r="Q34" i="28"/>
  <c r="Q33" i="28"/>
  <c r="Q32" i="28"/>
  <c r="Q31" i="28"/>
  <c r="Q30" i="28"/>
  <c r="Q29" i="28"/>
  <c r="Q28" i="28"/>
  <c r="Q27" i="28"/>
  <c r="Q26" i="28"/>
  <c r="Q25" i="28"/>
  <c r="Q24" i="28"/>
  <c r="Q23" i="28"/>
  <c r="Q22" i="28"/>
  <c r="Q20" i="28"/>
  <c r="Q19" i="28"/>
  <c r="Q18" i="28"/>
  <c r="Q17" i="28"/>
  <c r="Q17" i="27"/>
  <c r="Q15" i="28"/>
  <c r="Q15" i="27"/>
  <c r="Q14" i="27"/>
  <c r="Q13" i="28"/>
  <c r="Q12" i="28"/>
  <c r="Q12" i="27"/>
  <c r="Q11" i="28"/>
  <c r="Q11" i="27"/>
  <c r="Q10" i="28"/>
  <c r="Q10" i="27"/>
  <c r="Q9" i="28"/>
  <c r="Q9" i="27"/>
  <c r="Q8" i="28"/>
  <c r="Q8" i="27"/>
  <c r="Q7" i="28"/>
  <c r="Q7" i="27"/>
  <c r="Q6" i="28"/>
  <c r="Q6" i="27"/>
  <c r="Q5" i="28"/>
  <c r="Q5" i="27"/>
  <c r="Q4" i="28"/>
  <c r="Q4" i="27"/>
  <c r="Q3" i="28"/>
  <c r="Q3" i="27"/>
  <c r="Q2" i="28"/>
  <c r="Q2" i="27"/>
  <c r="P57" i="28"/>
  <c r="P57" i="27"/>
  <c r="P56" i="28"/>
  <c r="P56" i="27"/>
  <c r="P55" i="28"/>
  <c r="P55" i="27"/>
  <c r="P54" i="28"/>
  <c r="P54" i="27"/>
  <c r="P53" i="28"/>
  <c r="P53" i="27"/>
  <c r="P52" i="28"/>
  <c r="P52" i="27"/>
  <c r="P51" i="28"/>
  <c r="P51" i="27"/>
  <c r="P50" i="28"/>
  <c r="P50" i="27"/>
  <c r="P49" i="28"/>
  <c r="P49" i="27"/>
  <c r="P48" i="28"/>
  <c r="P48" i="27"/>
  <c r="P47" i="28"/>
  <c r="P47" i="27"/>
  <c r="P46" i="28"/>
  <c r="P46" i="27"/>
  <c r="P44" i="28"/>
  <c r="P44" i="27"/>
  <c r="P43" i="27"/>
  <c r="P42" i="28"/>
  <c r="P41" i="28"/>
  <c r="P41" i="27"/>
  <c r="P40" i="28"/>
  <c r="P40" i="27"/>
  <c r="P39" i="28"/>
  <c r="P39" i="27"/>
  <c r="P38" i="28"/>
  <c r="P38" i="27"/>
  <c r="P37" i="28"/>
  <c r="P37" i="27"/>
  <c r="P36" i="28"/>
  <c r="P36" i="27"/>
  <c r="P35" i="28"/>
  <c r="P35" i="27"/>
  <c r="P34" i="28"/>
  <c r="P34" i="27"/>
  <c r="P33" i="28"/>
  <c r="P33" i="27"/>
  <c r="P32" i="28"/>
  <c r="P32" i="27"/>
  <c r="P31" i="28"/>
  <c r="P31" i="27"/>
  <c r="P30" i="28"/>
  <c r="P30" i="27"/>
  <c r="P29" i="28"/>
  <c r="P29" i="27"/>
  <c r="P28" i="28"/>
  <c r="P28" i="27"/>
  <c r="P27" i="28"/>
  <c r="P27" i="27"/>
  <c r="P26" i="28"/>
  <c r="P26" i="27"/>
  <c r="P25" i="28"/>
  <c r="P25" i="27"/>
  <c r="P24" i="28"/>
  <c r="P24" i="27"/>
  <c r="P23" i="28"/>
  <c r="P23" i="27"/>
  <c r="P22" i="28"/>
  <c r="P22" i="27"/>
  <c r="P20" i="28"/>
  <c r="P20" i="27"/>
  <c r="P19" i="28"/>
  <c r="P19" i="27"/>
  <c r="P18" i="28"/>
  <c r="P18" i="27"/>
  <c r="P17" i="28"/>
  <c r="P17" i="27"/>
  <c r="P15" i="28"/>
  <c r="P15" i="27"/>
  <c r="P14" i="27"/>
  <c r="P13" i="28"/>
  <c r="P12" i="28"/>
  <c r="P12" i="27"/>
  <c r="P11" i="28"/>
  <c r="P11" i="27"/>
  <c r="P10" i="28"/>
  <c r="P10" i="27"/>
  <c r="P9" i="28"/>
  <c r="P9" i="27"/>
  <c r="P8" i="28"/>
  <c r="P8" i="27"/>
  <c r="P7" i="28"/>
  <c r="P7" i="27"/>
  <c r="P6" i="28"/>
  <c r="P6" i="27"/>
  <c r="P5" i="28"/>
  <c r="P5" i="27"/>
  <c r="P4" i="28"/>
  <c r="P4" i="27"/>
  <c r="P3" i="28"/>
  <c r="P3" i="27"/>
  <c r="P2" i="28"/>
  <c r="P2" i="27"/>
  <c r="O57" i="28"/>
  <c r="O57" i="27"/>
  <c r="O56" i="28"/>
  <c r="O56" i="27"/>
  <c r="O55" i="28"/>
  <c r="O55" i="27"/>
  <c r="O54" i="28"/>
  <c r="O54" i="27"/>
  <c r="O53" i="28"/>
  <c r="O53" i="27"/>
  <c r="O52" i="28"/>
  <c r="O52" i="27"/>
  <c r="O51" i="28"/>
  <c r="O51" i="27"/>
  <c r="O50" i="28"/>
  <c r="O50" i="27"/>
  <c r="O49" i="28"/>
  <c r="O49" i="27"/>
  <c r="O48" i="28"/>
  <c r="O48" i="27"/>
  <c r="O47" i="28"/>
  <c r="O47" i="27"/>
  <c r="O46" i="28"/>
  <c r="O46" i="27"/>
  <c r="O44" i="28"/>
  <c r="O44" i="27"/>
  <c r="O43" i="28"/>
  <c r="O43" i="27"/>
  <c r="O42" i="27"/>
  <c r="O41" i="28"/>
  <c r="O40" i="28"/>
  <c r="O40" i="27"/>
  <c r="O39" i="28"/>
  <c r="O39" i="27"/>
  <c r="O38" i="28"/>
  <c r="O38" i="27"/>
  <c r="O37" i="28"/>
  <c r="O37" i="27"/>
  <c r="O36" i="28"/>
  <c r="O36" i="27"/>
  <c r="O35" i="28"/>
  <c r="O35" i="27"/>
  <c r="O34" i="28"/>
  <c r="O34" i="27"/>
  <c r="O33" i="28"/>
  <c r="O33" i="27"/>
  <c r="O32" i="28"/>
  <c r="O32" i="27"/>
  <c r="O31" i="28"/>
  <c r="O31" i="27"/>
  <c r="O30" i="28"/>
  <c r="O30" i="27"/>
  <c r="O29" i="28"/>
  <c r="O29" i="27"/>
  <c r="O28" i="28"/>
  <c r="O28" i="27"/>
  <c r="O27" i="28"/>
  <c r="O27" i="27"/>
  <c r="O26" i="28"/>
  <c r="O26" i="27"/>
  <c r="O25" i="28"/>
  <c r="O25" i="27"/>
  <c r="O24" i="28"/>
  <c r="O24" i="27"/>
  <c r="O23" i="28"/>
  <c r="O23" i="27"/>
  <c r="O22" i="28"/>
  <c r="O22" i="27"/>
  <c r="O20" i="28"/>
  <c r="O20" i="27"/>
  <c r="O19" i="28"/>
  <c r="O19" i="27"/>
  <c r="O18" i="28"/>
  <c r="O18" i="27"/>
  <c r="O17" i="28"/>
  <c r="O17" i="27"/>
  <c r="O15" i="28"/>
  <c r="O15" i="27"/>
  <c r="O14" i="28"/>
  <c r="O14" i="27"/>
  <c r="O13" i="27"/>
  <c r="O12" i="28"/>
  <c r="O12" i="27"/>
  <c r="O11" i="28"/>
  <c r="O11" i="27"/>
  <c r="O10" i="28"/>
  <c r="O10" i="27"/>
  <c r="O9" i="28"/>
  <c r="O9" i="27"/>
  <c r="O8" i="28"/>
  <c r="O8" i="27"/>
  <c r="O7" i="28"/>
  <c r="O7" i="27"/>
  <c r="O6" i="28"/>
  <c r="O6" i="27"/>
  <c r="O5" i="28"/>
  <c r="O5" i="27"/>
  <c r="O4" i="28"/>
  <c r="O4" i="27"/>
  <c r="O3" i="28"/>
  <c r="O3" i="27"/>
  <c r="O2" i="28"/>
  <c r="O2" i="27"/>
  <c r="N57" i="28"/>
  <c r="N57" i="27"/>
  <c r="N56" i="28"/>
  <c r="N56" i="27"/>
  <c r="N55" i="28"/>
  <c r="N55" i="27"/>
  <c r="N54" i="28"/>
  <c r="N54" i="27"/>
  <c r="N53" i="28"/>
  <c r="N53" i="27"/>
  <c r="N52" i="28"/>
  <c r="N52" i="27"/>
  <c r="N51" i="28"/>
  <c r="N51" i="27"/>
  <c r="N50" i="28"/>
  <c r="N50" i="27"/>
  <c r="N49" i="28"/>
  <c r="N49" i="27"/>
  <c r="N48" i="28"/>
  <c r="N48" i="27"/>
  <c r="N47" i="28"/>
  <c r="N47" i="27"/>
  <c r="N46" i="28"/>
  <c r="N46" i="27"/>
  <c r="N44" i="28"/>
  <c r="N44" i="27"/>
  <c r="N43" i="27"/>
  <c r="N42" i="28"/>
  <c r="N41" i="28"/>
  <c r="N41" i="27"/>
  <c r="N40" i="28"/>
  <c r="N40" i="27"/>
  <c r="N39" i="28"/>
  <c r="N39" i="27"/>
  <c r="N38" i="28"/>
  <c r="N38" i="27"/>
  <c r="N37" i="28"/>
  <c r="N37" i="27"/>
  <c r="N36" i="28"/>
  <c r="N36" i="27"/>
  <c r="N35" i="28"/>
  <c r="N35" i="27"/>
  <c r="N34" i="28"/>
  <c r="N34" i="27"/>
  <c r="N33" i="28"/>
  <c r="N33" i="27"/>
  <c r="N32" i="28"/>
  <c r="N32" i="27"/>
  <c r="N31" i="28"/>
  <c r="N31" i="27"/>
  <c r="N30" i="28"/>
  <c r="N30" i="27"/>
  <c r="N29" i="28"/>
  <c r="N29" i="27"/>
  <c r="N28" i="28"/>
  <c r="N28" i="27"/>
  <c r="N27" i="28"/>
  <c r="N27" i="27"/>
  <c r="N26" i="28"/>
  <c r="N26" i="27"/>
  <c r="N25" i="28"/>
  <c r="N25" i="27"/>
  <c r="N24" i="28"/>
  <c r="N24" i="27"/>
  <c r="N23" i="28"/>
  <c r="N23" i="27"/>
  <c r="N22" i="28"/>
  <c r="N22" i="27"/>
  <c r="N20" i="28"/>
  <c r="N20" i="27"/>
  <c r="N19" i="28"/>
  <c r="N19" i="27"/>
  <c r="N18" i="28"/>
  <c r="N18" i="27"/>
  <c r="N17" i="28"/>
  <c r="N17" i="27"/>
  <c r="N15" i="28"/>
  <c r="N15" i="27"/>
  <c r="N14" i="27"/>
  <c r="N13" i="28"/>
  <c r="N12" i="28"/>
  <c r="N12" i="27"/>
  <c r="N11" i="28"/>
  <c r="N11" i="27"/>
  <c r="N10" i="28"/>
  <c r="N10" i="27"/>
  <c r="N9" i="28"/>
  <c r="N9" i="27"/>
  <c r="N8" i="28"/>
  <c r="N8" i="27"/>
  <c r="N7" i="28"/>
  <c r="N7" i="27"/>
  <c r="N6" i="28"/>
  <c r="N6" i="27"/>
  <c r="N5" i="28"/>
  <c r="N5" i="27"/>
  <c r="N4" i="28"/>
  <c r="N4" i="27"/>
  <c r="N3" i="28"/>
  <c r="N3" i="27"/>
  <c r="N2" i="28"/>
  <c r="N2" i="27"/>
  <c r="M57" i="28"/>
  <c r="M57" i="27"/>
  <c r="M56" i="28"/>
  <c r="M56" i="27"/>
  <c r="M55" i="28"/>
  <c r="M55" i="27"/>
  <c r="M54" i="28"/>
  <c r="M54" i="27"/>
  <c r="M53" i="28"/>
  <c r="M53" i="27"/>
  <c r="M52" i="28"/>
  <c r="M52" i="27"/>
  <c r="M51" i="28"/>
  <c r="M51" i="27"/>
  <c r="M50" i="28"/>
  <c r="M50" i="27"/>
  <c r="M49" i="28"/>
  <c r="M49" i="27"/>
  <c r="M48" i="28"/>
  <c r="M48" i="27"/>
  <c r="M47" i="28"/>
  <c r="M47" i="27"/>
  <c r="M46" i="28"/>
  <c r="M46" i="27"/>
  <c r="M44" i="28"/>
  <c r="M44" i="27"/>
  <c r="M43" i="27"/>
  <c r="M42" i="28"/>
  <c r="M41" i="28"/>
  <c r="M41" i="27"/>
  <c r="M40" i="28"/>
  <c r="M40" i="27"/>
  <c r="M39" i="28"/>
  <c r="M39" i="27"/>
  <c r="M38" i="28"/>
  <c r="M38" i="27"/>
  <c r="M37" i="28"/>
  <c r="M37" i="27"/>
  <c r="M36" i="28"/>
  <c r="M36" i="27"/>
  <c r="M35" i="28"/>
  <c r="M35" i="27"/>
  <c r="M34" i="28"/>
  <c r="M34" i="27"/>
  <c r="M33" i="28"/>
  <c r="M33" i="27"/>
  <c r="M32" i="28"/>
  <c r="M32" i="27"/>
  <c r="M31" i="28"/>
  <c r="M31" i="27"/>
  <c r="M30" i="28"/>
  <c r="M30" i="27"/>
  <c r="M29" i="28"/>
  <c r="M29" i="27"/>
  <c r="M28" i="28"/>
  <c r="M28" i="27"/>
  <c r="M27" i="28"/>
  <c r="M27" i="27"/>
  <c r="M26" i="28"/>
  <c r="M26" i="27"/>
  <c r="M25" i="28"/>
  <c r="M25" i="27"/>
  <c r="M24" i="28"/>
  <c r="M24" i="27"/>
  <c r="M23" i="28"/>
  <c r="M23" i="27"/>
  <c r="M22" i="28"/>
  <c r="M22" i="27"/>
  <c r="M20" i="28"/>
  <c r="M20" i="27"/>
  <c r="M19" i="28"/>
  <c r="M19" i="27"/>
  <c r="M18" i="28"/>
  <c r="M18" i="27"/>
  <c r="M17" i="28"/>
  <c r="M17" i="27"/>
  <c r="M15" i="28"/>
  <c r="M15" i="27"/>
  <c r="M14" i="27"/>
  <c r="M13" i="28"/>
  <c r="M12" i="28"/>
  <c r="M12" i="27"/>
  <c r="M11" i="28"/>
  <c r="M11" i="27"/>
  <c r="M10" i="28"/>
  <c r="M10" i="27"/>
  <c r="M9" i="28"/>
  <c r="M9" i="27"/>
  <c r="M8" i="28"/>
  <c r="M8" i="27"/>
  <c r="M7" i="28"/>
  <c r="M7" i="27"/>
  <c r="M6" i="28"/>
  <c r="M6" i="27"/>
  <c r="M5" i="28"/>
  <c r="M5" i="27"/>
  <c r="M4" i="28"/>
  <c r="M4" i="27"/>
  <c r="M3" i="28"/>
  <c r="M3" i="27"/>
  <c r="M2" i="28"/>
  <c r="M2" i="27"/>
  <c r="L57" i="28"/>
  <c r="L57" i="27"/>
  <c r="L56" i="28"/>
  <c r="L56" i="27"/>
  <c r="L55" i="28"/>
  <c r="L55" i="27"/>
  <c r="L54" i="28"/>
  <c r="L54" i="27"/>
  <c r="L53" i="28"/>
  <c r="L53" i="27"/>
  <c r="L52" i="28"/>
  <c r="L52" i="27"/>
  <c r="L51" i="28"/>
  <c r="L51" i="27"/>
  <c r="L50" i="28"/>
  <c r="L50" i="27"/>
  <c r="L49" i="28"/>
  <c r="L49" i="27"/>
  <c r="L48" i="28"/>
  <c r="L48" i="27"/>
  <c r="L47" i="28"/>
  <c r="L47" i="27"/>
  <c r="L46" i="28"/>
  <c r="L46" i="27"/>
  <c r="L44" i="28"/>
  <c r="L44" i="27"/>
  <c r="L43" i="28"/>
  <c r="L43" i="27"/>
  <c r="L42" i="28"/>
  <c r="L42" i="27"/>
  <c r="L41" i="28"/>
  <c r="L41" i="27"/>
  <c r="L40" i="28"/>
  <c r="L39" i="28"/>
  <c r="L39" i="27"/>
  <c r="L38" i="28"/>
  <c r="L38" i="27"/>
  <c r="L37" i="28"/>
  <c r="L37" i="27"/>
  <c r="L36" i="28"/>
  <c r="L36" i="27"/>
  <c r="L35" i="28"/>
  <c r="L35" i="27"/>
  <c r="L34" i="28"/>
  <c r="L34" i="27"/>
  <c r="L33" i="28"/>
  <c r="L33" i="27"/>
  <c r="L32" i="28"/>
  <c r="L32" i="27"/>
  <c r="L31" i="28"/>
  <c r="L31" i="27"/>
  <c r="L30" i="28"/>
  <c r="L30" i="27"/>
  <c r="L29" i="28"/>
  <c r="L29" i="27"/>
  <c r="L28" i="28"/>
  <c r="L28" i="27"/>
  <c r="L27" i="28"/>
  <c r="L27" i="27"/>
  <c r="L26" i="28"/>
  <c r="L26" i="27"/>
  <c r="L25" i="28"/>
  <c r="L25" i="27"/>
  <c r="L24" i="28"/>
  <c r="L24" i="27"/>
  <c r="L23" i="28"/>
  <c r="L23" i="27"/>
  <c r="L22" i="28"/>
  <c r="L22" i="27"/>
  <c r="L20" i="28"/>
  <c r="L20" i="27"/>
  <c r="L19" i="28"/>
  <c r="L19" i="27"/>
  <c r="L18" i="28"/>
  <c r="L18" i="27"/>
  <c r="L17" i="28"/>
  <c r="L15" i="28"/>
  <c r="L15" i="27"/>
  <c r="L14" i="28"/>
  <c r="L14" i="27"/>
  <c r="L13" i="28"/>
  <c r="L12" i="28"/>
  <c r="L12" i="27"/>
  <c r="L11" i="28"/>
  <c r="L11" i="27"/>
  <c r="L10" i="28"/>
  <c r="L10" i="27"/>
  <c r="L9" i="28"/>
  <c r="L9" i="27"/>
  <c r="L8" i="28"/>
  <c r="L8" i="27"/>
  <c r="L7" i="28"/>
  <c r="L7" i="27"/>
  <c r="L6" i="28"/>
  <c r="L6" i="27"/>
  <c r="L5" i="28"/>
  <c r="L5" i="27"/>
  <c r="L4" i="28"/>
  <c r="L4" i="27"/>
  <c r="L3" i="28"/>
  <c r="L3" i="27"/>
  <c r="L2" i="28"/>
  <c r="L2" i="27"/>
  <c r="K57" i="28"/>
  <c r="K57" i="27"/>
  <c r="K56" i="28"/>
  <c r="K56" i="27"/>
  <c r="K55" i="28"/>
  <c r="K55" i="27"/>
  <c r="K54" i="28"/>
  <c r="K54" i="27"/>
  <c r="K53" i="28"/>
  <c r="K53" i="27"/>
  <c r="K52" i="28"/>
  <c r="K52" i="27"/>
  <c r="K51" i="28"/>
  <c r="K51" i="27"/>
  <c r="K50" i="28"/>
  <c r="K50" i="27"/>
  <c r="K49" i="28"/>
  <c r="K49" i="27"/>
  <c r="K48" i="28"/>
  <c r="K48" i="27"/>
  <c r="K47" i="28"/>
  <c r="K47" i="27"/>
  <c r="K46" i="28"/>
  <c r="K44" i="28"/>
  <c r="K44" i="27"/>
  <c r="K43" i="28"/>
  <c r="K43" i="27"/>
  <c r="K42" i="27"/>
  <c r="K41" i="28"/>
  <c r="K41" i="27"/>
  <c r="K40" i="28"/>
  <c r="K40" i="27"/>
  <c r="K39" i="28"/>
  <c r="K39" i="27"/>
  <c r="K38" i="28"/>
  <c r="K38" i="27"/>
  <c r="K37" i="28"/>
  <c r="K37" i="27"/>
  <c r="K36" i="28"/>
  <c r="K36" i="27"/>
  <c r="K35" i="28"/>
  <c r="K35" i="27"/>
  <c r="K34" i="28"/>
  <c r="K34" i="27"/>
  <c r="K33" i="28"/>
  <c r="K33" i="27"/>
  <c r="K32" i="28"/>
  <c r="K32" i="27"/>
  <c r="K31" i="28"/>
  <c r="K31" i="27"/>
  <c r="K30" i="28"/>
  <c r="K30" i="27"/>
  <c r="K29" i="28"/>
  <c r="K29" i="27"/>
  <c r="K28" i="28"/>
  <c r="K28" i="27"/>
  <c r="K27" i="28"/>
  <c r="K27" i="27"/>
  <c r="K26" i="28"/>
  <c r="K26" i="27"/>
  <c r="K25" i="28"/>
  <c r="K25" i="27"/>
  <c r="K24" i="28"/>
  <c r="K24" i="27"/>
  <c r="K23" i="28"/>
  <c r="K23" i="27"/>
  <c r="K22" i="28"/>
  <c r="K22" i="27"/>
  <c r="K20" i="28"/>
  <c r="K20" i="27"/>
  <c r="K19" i="28"/>
  <c r="K19" i="27"/>
  <c r="K18" i="28"/>
  <c r="K18" i="27"/>
  <c r="K17" i="28"/>
  <c r="K17" i="27"/>
  <c r="K15" i="28"/>
  <c r="K15" i="27"/>
  <c r="K14" i="28"/>
  <c r="K14" i="27"/>
  <c r="K13" i="27"/>
  <c r="K12" i="28"/>
  <c r="K12" i="27"/>
  <c r="K11" i="28"/>
  <c r="K11" i="27"/>
  <c r="K10" i="28"/>
  <c r="K10" i="27"/>
  <c r="K9" i="28"/>
  <c r="K9" i="27"/>
  <c r="K8" i="28"/>
  <c r="K8" i="27"/>
  <c r="K7" i="28"/>
  <c r="K7" i="27"/>
  <c r="K6" i="28"/>
  <c r="K6" i="27"/>
  <c r="K5" i="28"/>
  <c r="K5" i="27"/>
  <c r="K4" i="28"/>
  <c r="K4" i="27"/>
  <c r="K3" i="28"/>
  <c r="K3" i="27"/>
  <c r="K2" i="28"/>
  <c r="K2" i="27"/>
  <c r="J57" i="28"/>
  <c r="J57" i="27"/>
  <c r="J56" i="28"/>
  <c r="J56" i="27"/>
  <c r="J55" i="28"/>
  <c r="J55" i="27"/>
  <c r="J54" i="28"/>
  <c r="J54" i="27"/>
  <c r="J53" i="28"/>
  <c r="J53" i="27"/>
  <c r="J52" i="28"/>
  <c r="J52" i="27"/>
  <c r="J51" i="28"/>
  <c r="J51" i="27"/>
  <c r="J50" i="28"/>
  <c r="J50" i="27"/>
  <c r="J49" i="28"/>
  <c r="J49" i="27"/>
  <c r="J48" i="28"/>
  <c r="J48" i="27"/>
  <c r="J47" i="28"/>
  <c r="J47" i="27"/>
  <c r="J46" i="28"/>
  <c r="J44" i="28"/>
  <c r="J44" i="27"/>
  <c r="J43" i="27"/>
  <c r="J42" i="28"/>
  <c r="J42" i="27"/>
  <c r="J41" i="28"/>
  <c r="J40" i="28"/>
  <c r="J40" i="27"/>
  <c r="J39" i="28"/>
  <c r="J39" i="27"/>
  <c r="J38" i="28"/>
  <c r="J38" i="27"/>
  <c r="J37" i="28"/>
  <c r="J37" i="27"/>
  <c r="J36" i="28"/>
  <c r="J36" i="27"/>
  <c r="J35" i="28"/>
  <c r="J35" i="27"/>
  <c r="J34" i="28"/>
  <c r="J34" i="27"/>
  <c r="J33" i="28"/>
  <c r="J33" i="27"/>
  <c r="J32" i="28"/>
  <c r="J32" i="27"/>
  <c r="J31" i="28"/>
  <c r="J31" i="27"/>
  <c r="J30" i="28"/>
  <c r="J30" i="27"/>
  <c r="J29" i="28"/>
  <c r="J29" i="27"/>
  <c r="J28" i="28"/>
  <c r="J28" i="27"/>
  <c r="J27" i="28"/>
  <c r="J27" i="27"/>
  <c r="J26" i="28"/>
  <c r="J26" i="27"/>
  <c r="J25" i="28"/>
  <c r="J25" i="27"/>
  <c r="J24" i="28"/>
  <c r="J24" i="27"/>
  <c r="J23" i="28"/>
  <c r="J23" i="27"/>
  <c r="J22" i="28"/>
  <c r="J22" i="27"/>
  <c r="J20" i="28"/>
  <c r="J20" i="27"/>
  <c r="J19" i="28"/>
  <c r="J19" i="27"/>
  <c r="J18" i="28"/>
  <c r="J18" i="27"/>
  <c r="J17" i="28"/>
  <c r="J17" i="27"/>
  <c r="J15" i="28"/>
  <c r="J15" i="27"/>
  <c r="J14" i="28"/>
  <c r="J14" i="27"/>
  <c r="J12" i="28"/>
  <c r="J12" i="27"/>
  <c r="J11" i="28"/>
  <c r="J11" i="27"/>
  <c r="J10" i="28"/>
  <c r="J10" i="27"/>
  <c r="J9" i="28"/>
  <c r="J9" i="27"/>
  <c r="J8" i="28"/>
  <c r="J8" i="27"/>
  <c r="J7" i="28"/>
  <c r="J7" i="27"/>
  <c r="J6" i="28"/>
  <c r="J6" i="27"/>
  <c r="J5" i="28"/>
  <c r="J5" i="27"/>
  <c r="J4" i="28"/>
  <c r="J4" i="27"/>
  <c r="J3" i="28"/>
  <c r="J3" i="27"/>
  <c r="J2" i="28"/>
  <c r="J2" i="27"/>
  <c r="I57" i="28"/>
  <c r="I57" i="27"/>
  <c r="I56" i="28"/>
  <c r="I56" i="27"/>
  <c r="I55" i="28"/>
  <c r="I55" i="27"/>
  <c r="I54" i="28"/>
  <c r="I54" i="27"/>
  <c r="I53" i="28"/>
  <c r="I53" i="27"/>
  <c r="I52" i="28"/>
  <c r="I52" i="27"/>
  <c r="I51" i="28"/>
  <c r="I51" i="27"/>
  <c r="I50" i="28"/>
  <c r="I50" i="27"/>
  <c r="I49" i="28"/>
  <c r="I49" i="27"/>
  <c r="I48" i="28"/>
  <c r="I48" i="27"/>
  <c r="I47" i="28"/>
  <c r="I47" i="27"/>
  <c r="I46" i="28"/>
  <c r="I46" i="27"/>
  <c r="I44" i="28"/>
  <c r="I44" i="27"/>
  <c r="I43" i="27"/>
  <c r="I42" i="28"/>
  <c r="I41" i="28"/>
  <c r="I41" i="27"/>
  <c r="I40" i="28"/>
  <c r="I40" i="27"/>
  <c r="I39" i="28"/>
  <c r="I39" i="27"/>
  <c r="I38" i="28"/>
  <c r="I38" i="27"/>
  <c r="I37" i="28"/>
  <c r="I37" i="27"/>
  <c r="I36" i="28"/>
  <c r="I36" i="27"/>
  <c r="I35" i="28"/>
  <c r="I35" i="27"/>
  <c r="I34" i="28"/>
  <c r="I34" i="27"/>
  <c r="I33" i="28"/>
  <c r="I33" i="27"/>
  <c r="I32" i="28"/>
  <c r="I32" i="27"/>
  <c r="I31" i="28"/>
  <c r="I31" i="27"/>
  <c r="I30" i="28"/>
  <c r="I30" i="27"/>
  <c r="I29" i="28"/>
  <c r="I29" i="27"/>
  <c r="I28" i="28"/>
  <c r="I28" i="27"/>
  <c r="I27" i="28"/>
  <c r="I27" i="27"/>
  <c r="I26" i="28"/>
  <c r="I26" i="27"/>
  <c r="I25" i="28"/>
  <c r="I25" i="27"/>
  <c r="I24" i="28"/>
  <c r="I24" i="27"/>
  <c r="I23" i="28"/>
  <c r="I23" i="27"/>
  <c r="I22" i="28"/>
  <c r="I22" i="27"/>
  <c r="I20" i="28"/>
  <c r="I20" i="27"/>
  <c r="I19" i="28"/>
  <c r="I19" i="27"/>
  <c r="I18" i="28"/>
  <c r="I18" i="27"/>
  <c r="I17" i="28"/>
  <c r="I17" i="27"/>
  <c r="I15" i="28"/>
  <c r="I15" i="27"/>
  <c r="I14" i="27"/>
  <c r="I13" i="28"/>
  <c r="I12" i="28"/>
  <c r="I12" i="27"/>
  <c r="I11" i="28"/>
  <c r="I11" i="27"/>
  <c r="I10" i="28"/>
  <c r="I10" i="27"/>
  <c r="I9" i="28"/>
  <c r="I9" i="27"/>
  <c r="I8" i="28"/>
  <c r="I8" i="27"/>
  <c r="I7" i="28"/>
  <c r="I7" i="27"/>
  <c r="I6" i="28"/>
  <c r="I6" i="27"/>
  <c r="I5" i="28"/>
  <c r="I5" i="27"/>
  <c r="I4" i="28"/>
  <c r="I4" i="27"/>
  <c r="I3" i="28"/>
  <c r="I3" i="27"/>
  <c r="I2" i="28"/>
  <c r="I2" i="27"/>
  <c r="H57" i="28"/>
  <c r="H57" i="27"/>
  <c r="H56" i="28"/>
  <c r="H56" i="27"/>
  <c r="H55" i="28"/>
  <c r="H55" i="27"/>
  <c r="H54" i="28"/>
  <c r="H54" i="27"/>
  <c r="H53" i="28"/>
  <c r="H53" i="27"/>
  <c r="H52" i="28"/>
  <c r="H52" i="27"/>
  <c r="H51" i="28"/>
  <c r="H51" i="27"/>
  <c r="H50" i="28"/>
  <c r="H50" i="27"/>
  <c r="H49" i="28"/>
  <c r="H49" i="27"/>
  <c r="H48" i="28"/>
  <c r="H48" i="27"/>
  <c r="H47" i="28"/>
  <c r="H47" i="27"/>
  <c r="H46" i="28"/>
  <c r="H46" i="27"/>
  <c r="H44" i="28"/>
  <c r="H44" i="27"/>
  <c r="H43" i="27"/>
  <c r="H42" i="28"/>
  <c r="H42" i="27"/>
  <c r="H41" i="28"/>
  <c r="H41" i="27"/>
  <c r="H40" i="28"/>
  <c r="H40" i="27"/>
  <c r="H39" i="28"/>
  <c r="H39" i="27"/>
  <c r="H38" i="28"/>
  <c r="H38" i="27"/>
  <c r="H37" i="28"/>
  <c r="H37" i="27"/>
  <c r="H36" i="28"/>
  <c r="H36" i="27"/>
  <c r="H35" i="28"/>
  <c r="H35" i="27"/>
  <c r="H34" i="28"/>
  <c r="H34" i="27"/>
  <c r="H33" i="28"/>
  <c r="H33" i="27"/>
  <c r="H32" i="28"/>
  <c r="H32" i="27"/>
  <c r="H31" i="28"/>
  <c r="H31" i="27"/>
  <c r="H30" i="28"/>
  <c r="H30" i="27"/>
  <c r="H29" i="28"/>
  <c r="H29" i="27"/>
  <c r="H28" i="28"/>
  <c r="H28" i="27"/>
  <c r="H27" i="28"/>
  <c r="H27" i="27"/>
  <c r="H26" i="28"/>
  <c r="H26" i="27"/>
  <c r="H25" i="28"/>
  <c r="H25" i="27"/>
  <c r="H24" i="28"/>
  <c r="H24" i="27"/>
  <c r="H23" i="28"/>
  <c r="H23" i="27"/>
  <c r="H22" i="28"/>
  <c r="H22" i="27"/>
  <c r="H20" i="28"/>
  <c r="H20" i="27"/>
  <c r="H19" i="28"/>
  <c r="H19" i="27"/>
  <c r="H18" i="28"/>
  <c r="H18" i="27"/>
  <c r="H17" i="28"/>
  <c r="H17" i="27"/>
  <c r="H15" i="28"/>
  <c r="H15" i="27"/>
  <c r="H14" i="28"/>
  <c r="H14" i="27"/>
  <c r="H13" i="28"/>
  <c r="H12" i="28"/>
  <c r="H12" i="27"/>
  <c r="H11" i="28"/>
  <c r="H11" i="27"/>
  <c r="H10" i="28"/>
  <c r="H10" i="27"/>
  <c r="H9" i="28"/>
  <c r="H9" i="27"/>
  <c r="H8" i="28"/>
  <c r="H8" i="27"/>
  <c r="H7" i="28"/>
  <c r="H7" i="27"/>
  <c r="H6" i="28"/>
  <c r="H6" i="27"/>
  <c r="H5" i="28"/>
  <c r="H5" i="27"/>
  <c r="H4" i="28"/>
  <c r="H4" i="27"/>
  <c r="H3" i="28"/>
  <c r="H3" i="27"/>
  <c r="H2" i="28"/>
  <c r="H2" i="27"/>
  <c r="K11" i="5" l="1"/>
  <c r="J11" i="5"/>
  <c r="N45" i="28"/>
  <c r="M45" i="28"/>
  <c r="O16" i="27"/>
  <c r="M16" i="27"/>
  <c r="M13" i="27"/>
  <c r="M16" i="28"/>
  <c r="M14" i="28"/>
  <c r="M45" i="27"/>
  <c r="M42" i="27"/>
  <c r="M43" i="28"/>
  <c r="N16" i="27"/>
  <c r="N13" i="27"/>
  <c r="N16" i="28"/>
  <c r="N14" i="28"/>
  <c r="N45" i="27"/>
  <c r="N42" i="27"/>
  <c r="N43" i="28"/>
  <c r="P16" i="27"/>
  <c r="P13" i="27"/>
  <c r="P16" i="28"/>
  <c r="P14" i="28"/>
  <c r="P42" i="27"/>
  <c r="P43" i="28"/>
  <c r="Q16" i="27"/>
  <c r="Q13" i="27"/>
  <c r="Q16" i="28"/>
  <c r="Q14" i="28"/>
  <c r="Q43" i="28"/>
  <c r="R16" i="27"/>
  <c r="R13" i="27"/>
  <c r="R16" i="28"/>
  <c r="R14" i="28"/>
  <c r="R45" i="27"/>
  <c r="R42" i="27"/>
  <c r="R45" i="28"/>
  <c r="R43" i="28"/>
  <c r="O16" i="28"/>
  <c r="O13" i="28"/>
  <c r="O45" i="27"/>
  <c r="O41" i="27"/>
  <c r="O45" i="28"/>
  <c r="O42" i="28"/>
  <c r="L16" i="27"/>
  <c r="L13" i="27"/>
  <c r="L16" i="28"/>
  <c r="L45" i="28"/>
  <c r="L17" i="27"/>
  <c r="L45" i="27"/>
  <c r="L40" i="27"/>
  <c r="K16" i="27"/>
  <c r="K45" i="27"/>
  <c r="K45" i="28"/>
  <c r="K16" i="28"/>
  <c r="K13" i="28"/>
  <c r="K42" i="28"/>
  <c r="K46" i="27"/>
  <c r="J16" i="27"/>
  <c r="J13" i="27"/>
  <c r="J45" i="28"/>
  <c r="J43" i="28"/>
  <c r="J16" i="28"/>
  <c r="J13" i="28"/>
  <c r="J45" i="27"/>
  <c r="J41" i="27"/>
  <c r="J46" i="27"/>
  <c r="I16" i="27"/>
  <c r="I13" i="27"/>
  <c r="I16" i="28"/>
  <c r="I14" i="28"/>
  <c r="I45" i="28"/>
  <c r="I43" i="28"/>
  <c r="I42" i="27"/>
  <c r="H16" i="27"/>
  <c r="H13" i="27"/>
  <c r="H43" i="28"/>
  <c r="H16" i="28"/>
  <c r="Q45" i="28"/>
  <c r="P45" i="27"/>
  <c r="P45" i="28"/>
  <c r="I45" i="27"/>
  <c r="H45" i="27"/>
  <c r="H45" i="28"/>
  <c r="K12" i="5" l="1"/>
  <c r="J12" i="5"/>
  <c r="K13" i="5" l="1"/>
  <c r="J13" i="5"/>
  <c r="G57" i="28"/>
  <c r="D57" i="28" s="1"/>
  <c r="G56" i="28"/>
  <c r="D56" i="28" s="1"/>
  <c r="G55" i="28"/>
  <c r="D55" i="28" s="1"/>
  <c r="G54" i="28"/>
  <c r="D54" i="28" s="1"/>
  <c r="G53" i="28"/>
  <c r="D53" i="28" s="1"/>
  <c r="G52" i="28"/>
  <c r="D52" i="28" s="1"/>
  <c r="G51" i="28"/>
  <c r="D51" i="28" s="1"/>
  <c r="G50" i="28"/>
  <c r="D50" i="28" s="1"/>
  <c r="G49" i="28"/>
  <c r="D49" i="28" s="1"/>
  <c r="G48" i="28"/>
  <c r="D48" i="28" s="1"/>
  <c r="G47" i="28"/>
  <c r="D47" i="28" s="1"/>
  <c r="G46" i="28"/>
  <c r="D46" i="28" s="1"/>
  <c r="G44" i="28"/>
  <c r="D44" i="28" s="1"/>
  <c r="G43" i="28"/>
  <c r="D43" i="28" s="1"/>
  <c r="G42" i="28"/>
  <c r="D42" i="28" s="1"/>
  <c r="G40" i="28"/>
  <c r="D40" i="28" s="1"/>
  <c r="G39" i="28"/>
  <c r="D39" i="28" s="1"/>
  <c r="G38" i="28"/>
  <c r="D38" i="28" s="1"/>
  <c r="G37" i="28"/>
  <c r="D37" i="28" s="1"/>
  <c r="G36" i="28"/>
  <c r="D36" i="28" s="1"/>
  <c r="G35" i="28"/>
  <c r="D35" i="28" s="1"/>
  <c r="G34" i="28"/>
  <c r="D34" i="28" s="1"/>
  <c r="G33" i="28"/>
  <c r="D33" i="28" s="1"/>
  <c r="G32" i="28"/>
  <c r="D32" i="28" s="1"/>
  <c r="G31" i="28"/>
  <c r="D31" i="28" s="1"/>
  <c r="G30" i="28"/>
  <c r="D30" i="28" s="1"/>
  <c r="G29" i="28"/>
  <c r="D29" i="28" s="1"/>
  <c r="G28" i="28"/>
  <c r="D28" i="28" s="1"/>
  <c r="G27" i="28"/>
  <c r="D27" i="28" s="1"/>
  <c r="G26" i="28"/>
  <c r="D26" i="28" s="1"/>
  <c r="G25" i="28"/>
  <c r="D25" i="28" s="1"/>
  <c r="G24" i="28"/>
  <c r="D24" i="28" s="1"/>
  <c r="G23" i="28"/>
  <c r="D23" i="28" s="1"/>
  <c r="G22" i="28"/>
  <c r="D22" i="28" s="1"/>
  <c r="G20" i="28"/>
  <c r="D20" i="28" s="1"/>
  <c r="G19" i="28"/>
  <c r="D19" i="28" s="1"/>
  <c r="G18" i="28"/>
  <c r="D18" i="28" s="1"/>
  <c r="G17" i="28"/>
  <c r="D17" i="28" s="1"/>
  <c r="G15" i="28"/>
  <c r="D15" i="28" s="1"/>
  <c r="G14" i="28"/>
  <c r="D14" i="28" s="1"/>
  <c r="G13" i="28"/>
  <c r="D13" i="28" s="1"/>
  <c r="G12" i="28"/>
  <c r="D12" i="28" s="1"/>
  <c r="G11" i="28"/>
  <c r="D11" i="28" s="1"/>
  <c r="G10" i="28"/>
  <c r="D10" i="28" s="1"/>
  <c r="G9" i="28"/>
  <c r="D9" i="28" s="1"/>
  <c r="G8" i="28"/>
  <c r="D8" i="28" s="1"/>
  <c r="G7" i="28"/>
  <c r="D7" i="28" s="1"/>
  <c r="G6" i="28"/>
  <c r="D6" i="28" s="1"/>
  <c r="G5" i="28"/>
  <c r="D5" i="28" s="1"/>
  <c r="G4" i="28"/>
  <c r="D4" i="28" s="1"/>
  <c r="G3" i="28"/>
  <c r="D3" i="28" s="1"/>
  <c r="G2" i="28"/>
  <c r="D2" i="28" s="1"/>
  <c r="G57" i="27"/>
  <c r="G56" i="27"/>
  <c r="G55" i="27"/>
  <c r="G54" i="27"/>
  <c r="G53" i="27"/>
  <c r="G52" i="27"/>
  <c r="G51" i="27"/>
  <c r="G50" i="27"/>
  <c r="G49" i="27"/>
  <c r="G48" i="27"/>
  <c r="G47" i="27"/>
  <c r="G46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0" i="27"/>
  <c r="G19" i="27"/>
  <c r="G18" i="27"/>
  <c r="G17" i="27"/>
  <c r="D17" i="27" s="1"/>
  <c r="G15" i="27"/>
  <c r="D15" i="27" s="1"/>
  <c r="G14" i="27"/>
  <c r="D14" i="27" s="1"/>
  <c r="G13" i="27"/>
  <c r="D13" i="27" s="1"/>
  <c r="G12" i="27"/>
  <c r="D12" i="27" s="1"/>
  <c r="G11" i="27"/>
  <c r="D11" i="27" s="1"/>
  <c r="G10" i="27"/>
  <c r="D10" i="27" s="1"/>
  <c r="G9" i="27"/>
  <c r="D9" i="27" s="1"/>
  <c r="G8" i="27"/>
  <c r="D8" i="27" s="1"/>
  <c r="G7" i="27"/>
  <c r="D7" i="27" s="1"/>
  <c r="G6" i="27"/>
  <c r="D6" i="27" s="1"/>
  <c r="G5" i="27"/>
  <c r="D5" i="27" s="1"/>
  <c r="G4" i="27"/>
  <c r="D4" i="27" s="1"/>
  <c r="G3" i="27"/>
  <c r="D3" i="27" s="1"/>
  <c r="G2" i="27"/>
  <c r="D2" i="27" s="1"/>
  <c r="C57" i="25"/>
  <c r="C56" i="25"/>
  <c r="C55" i="25"/>
  <c r="C54" i="25"/>
  <c r="C53" i="25"/>
  <c r="C52" i="25"/>
  <c r="C51" i="25"/>
  <c r="C50" i="25"/>
  <c r="C49" i="25"/>
  <c r="C48" i="25"/>
  <c r="C47" i="25"/>
  <c r="C46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0" i="25"/>
  <c r="C19" i="25"/>
  <c r="C18" i="25"/>
  <c r="C17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K14" i="5" l="1"/>
  <c r="J14" i="5"/>
  <c r="J58" i="25"/>
  <c r="F11" i="27"/>
  <c r="E11" i="27"/>
  <c r="F18" i="28"/>
  <c r="E18" i="28"/>
  <c r="F35" i="28"/>
  <c r="E35" i="28"/>
  <c r="F52" i="28"/>
  <c r="E52" i="28"/>
  <c r="F4" i="27"/>
  <c r="E4" i="27"/>
  <c r="F17" i="27"/>
  <c r="E17" i="27"/>
  <c r="F3" i="28"/>
  <c r="E3" i="28"/>
  <c r="E7" i="28"/>
  <c r="F7" i="28"/>
  <c r="F28" i="28"/>
  <c r="E28" i="28"/>
  <c r="F5" i="27"/>
  <c r="E5" i="27"/>
  <c r="F9" i="27"/>
  <c r="E9" i="27"/>
  <c r="F13" i="27"/>
  <c r="E13" i="27"/>
  <c r="E4" i="28"/>
  <c r="F4" i="28"/>
  <c r="E8" i="28"/>
  <c r="F8" i="28"/>
  <c r="F12" i="28"/>
  <c r="E12" i="28"/>
  <c r="G16" i="28"/>
  <c r="D16" i="28" s="1"/>
  <c r="F16" i="28" s="1"/>
  <c r="F20" i="28"/>
  <c r="E20" i="28"/>
  <c r="F25" i="28"/>
  <c r="E25" i="28"/>
  <c r="F29" i="28"/>
  <c r="E29" i="28"/>
  <c r="F33" i="28"/>
  <c r="E33" i="28"/>
  <c r="E37" i="28"/>
  <c r="F37" i="28"/>
  <c r="G45" i="28"/>
  <c r="D45" i="28" s="1"/>
  <c r="E45" i="28" s="1"/>
  <c r="G41" i="28"/>
  <c r="D41" i="28" s="1"/>
  <c r="E46" i="28"/>
  <c r="F46" i="28"/>
  <c r="F50" i="28"/>
  <c r="E50" i="28"/>
  <c r="F54" i="28"/>
  <c r="E54" i="28"/>
  <c r="F7" i="27"/>
  <c r="E7" i="27"/>
  <c r="F14" i="28"/>
  <c r="E14" i="28"/>
  <c r="F31" i="28"/>
  <c r="E31" i="28"/>
  <c r="F48" i="28"/>
  <c r="E48" i="28"/>
  <c r="F8" i="27"/>
  <c r="E8" i="27"/>
  <c r="F15" i="28"/>
  <c r="E15" i="28"/>
  <c r="F6" i="27"/>
  <c r="E6" i="27"/>
  <c r="F10" i="27"/>
  <c r="E10" i="27"/>
  <c r="F14" i="27"/>
  <c r="E14" i="27"/>
  <c r="F5" i="28"/>
  <c r="E5" i="28"/>
  <c r="E9" i="28"/>
  <c r="F9" i="28"/>
  <c r="F13" i="28"/>
  <c r="E13" i="28"/>
  <c r="F17" i="28"/>
  <c r="E17" i="28"/>
  <c r="E22" i="28"/>
  <c r="F22" i="28"/>
  <c r="F26" i="28"/>
  <c r="E26" i="28"/>
  <c r="E30" i="28"/>
  <c r="F30" i="28"/>
  <c r="F34" i="28"/>
  <c r="E34" i="28"/>
  <c r="F38" i="28"/>
  <c r="E38" i="28"/>
  <c r="E42" i="28"/>
  <c r="F42" i="28"/>
  <c r="E47" i="28"/>
  <c r="F47" i="28"/>
  <c r="E51" i="28"/>
  <c r="F51" i="28"/>
  <c r="F55" i="28"/>
  <c r="E55" i="28"/>
  <c r="F6" i="28"/>
  <c r="E6" i="28"/>
  <c r="F23" i="28"/>
  <c r="E23" i="28"/>
  <c r="F43" i="28"/>
  <c r="E43" i="28"/>
  <c r="F56" i="28"/>
  <c r="E56" i="28"/>
  <c r="F3" i="27"/>
  <c r="E3" i="27"/>
  <c r="F15" i="27"/>
  <c r="E15" i="27"/>
  <c r="F10" i="28"/>
  <c r="E10" i="28"/>
  <c r="F27" i="28"/>
  <c r="E27" i="28"/>
  <c r="F39" i="28"/>
  <c r="E39" i="28"/>
  <c r="F12" i="27"/>
  <c r="E12" i="27"/>
  <c r="E11" i="28"/>
  <c r="F11" i="28"/>
  <c r="F19" i="28"/>
  <c r="E19" i="28"/>
  <c r="E24" i="28"/>
  <c r="F24" i="28"/>
  <c r="F32" i="28"/>
  <c r="E32" i="28"/>
  <c r="F36" i="28"/>
  <c r="E36" i="28"/>
  <c r="F40" i="28"/>
  <c r="E40" i="28"/>
  <c r="F44" i="28"/>
  <c r="E44" i="28"/>
  <c r="F49" i="28"/>
  <c r="E49" i="28"/>
  <c r="F53" i="28"/>
  <c r="E53" i="28"/>
  <c r="F57" i="28"/>
  <c r="E57" i="28"/>
  <c r="C58" i="25"/>
  <c r="F2" i="28"/>
  <c r="E2" i="28"/>
  <c r="E2" i="27"/>
  <c r="C16" i="25"/>
  <c r="G16" i="27"/>
  <c r="D16" i="27" s="1"/>
  <c r="K58" i="25"/>
  <c r="G45" i="27"/>
  <c r="C45" i="25"/>
  <c r="O57" i="25"/>
  <c r="O56" i="25"/>
  <c r="O55" i="25"/>
  <c r="O54" i="25"/>
  <c r="O53" i="25"/>
  <c r="O52" i="25"/>
  <c r="O51" i="25"/>
  <c r="O50" i="25"/>
  <c r="O49" i="25"/>
  <c r="O48" i="25"/>
  <c r="O47" i="25"/>
  <c r="O46" i="25"/>
  <c r="O45" i="25"/>
  <c r="O44" i="25"/>
  <c r="O43" i="25"/>
  <c r="O42" i="25"/>
  <c r="O41" i="25"/>
  <c r="O40" i="25"/>
  <c r="O39" i="25"/>
  <c r="O38" i="25"/>
  <c r="O37" i="25"/>
  <c r="O36" i="25"/>
  <c r="O35" i="25"/>
  <c r="O34" i="25"/>
  <c r="O33" i="25"/>
  <c r="O32" i="25"/>
  <c r="O31" i="25"/>
  <c r="O30" i="25"/>
  <c r="O29" i="25"/>
  <c r="O28" i="25"/>
  <c r="O27" i="25"/>
  <c r="O26" i="25"/>
  <c r="O25" i="25"/>
  <c r="O24" i="25"/>
  <c r="O23" i="25"/>
  <c r="O22" i="25"/>
  <c r="O20" i="25"/>
  <c r="O19" i="25"/>
  <c r="O18" i="25"/>
  <c r="O17" i="25"/>
  <c r="O16" i="25"/>
  <c r="O15" i="25"/>
  <c r="O14" i="25"/>
  <c r="O13" i="25"/>
  <c r="O12" i="25"/>
  <c r="O11" i="25"/>
  <c r="O10" i="25"/>
  <c r="O9" i="25"/>
  <c r="O8" i="25"/>
  <c r="O7" i="25"/>
  <c r="O6" i="25"/>
  <c r="O5" i="25"/>
  <c r="O4" i="25"/>
  <c r="O3" i="25"/>
  <c r="O2" i="25"/>
  <c r="K15" i="5" l="1"/>
  <c r="K16" i="5" s="1"/>
  <c r="J15" i="5"/>
  <c r="J16" i="5" s="1"/>
  <c r="F45" i="28"/>
  <c r="E16" i="28"/>
  <c r="F41" i="28"/>
  <c r="E41" i="28"/>
  <c r="F16" i="27"/>
  <c r="E16" i="27"/>
  <c r="O58" i="25"/>
  <c r="F2" i="27"/>
  <c r="Q57" i="25"/>
  <c r="I57" i="25"/>
  <c r="Q56" i="25"/>
  <c r="I56" i="25"/>
  <c r="Q55" i="25"/>
  <c r="I55" i="25"/>
  <c r="Q54" i="25"/>
  <c r="I54" i="25"/>
  <c r="Q53" i="25"/>
  <c r="I53" i="25"/>
  <c r="Q52" i="25"/>
  <c r="I52" i="25"/>
  <c r="Q51" i="25"/>
  <c r="I51" i="25"/>
  <c r="Q50" i="25"/>
  <c r="I50" i="25"/>
  <c r="Q49" i="25"/>
  <c r="I49" i="25"/>
  <c r="Q48" i="25"/>
  <c r="I48" i="25"/>
  <c r="Q47" i="25"/>
  <c r="I47" i="25"/>
  <c r="Q46" i="25"/>
  <c r="I46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Q38" i="25"/>
  <c r="I38" i="25"/>
  <c r="Q37" i="25"/>
  <c r="I37" i="25"/>
  <c r="Q36" i="25"/>
  <c r="I36" i="25"/>
  <c r="Q35" i="25"/>
  <c r="I35" i="25"/>
  <c r="Q34" i="25"/>
  <c r="I34" i="25"/>
  <c r="Q33" i="25"/>
  <c r="I33" i="25"/>
  <c r="Q32" i="25"/>
  <c r="I32" i="25"/>
  <c r="Q31" i="25"/>
  <c r="I31" i="25"/>
  <c r="Q30" i="25"/>
  <c r="I30" i="25"/>
  <c r="Q29" i="25"/>
  <c r="I29" i="25"/>
  <c r="Q28" i="25"/>
  <c r="I28" i="25"/>
  <c r="Q27" i="25"/>
  <c r="I27" i="25"/>
  <c r="Q26" i="25"/>
  <c r="I26" i="25"/>
  <c r="Q25" i="25"/>
  <c r="I25" i="25"/>
  <c r="Q24" i="25"/>
  <c r="I24" i="25"/>
  <c r="Q23" i="25"/>
  <c r="I23" i="25"/>
  <c r="Q22" i="25"/>
  <c r="I22" i="25"/>
  <c r="Q20" i="25"/>
  <c r="I20" i="25"/>
  <c r="Q19" i="25"/>
  <c r="I19" i="25"/>
  <c r="Q18" i="25"/>
  <c r="I18" i="25"/>
  <c r="Q17" i="25"/>
  <c r="I17" i="25"/>
  <c r="Q15" i="25"/>
  <c r="I15" i="25"/>
  <c r="Q14" i="25"/>
  <c r="I14" i="25"/>
  <c r="Q13" i="25"/>
  <c r="I13" i="25"/>
  <c r="Q12" i="25"/>
  <c r="I12" i="25"/>
  <c r="Q11" i="25"/>
  <c r="I11" i="25"/>
  <c r="Q10" i="25"/>
  <c r="I10" i="25"/>
  <c r="Q9" i="25"/>
  <c r="I9" i="25"/>
  <c r="Q8" i="25"/>
  <c r="I8" i="25"/>
  <c r="Q7" i="25"/>
  <c r="I7" i="25"/>
  <c r="Q6" i="25"/>
  <c r="I6" i="25"/>
  <c r="Q5" i="25"/>
  <c r="I5" i="25"/>
  <c r="Q4" i="25"/>
  <c r="I4" i="25"/>
  <c r="Q3" i="25"/>
  <c r="I3" i="25"/>
  <c r="Q2" i="25"/>
  <c r="I2" i="25"/>
  <c r="K17" i="5" l="1"/>
  <c r="J17" i="5"/>
  <c r="Q58" i="25"/>
  <c r="I58" i="25"/>
  <c r="D58" i="25"/>
  <c r="K18" i="5" l="1"/>
  <c r="J18" i="5"/>
  <c r="Q45" i="25"/>
  <c r="I16" i="25"/>
  <c r="D16" i="25"/>
  <c r="K19" i="5" l="1"/>
  <c r="J19" i="5"/>
  <c r="I45" i="25"/>
  <c r="Q16" i="25"/>
  <c r="D45" i="25"/>
  <c r="K20" i="5" l="1"/>
  <c r="J20" i="5"/>
  <c r="G11" i="25"/>
  <c r="E11" i="25"/>
  <c r="K21" i="5" l="1"/>
  <c r="M21" i="25" s="1"/>
  <c r="J21" i="5"/>
  <c r="L21" i="25" s="1"/>
  <c r="V57" i="25"/>
  <c r="V56" i="25"/>
  <c r="V55" i="25"/>
  <c r="V54" i="25"/>
  <c r="V53" i="25"/>
  <c r="V52" i="25"/>
  <c r="V51" i="25"/>
  <c r="V50" i="25"/>
  <c r="V49" i="25"/>
  <c r="V48" i="25"/>
  <c r="V47" i="25"/>
  <c r="V46" i="25"/>
  <c r="V18" i="25"/>
  <c r="V19" i="25"/>
  <c r="V20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7" i="25"/>
  <c r="V38" i="25"/>
  <c r="V39" i="25"/>
  <c r="V40" i="25"/>
  <c r="V41" i="25"/>
  <c r="V42" i="25"/>
  <c r="V43" i="25"/>
  <c r="V44" i="25"/>
  <c r="V17" i="25"/>
  <c r="V15" i="25"/>
  <c r="V14" i="25"/>
  <c r="V13" i="25"/>
  <c r="V12" i="25"/>
  <c r="V11" i="25"/>
  <c r="V10" i="25"/>
  <c r="V9" i="25"/>
  <c r="V8" i="25"/>
  <c r="V7" i="25"/>
  <c r="V6" i="25"/>
  <c r="V5" i="25"/>
  <c r="V4" i="25"/>
  <c r="V3" i="25"/>
  <c r="V2" i="25"/>
  <c r="U57" i="25"/>
  <c r="U56" i="25"/>
  <c r="U55" i="25"/>
  <c r="U54" i="25"/>
  <c r="U53" i="25"/>
  <c r="U52" i="25"/>
  <c r="U51" i="25"/>
  <c r="U50" i="25"/>
  <c r="U49" i="25"/>
  <c r="U48" i="25"/>
  <c r="U47" i="25"/>
  <c r="U46" i="25"/>
  <c r="U44" i="25"/>
  <c r="U43" i="25"/>
  <c r="U42" i="25"/>
  <c r="U41" i="25"/>
  <c r="U40" i="25"/>
  <c r="U39" i="25"/>
  <c r="U38" i="25"/>
  <c r="U37" i="25"/>
  <c r="U36" i="25"/>
  <c r="U35" i="25"/>
  <c r="U34" i="25"/>
  <c r="U33" i="25"/>
  <c r="U32" i="25"/>
  <c r="U31" i="25"/>
  <c r="U30" i="25"/>
  <c r="U29" i="25"/>
  <c r="U28" i="25"/>
  <c r="U27" i="25"/>
  <c r="U26" i="25"/>
  <c r="U25" i="25"/>
  <c r="U24" i="25"/>
  <c r="U23" i="25"/>
  <c r="U22" i="25"/>
  <c r="U20" i="25"/>
  <c r="U19" i="25"/>
  <c r="U18" i="25"/>
  <c r="U17" i="25"/>
  <c r="U15" i="25"/>
  <c r="U14" i="25"/>
  <c r="U13" i="25"/>
  <c r="U12" i="25"/>
  <c r="U11" i="25"/>
  <c r="U10" i="25"/>
  <c r="U9" i="25"/>
  <c r="U8" i="25"/>
  <c r="U7" i="25"/>
  <c r="U6" i="25"/>
  <c r="U5" i="25"/>
  <c r="U4" i="25"/>
  <c r="U3" i="25"/>
  <c r="K22" i="5" l="1"/>
  <c r="J22" i="5"/>
  <c r="V58" i="25"/>
  <c r="U16" i="25"/>
  <c r="U45" i="25"/>
  <c r="V45" i="25"/>
  <c r="V16" i="25"/>
  <c r="R2" i="25"/>
  <c r="T2" i="25"/>
  <c r="R3" i="25"/>
  <c r="T3" i="25"/>
  <c r="R4" i="25"/>
  <c r="T4" i="25"/>
  <c r="R5" i="25"/>
  <c r="T5" i="25"/>
  <c r="R6" i="25"/>
  <c r="T6" i="25"/>
  <c r="R7" i="25"/>
  <c r="T7" i="25"/>
  <c r="R8" i="25"/>
  <c r="T8" i="25"/>
  <c r="R9" i="25"/>
  <c r="T9" i="25"/>
  <c r="R10" i="25"/>
  <c r="T10" i="25"/>
  <c r="R11" i="25"/>
  <c r="T11" i="25"/>
  <c r="R12" i="25"/>
  <c r="T12" i="25"/>
  <c r="R13" i="25"/>
  <c r="T13" i="25"/>
  <c r="R14" i="25"/>
  <c r="T14" i="25"/>
  <c r="R15" i="25"/>
  <c r="T15" i="25"/>
  <c r="R17" i="25"/>
  <c r="T17" i="25"/>
  <c r="R18" i="25"/>
  <c r="T18" i="25"/>
  <c r="R19" i="25"/>
  <c r="T19" i="25"/>
  <c r="R20" i="25"/>
  <c r="T20" i="25"/>
  <c r="R22" i="25"/>
  <c r="T22" i="25"/>
  <c r="R23" i="25"/>
  <c r="T23" i="25"/>
  <c r="R24" i="25"/>
  <c r="T24" i="25"/>
  <c r="R25" i="25"/>
  <c r="T25" i="25"/>
  <c r="R26" i="25"/>
  <c r="T26" i="25"/>
  <c r="R27" i="25"/>
  <c r="T27" i="25"/>
  <c r="R28" i="25"/>
  <c r="T28" i="25"/>
  <c r="R29" i="25"/>
  <c r="T29" i="25"/>
  <c r="R30" i="25"/>
  <c r="T30" i="25"/>
  <c r="R31" i="25"/>
  <c r="T31" i="25"/>
  <c r="R32" i="25"/>
  <c r="T32" i="25"/>
  <c r="R33" i="25"/>
  <c r="T33" i="25"/>
  <c r="R34" i="25"/>
  <c r="T34" i="25"/>
  <c r="R35" i="25"/>
  <c r="T35" i="25"/>
  <c r="R36" i="25"/>
  <c r="T36" i="25"/>
  <c r="R37" i="25"/>
  <c r="T37" i="25"/>
  <c r="R38" i="25"/>
  <c r="T38" i="25"/>
  <c r="R39" i="25"/>
  <c r="T39" i="25"/>
  <c r="R40" i="25"/>
  <c r="T40" i="25"/>
  <c r="R41" i="25"/>
  <c r="T41" i="25"/>
  <c r="R42" i="25"/>
  <c r="T42" i="25"/>
  <c r="R43" i="25"/>
  <c r="T43" i="25"/>
  <c r="R44" i="25"/>
  <c r="T44" i="25"/>
  <c r="R46" i="25"/>
  <c r="T46" i="25"/>
  <c r="R47" i="25"/>
  <c r="T47" i="25"/>
  <c r="R48" i="25"/>
  <c r="T48" i="25"/>
  <c r="R49" i="25"/>
  <c r="T49" i="25"/>
  <c r="R50" i="25"/>
  <c r="T50" i="25"/>
  <c r="R51" i="25"/>
  <c r="T51" i="25"/>
  <c r="R52" i="25"/>
  <c r="T52" i="25"/>
  <c r="R53" i="25"/>
  <c r="T53" i="25"/>
  <c r="R54" i="25"/>
  <c r="T54" i="25"/>
  <c r="R55" i="25"/>
  <c r="T55" i="25"/>
  <c r="R56" i="25"/>
  <c r="T56" i="25"/>
  <c r="R57" i="25"/>
  <c r="T57" i="25"/>
  <c r="K23" i="5" l="1"/>
  <c r="M23" i="25" s="1"/>
  <c r="J23" i="5"/>
  <c r="T58" i="25"/>
  <c r="R58" i="25"/>
  <c r="R45" i="25"/>
  <c r="T16" i="25"/>
  <c r="R16" i="25"/>
  <c r="U2" i="25"/>
  <c r="T45" i="25"/>
  <c r="P57" i="25"/>
  <c r="N57" i="25"/>
  <c r="P56" i="25"/>
  <c r="N56" i="25"/>
  <c r="P55" i="25"/>
  <c r="N55" i="25"/>
  <c r="P54" i="25"/>
  <c r="N54" i="25"/>
  <c r="P53" i="25"/>
  <c r="N53" i="25"/>
  <c r="P52" i="25"/>
  <c r="N52" i="25"/>
  <c r="P51" i="25"/>
  <c r="N51" i="25"/>
  <c r="P50" i="25"/>
  <c r="N50" i="25"/>
  <c r="P49" i="25"/>
  <c r="N49" i="25"/>
  <c r="P48" i="25"/>
  <c r="N48" i="25"/>
  <c r="P47" i="25"/>
  <c r="N47" i="25"/>
  <c r="P46" i="25"/>
  <c r="N46" i="25"/>
  <c r="P44" i="25"/>
  <c r="N44" i="25"/>
  <c r="P43" i="25"/>
  <c r="N43" i="25"/>
  <c r="P42" i="25"/>
  <c r="N42" i="25"/>
  <c r="P41" i="25"/>
  <c r="N41" i="25"/>
  <c r="P40" i="25"/>
  <c r="N40" i="25"/>
  <c r="P39" i="25"/>
  <c r="N39" i="25"/>
  <c r="P38" i="25"/>
  <c r="N38" i="25"/>
  <c r="P37" i="25"/>
  <c r="N37" i="25"/>
  <c r="P36" i="25"/>
  <c r="N36" i="25"/>
  <c r="P35" i="25"/>
  <c r="N35" i="25"/>
  <c r="P34" i="25"/>
  <c r="N34" i="25"/>
  <c r="P33" i="25"/>
  <c r="N33" i="25"/>
  <c r="P32" i="25"/>
  <c r="N32" i="25"/>
  <c r="P31" i="25"/>
  <c r="N31" i="25"/>
  <c r="P30" i="25"/>
  <c r="N30" i="25"/>
  <c r="P29" i="25"/>
  <c r="N29" i="25"/>
  <c r="P28" i="25"/>
  <c r="N28" i="25"/>
  <c r="P27" i="25"/>
  <c r="N27" i="25"/>
  <c r="P26" i="25"/>
  <c r="N26" i="25"/>
  <c r="P25" i="25"/>
  <c r="N25" i="25"/>
  <c r="P24" i="25"/>
  <c r="N24" i="25"/>
  <c r="P23" i="25"/>
  <c r="N23" i="25"/>
  <c r="L23" i="25"/>
  <c r="P22" i="25"/>
  <c r="N22" i="25"/>
  <c r="M22" i="25"/>
  <c r="L22" i="25"/>
  <c r="P20" i="25"/>
  <c r="N20" i="25"/>
  <c r="M20" i="25"/>
  <c r="L20" i="25"/>
  <c r="P19" i="25"/>
  <c r="N19" i="25"/>
  <c r="M19" i="25"/>
  <c r="L19" i="25"/>
  <c r="P18" i="25"/>
  <c r="N18" i="25"/>
  <c r="M18" i="25"/>
  <c r="L18" i="25"/>
  <c r="P17" i="25"/>
  <c r="N17" i="25"/>
  <c r="M17" i="25"/>
  <c r="L17" i="25"/>
  <c r="P15" i="25"/>
  <c r="N15" i="25"/>
  <c r="M15" i="25"/>
  <c r="L15" i="25"/>
  <c r="P14" i="25"/>
  <c r="N14" i="25"/>
  <c r="M14" i="25"/>
  <c r="L14" i="25"/>
  <c r="P13" i="25"/>
  <c r="N13" i="25"/>
  <c r="M13" i="25"/>
  <c r="L13" i="25"/>
  <c r="P12" i="25"/>
  <c r="N12" i="25"/>
  <c r="M12" i="25"/>
  <c r="P11" i="25"/>
  <c r="N11" i="25"/>
  <c r="M11" i="25"/>
  <c r="L11" i="25"/>
  <c r="P10" i="25"/>
  <c r="N10" i="25"/>
  <c r="M10" i="25"/>
  <c r="L10" i="25"/>
  <c r="P9" i="25"/>
  <c r="N9" i="25"/>
  <c r="M9" i="25"/>
  <c r="L9" i="25"/>
  <c r="P8" i="25"/>
  <c r="N8" i="25"/>
  <c r="M8" i="25"/>
  <c r="L8" i="25"/>
  <c r="P7" i="25"/>
  <c r="N7" i="25"/>
  <c r="M7" i="25"/>
  <c r="L7" i="25"/>
  <c r="P6" i="25"/>
  <c r="N6" i="25"/>
  <c r="M6" i="25"/>
  <c r="L6" i="25"/>
  <c r="P5" i="25"/>
  <c r="N5" i="25"/>
  <c r="M5" i="25"/>
  <c r="L5" i="25"/>
  <c r="P4" i="25"/>
  <c r="N4" i="25"/>
  <c r="M4" i="25"/>
  <c r="L4" i="25"/>
  <c r="P3" i="25"/>
  <c r="N3" i="25"/>
  <c r="M3" i="25"/>
  <c r="L3" i="25"/>
  <c r="P2" i="25"/>
  <c r="N2" i="25"/>
  <c r="M2" i="25"/>
  <c r="L2" i="25"/>
  <c r="K57" i="25"/>
  <c r="J57" i="25"/>
  <c r="G57" i="25"/>
  <c r="H57" i="25" s="1"/>
  <c r="K56" i="25"/>
  <c r="J56" i="25"/>
  <c r="G56" i="25"/>
  <c r="H56" i="25" s="1"/>
  <c r="K55" i="25"/>
  <c r="J55" i="25"/>
  <c r="G55" i="25"/>
  <c r="H55" i="25" s="1"/>
  <c r="K54" i="25"/>
  <c r="J54" i="25"/>
  <c r="G54" i="25"/>
  <c r="H54" i="25" s="1"/>
  <c r="K53" i="25"/>
  <c r="J53" i="25"/>
  <c r="G53" i="25"/>
  <c r="H53" i="25" s="1"/>
  <c r="K52" i="25"/>
  <c r="J52" i="25"/>
  <c r="G52" i="25"/>
  <c r="H52" i="25" s="1"/>
  <c r="K51" i="25"/>
  <c r="J51" i="25"/>
  <c r="G51" i="25"/>
  <c r="H51" i="25" s="1"/>
  <c r="K50" i="25"/>
  <c r="J50" i="25"/>
  <c r="G50" i="25"/>
  <c r="H50" i="25" s="1"/>
  <c r="K49" i="25"/>
  <c r="J49" i="25"/>
  <c r="G49" i="25"/>
  <c r="H49" i="25" s="1"/>
  <c r="K48" i="25"/>
  <c r="J48" i="25"/>
  <c r="G48" i="25"/>
  <c r="H48" i="25" s="1"/>
  <c r="K47" i="25"/>
  <c r="J47" i="25"/>
  <c r="G47" i="25"/>
  <c r="H47" i="25" s="1"/>
  <c r="K46" i="25"/>
  <c r="J46" i="25"/>
  <c r="G46" i="25"/>
  <c r="K44" i="25"/>
  <c r="J44" i="25"/>
  <c r="G44" i="25"/>
  <c r="H44" i="25" s="1"/>
  <c r="K43" i="25"/>
  <c r="J43" i="25"/>
  <c r="G43" i="25"/>
  <c r="H43" i="25" s="1"/>
  <c r="K42" i="25"/>
  <c r="J42" i="25"/>
  <c r="G42" i="25"/>
  <c r="H42" i="25" s="1"/>
  <c r="K41" i="25"/>
  <c r="J41" i="25"/>
  <c r="G41" i="25"/>
  <c r="H41" i="25" s="1"/>
  <c r="K40" i="25"/>
  <c r="J40" i="25"/>
  <c r="G40" i="25"/>
  <c r="K39" i="25"/>
  <c r="J39" i="25"/>
  <c r="G39" i="25"/>
  <c r="H39" i="25" s="1"/>
  <c r="K38" i="25"/>
  <c r="J38" i="25"/>
  <c r="G38" i="25"/>
  <c r="H38" i="25" s="1"/>
  <c r="K37" i="25"/>
  <c r="J37" i="25"/>
  <c r="G37" i="25"/>
  <c r="H37" i="25" s="1"/>
  <c r="K36" i="25"/>
  <c r="J36" i="25"/>
  <c r="G36" i="25"/>
  <c r="H36" i="25" s="1"/>
  <c r="K35" i="25"/>
  <c r="J35" i="25"/>
  <c r="G35" i="25"/>
  <c r="H35" i="25" s="1"/>
  <c r="K34" i="25"/>
  <c r="J34" i="25"/>
  <c r="G34" i="25"/>
  <c r="H34" i="25" s="1"/>
  <c r="K33" i="25"/>
  <c r="J33" i="25"/>
  <c r="G33" i="25"/>
  <c r="H33" i="25" s="1"/>
  <c r="K32" i="25"/>
  <c r="J32" i="25"/>
  <c r="G32" i="25"/>
  <c r="H32" i="25" s="1"/>
  <c r="K31" i="25"/>
  <c r="J31" i="25"/>
  <c r="G31" i="25"/>
  <c r="H31" i="25" s="1"/>
  <c r="K30" i="25"/>
  <c r="J30" i="25"/>
  <c r="G30" i="25"/>
  <c r="H30" i="25" s="1"/>
  <c r="K29" i="25"/>
  <c r="J29" i="25"/>
  <c r="G29" i="25"/>
  <c r="H29" i="25" s="1"/>
  <c r="K28" i="25"/>
  <c r="J28" i="25"/>
  <c r="G28" i="25"/>
  <c r="H28" i="25" s="1"/>
  <c r="K27" i="25"/>
  <c r="J27" i="25"/>
  <c r="G27" i="25"/>
  <c r="K26" i="25"/>
  <c r="J26" i="25"/>
  <c r="G26" i="25"/>
  <c r="H26" i="25" s="1"/>
  <c r="K25" i="25"/>
  <c r="J25" i="25"/>
  <c r="G25" i="25"/>
  <c r="H25" i="25" s="1"/>
  <c r="K24" i="25"/>
  <c r="J24" i="25"/>
  <c r="G24" i="25"/>
  <c r="H24" i="25" s="1"/>
  <c r="K23" i="25"/>
  <c r="J23" i="25"/>
  <c r="G23" i="25"/>
  <c r="H23" i="25" s="1"/>
  <c r="K22" i="25"/>
  <c r="J22" i="25"/>
  <c r="G22" i="25"/>
  <c r="H22" i="25" s="1"/>
  <c r="K20" i="25"/>
  <c r="J20" i="25"/>
  <c r="G20" i="25"/>
  <c r="H20" i="25" s="1"/>
  <c r="K19" i="25"/>
  <c r="J19" i="25"/>
  <c r="G19" i="25"/>
  <c r="H19" i="25" s="1"/>
  <c r="K18" i="25"/>
  <c r="J18" i="25"/>
  <c r="G18" i="25"/>
  <c r="H18" i="25" s="1"/>
  <c r="K17" i="25"/>
  <c r="J17" i="25"/>
  <c r="G17" i="25"/>
  <c r="H17" i="25" s="1"/>
  <c r="E17" i="25"/>
  <c r="F17" i="25" s="1"/>
  <c r="K15" i="25"/>
  <c r="J15" i="25"/>
  <c r="G15" i="25"/>
  <c r="H15" i="25" s="1"/>
  <c r="E15" i="25"/>
  <c r="F15" i="25" s="1"/>
  <c r="K14" i="25"/>
  <c r="J14" i="25"/>
  <c r="G14" i="25"/>
  <c r="H14" i="25" s="1"/>
  <c r="E14" i="25"/>
  <c r="F14" i="25" s="1"/>
  <c r="K13" i="25"/>
  <c r="J13" i="25"/>
  <c r="G13" i="25"/>
  <c r="H13" i="25" s="1"/>
  <c r="E13" i="25"/>
  <c r="F13" i="25" s="1"/>
  <c r="K12" i="25"/>
  <c r="J12" i="25"/>
  <c r="G12" i="25"/>
  <c r="E12" i="25"/>
  <c r="K11" i="25"/>
  <c r="J11" i="25"/>
  <c r="H11" i="25"/>
  <c r="F11" i="25"/>
  <c r="K10" i="25"/>
  <c r="J10" i="25"/>
  <c r="G10" i="25"/>
  <c r="H10" i="25" s="1"/>
  <c r="E10" i="25"/>
  <c r="F10" i="25" s="1"/>
  <c r="K9" i="25"/>
  <c r="J9" i="25"/>
  <c r="G9" i="25"/>
  <c r="H9" i="25" s="1"/>
  <c r="E9" i="25"/>
  <c r="F9" i="25" s="1"/>
  <c r="K8" i="25"/>
  <c r="J8" i="25"/>
  <c r="G8" i="25"/>
  <c r="H8" i="25" s="1"/>
  <c r="E8" i="25"/>
  <c r="F8" i="25" s="1"/>
  <c r="K7" i="25"/>
  <c r="J7" i="25"/>
  <c r="G7" i="25"/>
  <c r="H7" i="25" s="1"/>
  <c r="E7" i="25"/>
  <c r="F7" i="25" s="1"/>
  <c r="K6" i="25"/>
  <c r="J6" i="25"/>
  <c r="G6" i="25"/>
  <c r="H6" i="25" s="1"/>
  <c r="E6" i="25"/>
  <c r="F6" i="25" s="1"/>
  <c r="K5" i="25"/>
  <c r="J5" i="25"/>
  <c r="G5" i="25"/>
  <c r="H5" i="25" s="1"/>
  <c r="E5" i="25"/>
  <c r="F5" i="25" s="1"/>
  <c r="K4" i="25"/>
  <c r="J4" i="25"/>
  <c r="G4" i="25"/>
  <c r="H4" i="25" s="1"/>
  <c r="E4" i="25"/>
  <c r="F4" i="25" s="1"/>
  <c r="K3" i="25"/>
  <c r="J3" i="25"/>
  <c r="G3" i="25"/>
  <c r="H3" i="25" s="1"/>
  <c r="E3" i="25"/>
  <c r="F3" i="25" s="1"/>
  <c r="K2" i="25"/>
  <c r="J2" i="25"/>
  <c r="G2" i="25"/>
  <c r="K24" i="5" l="1"/>
  <c r="M24" i="25" s="1"/>
  <c r="J24" i="5"/>
  <c r="L24" i="25" s="1"/>
  <c r="N45" i="25"/>
  <c r="M16" i="25"/>
  <c r="U58" i="25"/>
  <c r="N58" i="25"/>
  <c r="P58" i="25"/>
  <c r="H2" i="25"/>
  <c r="G58" i="25"/>
  <c r="H58" i="25" s="1"/>
  <c r="F2" i="25"/>
  <c r="J16" i="25"/>
  <c r="J45" i="25"/>
  <c r="N16" i="25"/>
  <c r="K45" i="25"/>
  <c r="H46" i="25"/>
  <c r="F12" i="25"/>
  <c r="E16" i="25"/>
  <c r="F16" i="25" s="1"/>
  <c r="K16" i="25"/>
  <c r="H12" i="25"/>
  <c r="G16" i="25"/>
  <c r="H16" i="25" s="1"/>
  <c r="H40" i="25"/>
  <c r="G45" i="25"/>
  <c r="H45" i="25" s="1"/>
  <c r="L12" i="25"/>
  <c r="P45" i="25"/>
  <c r="P16" i="25"/>
  <c r="K25" i="5" l="1"/>
  <c r="M25" i="25" s="1"/>
  <c r="J25" i="5"/>
  <c r="L25" i="25" s="1"/>
  <c r="L16" i="25"/>
  <c r="K26" i="5" l="1"/>
  <c r="M26" i="25" s="1"/>
  <c r="J26" i="5"/>
  <c r="L26" i="25" s="1"/>
  <c r="K27" i="5" l="1"/>
  <c r="M27" i="25" s="1"/>
  <c r="J27" i="5"/>
  <c r="L27" i="25" s="1"/>
  <c r="K28" i="5" l="1"/>
  <c r="M28" i="25" s="1"/>
  <c r="J28" i="5"/>
  <c r="L28" i="25" s="1"/>
  <c r="K29" i="5" l="1"/>
  <c r="M29" i="25" s="1"/>
  <c r="J29" i="5"/>
  <c r="L29" i="25" s="1"/>
  <c r="K30" i="5" l="1"/>
  <c r="M30" i="25" s="1"/>
  <c r="J30" i="5"/>
  <c r="L30" i="25" s="1"/>
  <c r="K31" i="5" l="1"/>
  <c r="M31" i="25" s="1"/>
  <c r="J31" i="5"/>
  <c r="L31" i="25" s="1"/>
  <c r="K32" i="5" l="1"/>
  <c r="M32" i="25" s="1"/>
  <c r="J32" i="5"/>
  <c r="L32" i="25" s="1"/>
  <c r="K33" i="5" l="1"/>
  <c r="M33" i="25" s="1"/>
  <c r="J33" i="5"/>
  <c r="L33" i="25" s="1"/>
  <c r="K34" i="5" l="1"/>
  <c r="M34" i="25" s="1"/>
  <c r="J34" i="5"/>
  <c r="L34" i="25" s="1"/>
  <c r="K35" i="5" l="1"/>
  <c r="M35" i="25" s="1"/>
  <c r="J35" i="5"/>
  <c r="L35" i="25" s="1"/>
  <c r="K36" i="5" l="1"/>
  <c r="M36" i="25" s="1"/>
  <c r="J36" i="5"/>
  <c r="L36" i="25" s="1"/>
  <c r="K37" i="5" l="1"/>
  <c r="M37" i="25" s="1"/>
  <c r="J37" i="5"/>
  <c r="L37" i="25" s="1"/>
  <c r="K38" i="5" l="1"/>
  <c r="M38" i="25" s="1"/>
  <c r="J38" i="5"/>
  <c r="L38" i="25" s="1"/>
  <c r="K39" i="5" l="1"/>
  <c r="M39" i="25" s="1"/>
  <c r="J39" i="5"/>
  <c r="L39" i="25" s="1"/>
  <c r="K40" i="5" l="1"/>
  <c r="J40" i="5"/>
  <c r="M40" i="25" l="1"/>
  <c r="K41" i="5"/>
  <c r="M41" i="25" s="1"/>
  <c r="J41" i="5"/>
  <c r="L41" i="25" s="1"/>
  <c r="L40" i="25"/>
  <c r="K42" i="5" l="1"/>
  <c r="J42" i="5"/>
  <c r="M42" i="25" l="1"/>
  <c r="K43" i="5"/>
  <c r="M43" i="25" s="1"/>
  <c r="J43" i="5"/>
  <c r="L43" i="25" s="1"/>
  <c r="L42" i="25"/>
  <c r="K44" i="5" l="1"/>
  <c r="M44" i="25" s="1"/>
  <c r="M45" i="25" s="1"/>
  <c r="J44" i="5"/>
  <c r="K45" i="5" l="1"/>
  <c r="K46" i="5"/>
  <c r="M46" i="25" s="1"/>
  <c r="L44" i="25"/>
  <c r="J45" i="5"/>
  <c r="J46" i="5"/>
  <c r="K47" i="5" l="1"/>
  <c r="M47" i="25" s="1"/>
  <c r="L46" i="25"/>
  <c r="J47" i="5"/>
  <c r="L47" i="25" s="1"/>
  <c r="L45" i="25"/>
  <c r="K48" i="5" l="1"/>
  <c r="J48" i="5"/>
  <c r="M48" i="25" l="1"/>
  <c r="K49" i="5"/>
  <c r="M49" i="25" s="1"/>
  <c r="J49" i="5"/>
  <c r="L49" i="25" s="1"/>
  <c r="L48" i="25"/>
  <c r="K50" i="5" l="1"/>
  <c r="M50" i="25" s="1"/>
  <c r="J50" i="5"/>
  <c r="K51" i="5" l="1"/>
  <c r="M51" i="25" s="1"/>
  <c r="L50" i="25"/>
  <c r="J51" i="5"/>
  <c r="L51" i="25" s="1"/>
  <c r="K52" i="5" l="1"/>
  <c r="M52" i="25" s="1"/>
  <c r="J52" i="5"/>
  <c r="K53" i="5" l="1"/>
  <c r="M53" i="25" s="1"/>
  <c r="L52" i="25"/>
  <c r="J53" i="5"/>
  <c r="L53" i="25" s="1"/>
  <c r="K54" i="5" l="1"/>
  <c r="J54" i="5"/>
  <c r="K55" i="5" l="1"/>
  <c r="M55" i="25" s="1"/>
  <c r="M54" i="25"/>
  <c r="J55" i="5"/>
  <c r="L55" i="25" s="1"/>
  <c r="L54" i="25"/>
  <c r="K57" i="5" l="1"/>
  <c r="K56" i="5"/>
  <c r="M56" i="25" s="1"/>
  <c r="J57" i="5"/>
  <c r="J56" i="5"/>
  <c r="L56" i="25" s="1"/>
  <c r="M57" i="25" l="1"/>
  <c r="M58" i="25" s="1"/>
  <c r="K58" i="5"/>
  <c r="L57" i="25"/>
  <c r="J58" i="5"/>
  <c r="L58" i="25" l="1"/>
  <c r="E31" i="25"/>
  <c r="F31" i="25" s="1"/>
  <c r="Q31" i="27"/>
  <c r="D31" i="27" s="1"/>
  <c r="F31" i="27" s="1"/>
  <c r="E48" i="25"/>
  <c r="F48" i="25" s="1"/>
  <c r="Q48" i="27"/>
  <c r="D48" i="27" s="1"/>
  <c r="E26" i="25"/>
  <c r="F26" i="25" s="1"/>
  <c r="Q26" i="27"/>
  <c r="D26" i="27" s="1"/>
  <c r="E26" i="27" s="1"/>
  <c r="Q38" i="27"/>
  <c r="D38" i="27" s="1"/>
  <c r="E38" i="27" s="1"/>
  <c r="Q41" i="27"/>
  <c r="D41" i="27" s="1"/>
  <c r="E42" i="25"/>
  <c r="F42" i="25" s="1"/>
  <c r="Q42" i="27"/>
  <c r="D42" i="27" s="1"/>
  <c r="Q51" i="27"/>
  <c r="D51" i="27" s="1"/>
  <c r="F51" i="27" s="1"/>
  <c r="Q55" i="27"/>
  <c r="D55" i="27" s="1"/>
  <c r="Q35" i="27"/>
  <c r="D35" i="27" s="1"/>
  <c r="F35" i="27" s="1"/>
  <c r="E28" i="25"/>
  <c r="F28" i="25" s="1"/>
  <c r="Q28" i="27"/>
  <c r="D28" i="27" s="1"/>
  <c r="Q44" i="27"/>
  <c r="D44" i="27" s="1"/>
  <c r="F44" i="27" s="1"/>
  <c r="Q30" i="27"/>
  <c r="D30" i="27" s="1"/>
  <c r="E43" i="25"/>
  <c r="F43" i="25" s="1"/>
  <c r="Q43" i="27"/>
  <c r="D43" i="27" s="1"/>
  <c r="Q39" i="27"/>
  <c r="D39" i="27" s="1"/>
  <c r="E20" i="25"/>
  <c r="F20" i="25" s="1"/>
  <c r="Q20" i="27"/>
  <c r="D20" i="27" s="1"/>
  <c r="E20" i="27" s="1"/>
  <c r="E34" i="25"/>
  <c r="F34" i="25" s="1"/>
  <c r="Q34" i="27"/>
  <c r="D34" i="27"/>
  <c r="E34" i="27" s="1"/>
  <c r="E55" i="25"/>
  <c r="F55" i="25" s="1"/>
  <c r="E39" i="25"/>
  <c r="F39" i="25" s="1"/>
  <c r="E47" i="25"/>
  <c r="F47" i="25" s="1"/>
  <c r="Q47" i="27"/>
  <c r="D47" i="27" s="1"/>
  <c r="E32" i="25"/>
  <c r="F32" i="25" s="1"/>
  <c r="Q32" i="27"/>
  <c r="D32" i="27" s="1"/>
  <c r="E32" i="27" s="1"/>
  <c r="E41" i="25"/>
  <c r="F41" i="25" s="1"/>
  <c r="E38" i="25"/>
  <c r="F38" i="25" s="1"/>
  <c r="E51" i="25"/>
  <c r="F51" i="25" s="1"/>
  <c r="E35" i="25"/>
  <c r="F35" i="25" s="1"/>
  <c r="E44" i="25"/>
  <c r="F44" i="25" s="1"/>
  <c r="E30" i="25"/>
  <c r="F30" i="25" s="1"/>
  <c r="E21" i="25"/>
  <c r="F21" i="25" s="1"/>
  <c r="Q21" i="27"/>
  <c r="D21" i="27" s="1"/>
  <c r="E21" i="27" s="1"/>
  <c r="E57" i="25"/>
  <c r="F57" i="25" s="1"/>
  <c r="Q57" i="27"/>
  <c r="D57" i="27" s="1"/>
  <c r="E46" i="25"/>
  <c r="Q46" i="27"/>
  <c r="D46" i="27" s="1"/>
  <c r="E46" i="27" s="1"/>
  <c r="E23" i="25"/>
  <c r="F23" i="25" s="1"/>
  <c r="Q23" i="27"/>
  <c r="D23" i="27" s="1"/>
  <c r="F23" i="27" s="1"/>
  <c r="E56" i="25"/>
  <c r="F56" i="25" s="1"/>
  <c r="Q56" i="27"/>
  <c r="D56" i="27" s="1"/>
  <c r="E54" i="25"/>
  <c r="F54" i="25" s="1"/>
  <c r="Q54" i="27"/>
  <c r="D54" i="27" s="1"/>
  <c r="E54" i="27" s="1"/>
  <c r="E50" i="25"/>
  <c r="F50" i="25" s="1"/>
  <c r="Q50" i="27"/>
  <c r="D50" i="27" s="1"/>
  <c r="E33" i="25"/>
  <c r="F33" i="25" s="1"/>
  <c r="Q33" i="27"/>
  <c r="D33" i="27" s="1"/>
  <c r="F33" i="27" s="1"/>
  <c r="E18" i="25"/>
  <c r="F18" i="25" s="1"/>
  <c r="Q18" i="27"/>
  <c r="D18" i="27" s="1"/>
  <c r="E52" i="25"/>
  <c r="F52" i="25" s="1"/>
  <c r="Q52" i="27"/>
  <c r="D52" i="27" s="1"/>
  <c r="E36" i="25"/>
  <c r="F36" i="25" s="1"/>
  <c r="Q36" i="27"/>
  <c r="D36" i="27" s="1"/>
  <c r="E36" i="27" s="1"/>
  <c r="E25" i="25"/>
  <c r="F25" i="25" s="1"/>
  <c r="Q25" i="27"/>
  <c r="D25" i="27" s="1"/>
  <c r="E22" i="25"/>
  <c r="F22" i="25" s="1"/>
  <c r="Q22" i="27"/>
  <c r="D22" i="27" s="1"/>
  <c r="E22" i="27" s="1"/>
  <c r="E49" i="25"/>
  <c r="F49" i="25" s="1"/>
  <c r="Q49" i="27"/>
  <c r="D49" i="27" s="1"/>
  <c r="F49" i="27" s="1"/>
  <c r="Q45" i="27"/>
  <c r="D45" i="27" s="1"/>
  <c r="Q37" i="27"/>
  <c r="D37" i="27" s="1"/>
  <c r="E37" i="25"/>
  <c r="F37" i="25" s="1"/>
  <c r="E40" i="25"/>
  <c r="F40" i="25" s="1"/>
  <c r="Q40" i="27"/>
  <c r="D40" i="27" s="1"/>
  <c r="E40" i="27" s="1"/>
  <c r="E19" i="25"/>
  <c r="F19" i="25" s="1"/>
  <c r="Q19" i="27"/>
  <c r="D19" i="27" s="1"/>
  <c r="E19" i="27" s="1"/>
  <c r="E53" i="25"/>
  <c r="F53" i="25" s="1"/>
  <c r="Q53" i="27"/>
  <c r="D53" i="27" s="1"/>
  <c r="F53" i="27" s="1"/>
  <c r="E29" i="25"/>
  <c r="F29" i="25" s="1"/>
  <c r="Q29" i="27"/>
  <c r="D29" i="27" s="1"/>
  <c r="E29" i="27" s="1"/>
  <c r="E27" i="25"/>
  <c r="Q27" i="27"/>
  <c r="D27" i="27" s="1"/>
  <c r="E24" i="25"/>
  <c r="F24" i="25" s="1"/>
  <c r="Q24" i="27"/>
  <c r="D24" i="27" s="1"/>
  <c r="F24" i="27" s="1"/>
  <c r="F47" i="27" l="1"/>
  <c r="E47" i="27"/>
  <c r="F52" i="27"/>
  <c r="E52" i="27"/>
  <c r="E50" i="27"/>
  <c r="F50" i="27"/>
  <c r="F57" i="27"/>
  <c r="E57" i="27"/>
  <c r="F56" i="27"/>
  <c r="E56" i="27"/>
  <c r="E58" i="25"/>
  <c r="F58" i="25" s="1"/>
  <c r="E35" i="27"/>
  <c r="F46" i="27"/>
  <c r="F29" i="27"/>
  <c r="E23" i="27"/>
  <c r="F21" i="27"/>
  <c r="F32" i="27"/>
  <c r="E31" i="27"/>
  <c r="E30" i="27"/>
  <c r="F30" i="27"/>
  <c r="E42" i="27"/>
  <c r="F42" i="27"/>
  <c r="E45" i="27"/>
  <c r="F45" i="27"/>
  <c r="E27" i="27"/>
  <c r="F27" i="27"/>
  <c r="E28" i="27"/>
  <c r="F28" i="27"/>
  <c r="F55" i="27"/>
  <c r="E55" i="27"/>
  <c r="F41" i="27"/>
  <c r="E41" i="27"/>
  <c r="F48" i="27"/>
  <c r="E48" i="27"/>
  <c r="F18" i="27"/>
  <c r="E18" i="27"/>
  <c r="F37" i="27"/>
  <c r="E37" i="27"/>
  <c r="F25" i="27"/>
  <c r="E25" i="27"/>
  <c r="F39" i="27"/>
  <c r="E39" i="27"/>
  <c r="F43" i="27"/>
  <c r="E43" i="27"/>
  <c r="E45" i="25"/>
  <c r="F45" i="25" s="1"/>
  <c r="E24" i="27"/>
  <c r="E49" i="27"/>
  <c r="E33" i="27"/>
  <c r="F54" i="27"/>
  <c r="F36" i="27"/>
  <c r="F20" i="27"/>
  <c r="F38" i="27"/>
  <c r="F22" i="27"/>
  <c r="F19" i="27"/>
  <c r="F46" i="25"/>
  <c r="E53" i="27"/>
  <c r="E51" i="27"/>
  <c r="F34" i="27"/>
  <c r="E44" i="27"/>
  <c r="F26" i="27"/>
  <c r="F40" i="27"/>
</calcChain>
</file>

<file path=xl/sharedStrings.xml><?xml version="1.0" encoding="utf-8"?>
<sst xmlns="http://schemas.openxmlformats.org/spreadsheetml/2006/main" count="2583" uniqueCount="195">
  <si>
    <t>branchcode</t>
  </si>
  <si>
    <t>CHECKOUT_RENEW_LM</t>
  </si>
  <si>
    <t>CR_ADULT_LM</t>
  </si>
  <si>
    <t>CR_YOUTH_LM</t>
  </si>
  <si>
    <t>NX_ILL_LOANED_LM</t>
  </si>
  <si>
    <t>NX_ILL_BORROWED_LM</t>
  </si>
  <si>
    <t>PATRON_LM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</si>
  <si>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</si>
  <si>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</si>
  <si>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</si>
  <si>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</si>
  <si>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</si>
  <si>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</si>
  <si>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</si>
  <si>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</si>
  <si>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</si>
  <si>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</si>
  <si>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</si>
  <si>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</si>
  <si>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</si>
  <si>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</si>
  <si>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</si>
  <si>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</si>
  <si>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</si>
  <si>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</si>
  <si>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</si>
  <si>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</si>
  <si>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</si>
  <si>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</si>
  <si>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</si>
  <si>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</si>
  <si>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</si>
  <si>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</si>
  <si>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</si>
  <si>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</si>
  <si>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</si>
  <si>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</si>
  <si>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</si>
  <si>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</si>
  <si>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</si>
  <si>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</si>
  <si>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</si>
  <si>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</si>
  <si>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</si>
  <si>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</si>
  <si>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</si>
  <si>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</si>
  <si>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</si>
  <si>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</si>
  <si>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</si>
  <si>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</si>
  <si>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</si>
  <si>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</si>
  <si>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</si>
  <si>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</si>
  <si>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</si>
  <si>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</si>
  <si>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</si>
  <si>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</si>
  <si>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</si>
  <si>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ITEMS_ADD_L_M</t>
  </si>
  <si>
    <t>ITEMS_DEL_L_M</t>
  </si>
  <si>
    <t>TOTAL_HOLDINGS</t>
  </si>
  <si>
    <t>HOLD_ADD_L_M</t>
  </si>
  <si>
    <t>Total items at end of month</t>
  </si>
  <si>
    <t>Items added this month</t>
  </si>
  <si>
    <t>Items deleted this month</t>
  </si>
  <si>
    <t>Total titles at end of month</t>
  </si>
  <si>
    <t>NExpress Total</t>
  </si>
  <si>
    <t>PHSD Total</t>
  </si>
  <si>
    <t>Doniphan County</t>
  </si>
  <si>
    <t>Check-outs and renewals this month</t>
  </si>
  <si>
    <t>Adult checkouts and renewals this month</t>
  </si>
  <si>
    <t>Youth checkouts and renewals this month</t>
  </si>
  <si>
    <t>Nexpress ILLs loaned this month</t>
  </si>
  <si>
    <t>NExpress ILLs borrowed this month</t>
  </si>
  <si>
    <t>TOTAL_BORROWERS</t>
  </si>
  <si>
    <t>B_ADDED_LM</t>
  </si>
  <si>
    <t>B_DELETED_LM</t>
  </si>
  <si>
    <t>Total patrons at end of month</t>
  </si>
  <si>
    <t>Patrons added this month</t>
  </si>
  <si>
    <t>Patrons deleted this month</t>
  </si>
  <si>
    <t>Patron accounts used to checkout items this month</t>
  </si>
  <si>
    <t>Hoopla Checkouts this month</t>
  </si>
  <si>
    <t>Total items at the beginning of the month</t>
  </si>
  <si>
    <t>Bibliographic records added this month</t>
  </si>
  <si>
    <t>Bibliographic records deleted this month</t>
  </si>
  <si>
    <t>Total items at end of Year</t>
  </si>
  <si>
    <t>Total items at the beginning of the year</t>
  </si>
  <si>
    <t>Items added this year</t>
  </si>
  <si>
    <t>Items deleted this year</t>
  </si>
  <si>
    <t>Total titles at end of year</t>
  </si>
  <si>
    <t>Bibliographic records added this year</t>
  </si>
  <si>
    <t>Bibliographic records deleted this year</t>
  </si>
  <si>
    <t>Check-outs and renewals this year</t>
  </si>
  <si>
    <t>Adult checkouts and renewals this year</t>
  </si>
  <si>
    <t>Youth checkouts and renewals this year</t>
  </si>
  <si>
    <t>Hoopla Checkouts this year</t>
  </si>
  <si>
    <t>Patron accounts used to checkout items this year</t>
  </si>
  <si>
    <t>Total patrons at end of year</t>
  </si>
  <si>
    <t>Patrons added this year</t>
  </si>
  <si>
    <t>Patrons deleted this year</t>
  </si>
  <si>
    <t>Nexpress ILLs loaned this year</t>
  </si>
  <si>
    <t>NExpress ILLs borrowed this year</t>
  </si>
  <si>
    <t>Percent added</t>
  </si>
  <si>
    <t>Percent deleted</t>
  </si>
  <si>
    <t>Library</t>
  </si>
  <si>
    <t>Circulations</t>
  </si>
  <si>
    <t>Atchison Public Library</t>
  </si>
  <si>
    <t>Baldwin City Public Library (KS)</t>
  </si>
  <si>
    <t>Barnes Reading Room</t>
  </si>
  <si>
    <t>Basehor Community Library</t>
  </si>
  <si>
    <t>Beck-Bookman Library</t>
  </si>
  <si>
    <t>Bern Community Library</t>
  </si>
  <si>
    <t>Bonner Springs City Library</t>
  </si>
  <si>
    <t>Burlingame Community Library</t>
  </si>
  <si>
    <t>Carbondale City Library (KS)</t>
  </si>
  <si>
    <t>Centralia Community Library</t>
  </si>
  <si>
    <t>Corning City Library</t>
  </si>
  <si>
    <t>Delaware Township Library</t>
  </si>
  <si>
    <t>Doniphan County Library District #1</t>
  </si>
  <si>
    <t>Effingham Community Library</t>
  </si>
  <si>
    <t>Eudora Public Library</t>
  </si>
  <si>
    <t>Horton Public Library</t>
  </si>
  <si>
    <t>Lansing Community Library (KS)</t>
  </si>
  <si>
    <t>Leavenworth Public Library</t>
  </si>
  <si>
    <t>Linwood Community Library</t>
  </si>
  <si>
    <t>Louisburg Library</t>
  </si>
  <si>
    <t>Lyndon Carnegie Library</t>
  </si>
  <si>
    <t>Mary Cotton Public Library</t>
  </si>
  <si>
    <t>McLouth Public Library</t>
  </si>
  <si>
    <t>Meriden-Ozawkie Public Library</t>
  </si>
  <si>
    <t>Morrill Public Library (KS)</t>
  </si>
  <si>
    <t>Northeast Kansas Library System</t>
  </si>
  <si>
    <t>Nortonville Public Library</t>
  </si>
  <si>
    <t>Osage City Public Library</t>
  </si>
  <si>
    <t>Osawatomie Public Library</t>
  </si>
  <si>
    <t>Oskaloosa Public Library</t>
  </si>
  <si>
    <t>Ottawa Public Library (KS)</t>
  </si>
  <si>
    <t>Overbrook Public Library</t>
  </si>
  <si>
    <t>Paola Free Library</t>
  </si>
  <si>
    <t>Perry-Lecompton Community Library</t>
  </si>
  <si>
    <t>Pomona Community Library</t>
  </si>
  <si>
    <t>Richmond Public Library (KS)</t>
  </si>
  <si>
    <t>Rossville Community Library</t>
  </si>
  <si>
    <t>Seneca Free Library (KS)</t>
  </si>
  <si>
    <t>Silver Lake Library</t>
  </si>
  <si>
    <t>Tonganoxie Public Library</t>
  </si>
  <si>
    <t>Wellsville City Library</t>
  </si>
  <si>
    <t>Wetmore Public Library</t>
  </si>
  <si>
    <t>Williamsburg Community Library</t>
  </si>
  <si>
    <t>Winchester Public Library</t>
  </si>
  <si>
    <t>DIGITAL (Hoopla - not counted in totals)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</si>
  <si>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</si>
  <si>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</si>
  <si>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</si>
  <si>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</si>
  <si>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</si>
  <si>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</si>
  <si>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</si>
  <si>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</si>
  <si>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</si>
  <si>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</si>
  <si>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</si>
  <si>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</si>
  <si>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</si>
  <si>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Actual Total - end of year</t>
  </si>
  <si>
    <t>Actual total percentage</t>
  </si>
  <si>
    <t>Difference</t>
  </si>
  <si>
    <t>Total deletions needed in 2018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</si>
  <si>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</si>
  <si>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</si>
  <si>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</si>
  <si>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</si>
  <si>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</si>
  <si>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</si>
  <si>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</si>
  <si>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</si>
  <si>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</si>
  <si>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</si>
  <si>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</si>
  <si>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</si>
  <si>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weed each month to meet 3% standard</t>
  </si>
  <si>
    <t>START_T</t>
  </si>
  <si>
    <t>END_T</t>
  </si>
  <si>
    <t>HOLD_DEL_L_M</t>
  </si>
  <si>
    <t>Patrons renewed this year</t>
  </si>
  <si>
    <t>Patrons renewed this month</t>
  </si>
  <si>
    <t>B_RENEWED_LM</t>
  </si>
  <si>
    <t>HIGH_CC</t>
  </si>
  <si>
    <t>Total items owned 2019.01.01</t>
  </si>
  <si>
    <t>Highland Community College</t>
  </si>
  <si>
    <t>`</t>
  </si>
  <si>
    <t>Total items owned 2018.07.01</t>
  </si>
  <si>
    <t>Total additions needed to meet 4%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</si>
</sst>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/>
    <xf numFmtId="0" fontId="0" fillId="7" borderId="1" xfId="0" applyFill="1" applyBorder="1" applyAlignment="1"/>
    <xf numFmtId="0" fontId="0" fillId="6" borderId="1" xfId="0" applyFill="1" applyBorder="1" applyAlignment="1"/>
    <xf numFmtId="0" fontId="0" fillId="0" borderId="1" xfId="0" applyBorder="1" applyAlignment="1"/>
    <xf numFmtId="0" fontId="0" fillId="5" borderId="1" xfId="0" applyFill="1" applyBorder="1" applyAlignment="1"/>
    <xf numFmtId="0" fontId="0" fillId="4" borderId="1" xfId="0" applyFill="1" applyBorder="1" applyAlignment="1"/>
    <xf numFmtId="0" fontId="0" fillId="3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10" fontId="0" fillId="6" borderId="1" xfId="1" applyNumberFormat="1" applyFont="1" applyFill="1" applyBorder="1" applyAlignment="1"/>
    <xf numFmtId="10" fontId="0" fillId="0" borderId="1" xfId="1" applyNumberFormat="1" applyFont="1" applyBorder="1" applyAlignment="1"/>
    <xf numFmtId="10" fontId="0" fillId="5" borderId="1" xfId="1" applyNumberFormat="1" applyFont="1" applyFill="1" applyBorder="1" applyAlignment="1"/>
    <xf numFmtId="10" fontId="0" fillId="2" borderId="1" xfId="1" applyNumberFormat="1" applyFont="1" applyFill="1" applyBorder="1" applyAlignment="1"/>
    <xf numFmtId="10" fontId="0" fillId="4" borderId="1" xfId="1" applyNumberFormat="1" applyFont="1" applyFill="1" applyBorder="1" applyAlignment="1"/>
    <xf numFmtId="10" fontId="0" fillId="3" borderId="1" xfId="1" applyNumberFormat="1" applyFont="1" applyFill="1" applyBorder="1" applyAlignment="1"/>
    <xf numFmtId="10" fontId="0" fillId="7" borderId="1" xfId="1" applyNumberFormat="1" applyFont="1" applyFill="1" applyBorder="1" applyAlignment="1"/>
    <xf numFmtId="164" fontId="0" fillId="6" borderId="1" xfId="1" applyNumberFormat="1" applyFont="1" applyFill="1" applyBorder="1" applyAlignment="1"/>
    <xf numFmtId="164" fontId="0" fillId="0" borderId="1" xfId="0" applyNumberFormat="1" applyBorder="1" applyAlignment="1"/>
    <xf numFmtId="164" fontId="0" fillId="6" borderId="1" xfId="0" applyNumberFormat="1" applyFill="1" applyBorder="1" applyAlignment="1"/>
    <xf numFmtId="164" fontId="0" fillId="5" borderId="1" xfId="0" applyNumberFormat="1" applyFill="1" applyBorder="1" applyAlignment="1"/>
    <xf numFmtId="164" fontId="0" fillId="2" borderId="1" xfId="0" applyNumberFormat="1" applyFill="1" applyBorder="1" applyAlignment="1"/>
    <xf numFmtId="164" fontId="0" fillId="4" borderId="1" xfId="0" applyNumberFormat="1" applyFill="1" applyBorder="1" applyAlignment="1"/>
    <xf numFmtId="164" fontId="0" fillId="3" borderId="1" xfId="0" applyNumberFormat="1" applyFill="1" applyBorder="1" applyAlignment="1"/>
    <xf numFmtId="164" fontId="0" fillId="7" borderId="1" xfId="0" applyNumberFormat="1" applyFill="1" applyBorder="1" applyAlignment="1"/>
    <xf numFmtId="0" fontId="2" fillId="0" borderId="2" xfId="0" applyFont="1" applyBorder="1" applyAlignment="1">
      <alignment horizontal="center" wrapText="1"/>
    </xf>
    <xf numFmtId="43" fontId="2" fillId="0" borderId="3" xfId="2" applyFont="1" applyBorder="1" applyAlignment="1">
      <alignment horizontal="center" wrapText="1"/>
    </xf>
    <xf numFmtId="0" fontId="0" fillId="0" borderId="4" xfId="0" applyBorder="1"/>
    <xf numFmtId="0" fontId="0" fillId="0" borderId="0" xfId="0" applyNumberFormat="1" applyFont="1"/>
    <xf numFmtId="0" fontId="0" fillId="0" borderId="5" xfId="0" applyBorder="1"/>
    <xf numFmtId="1" fontId="0" fillId="0" borderId="1" xfId="0" applyNumberFormat="1" applyBorder="1" applyAlignment="1">
      <alignment horizontal="center" vertical="center" wrapText="1"/>
    </xf>
    <xf numFmtId="1" fontId="0" fillId="6" borderId="1" xfId="0" applyNumberFormat="1" applyFill="1" applyBorder="1" applyAlignment="1"/>
    <xf numFmtId="1" fontId="0" fillId="0" borderId="1" xfId="0" applyNumberFormat="1" applyBorder="1" applyAlignment="1"/>
    <xf numFmtId="1" fontId="0" fillId="5" borderId="1" xfId="0" applyNumberFormat="1" applyFill="1" applyBorder="1" applyAlignment="1"/>
    <xf numFmtId="1" fontId="0" fillId="2" borderId="1" xfId="0" applyNumberFormat="1" applyFill="1" applyBorder="1" applyAlignment="1"/>
    <xf numFmtId="1" fontId="0" fillId="4" borderId="1" xfId="0" applyNumberFormat="1" applyFill="1" applyBorder="1" applyAlignment="1"/>
    <xf numFmtId="1" fontId="0" fillId="3" borderId="1" xfId="0" applyNumberFormat="1" applyFill="1" applyBorder="1" applyAlignment="1"/>
    <xf numFmtId="1" fontId="0" fillId="7" borderId="1" xfId="0" applyNumberFormat="1" applyFill="1" applyBorder="1" applyAlignment="1"/>
    <xf numFmtId="1" fontId="0" fillId="0" borderId="0" xfId="0" applyNumberFormat="1" applyAlignment="1"/>
    <xf numFmtId="10" fontId="0" fillId="0" borderId="1" xfId="0" applyNumberFormat="1" applyBorder="1" applyAlignment="1"/>
    <xf numFmtId="10" fontId="0" fillId="6" borderId="1" xfId="0" applyNumberFormat="1" applyFill="1" applyBorder="1" applyAlignment="1"/>
    <xf numFmtId="10" fontId="0" fillId="5" borderId="1" xfId="0" applyNumberFormat="1" applyFill="1" applyBorder="1" applyAlignment="1"/>
    <xf numFmtId="10" fontId="0" fillId="2" borderId="1" xfId="0" applyNumberFormat="1" applyFill="1" applyBorder="1" applyAlignment="1"/>
    <xf numFmtId="10" fontId="0" fillId="4" borderId="1" xfId="0" applyNumberFormat="1" applyFill="1" applyBorder="1" applyAlignment="1"/>
    <xf numFmtId="10" fontId="0" fillId="3" borderId="1" xfId="0" applyNumberFormat="1" applyFill="1" applyBorder="1" applyAlignment="1"/>
    <xf numFmtId="1" fontId="0" fillId="9" borderId="1" xfId="0" applyNumberFormat="1" applyFill="1" applyBorder="1" applyAlignment="1"/>
    <xf numFmtId="1" fontId="0" fillId="10" borderId="1" xfId="0" applyNumberFormat="1" applyFill="1" applyBorder="1" applyAlignment="1"/>
    <xf numFmtId="1" fontId="0" fillId="11" borderId="1" xfId="0" applyNumberFormat="1" applyFill="1" applyBorder="1" applyAlignment="1"/>
    <xf numFmtId="1" fontId="3" fillId="12" borderId="1" xfId="0" applyNumberFormat="1" applyFont="1" applyFill="1" applyBorder="1" applyAlignment="1"/>
    <xf numFmtId="1" fontId="3" fillId="13" borderId="1" xfId="0" applyNumberFormat="1" applyFont="1" applyFill="1" applyBorder="1" applyAlignment="1"/>
    <xf numFmtId="1" fontId="0" fillId="0" borderId="0" xfId="0" applyNumberFormat="1"/>
    <xf numFmtId="0" fontId="6" fillId="0" borderId="0" xfId="4" applyNumberFormat="1" applyFont="1"/>
    <xf numFmtId="0" fontId="0" fillId="14" borderId="0" xfId="0" applyFill="1"/>
    <xf numFmtId="0" fontId="0" fillId="7" borderId="0" xfId="0" applyFill="1"/>
    <xf numFmtId="0" fontId="4" fillId="0" borderId="0" xfId="4" applyNumberFormat="1" applyFont="1"/>
    <xf numFmtId="0" fontId="6" fillId="0" borderId="0" xfId="5" applyNumberFormat="1" applyFont="1"/>
  </cellXfs>
  <cellStyles count="6">
    <cellStyle name="Comma" xfId="2" builtinId="3"/>
    <cellStyle name="Normal" xfId="0" builtinId="0"/>
    <cellStyle name="Normal 2" xfId="3"/>
    <cellStyle name="Normal 3" xfId="4"/>
    <cellStyle name="Normal 4" xfId="5"/>
    <cellStyle name="Percent" xfId="1" builtinId="5"/>
  </cellStyles>
  <dxfs count="74"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  <color rgb="FFFF0000"/>
      <color rgb="FFFFAFA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8"/>
  <sheetViews>
    <sheetView tabSelected="1" workbookViewId="0">
      <pane xSplit="1" ySplit="1" topLeftCell="B2" activePane="bottomRight" state="frozen"/>
      <selection sqref="A1:B1"/>
      <selection pane="topRight" sqref="A1:B1"/>
      <selection pane="bottomLeft" sqref="A1:B1"/>
      <selection pane="bottomRight"/>
    </sheetView>
  </sheetViews>
  <sheetFormatPr defaultRowHeight="14.4"/>
  <cols>
    <col min="1" max="1" width="16.6640625" style="2" customWidth="1"/>
    <col min="2" max="22" width="14.6640625" style="2" customWidth="1"/>
  </cols>
  <sheetData>
    <row r="1" spans="1:22" ht="75" customHeight="1">
      <c r="A1" s="3" t="s">
        <v>0</v>
      </c>
      <c r="B1" s="4" t="s">
        <v>193</v>
      </c>
      <c r="C1" s="4" t="s">
        <v>88</v>
      </c>
      <c r="D1" s="12" t="s">
        <v>87</v>
      </c>
      <c r="E1" s="4" t="s">
        <v>89</v>
      </c>
      <c r="F1" s="4" t="s">
        <v>104</v>
      </c>
      <c r="G1" s="4" t="s">
        <v>90</v>
      </c>
      <c r="H1" s="4" t="s">
        <v>105</v>
      </c>
      <c r="I1" s="4" t="s">
        <v>91</v>
      </c>
      <c r="J1" s="4" t="s">
        <v>92</v>
      </c>
      <c r="K1" s="4" t="s">
        <v>93</v>
      </c>
      <c r="L1" s="12" t="s">
        <v>94</v>
      </c>
      <c r="M1" s="4" t="s">
        <v>95</v>
      </c>
      <c r="N1" s="4" t="s">
        <v>96</v>
      </c>
      <c r="O1" s="4" t="s">
        <v>97</v>
      </c>
      <c r="P1" s="4" t="s">
        <v>98</v>
      </c>
      <c r="Q1" s="12" t="s">
        <v>99</v>
      </c>
      <c r="R1" s="4" t="s">
        <v>100</v>
      </c>
      <c r="S1" s="4" t="s">
        <v>186</v>
      </c>
      <c r="T1" s="4" t="s">
        <v>101</v>
      </c>
      <c r="U1" s="12" t="s">
        <v>102</v>
      </c>
      <c r="V1" s="12" t="s">
        <v>103</v>
      </c>
    </row>
    <row r="2" spans="1:22">
      <c r="A2" s="7" t="s">
        <v>7</v>
      </c>
      <c r="B2" s="7">
        <f>'July-18'!B2</f>
        <v>59595</v>
      </c>
      <c r="C2" s="7">
        <f>B2</f>
        <v>59595</v>
      </c>
      <c r="D2" s="7">
        <f>'June-19'!D2</f>
        <v>59620</v>
      </c>
      <c r="E2" s="7">
        <f>'January-19'!E2+'February-19'!E2+'March-19'!E2+'April-19'!E2+'May-19'!E2+'June-19'!E2+'July-18'!E2+'August-18'!E2+'September-18'!E2+'October-18'!E2+'November-18'!E2+'December-18'!E2</f>
        <v>4603</v>
      </c>
      <c r="F2" s="13">
        <f t="shared" ref="F2:F26" si="0">E2/C2</f>
        <v>7.7238023324104371E-2</v>
      </c>
      <c r="G2" s="7">
        <f>'January-19'!F2+'February-19'!F2+'March-19'!F2+'April-19'!F2+'May-19'!F2+'June-19'!F2+'July-18'!F2+'August-18'!F2+'September-18'!F2+'October-18'!F2+'November-18'!F2+'December-18'!F2</f>
        <v>4624</v>
      </c>
      <c r="H2" s="20">
        <f t="shared" ref="H2:H26" si="1">G2/C2</f>
        <v>7.7590401879352289E-2</v>
      </c>
      <c r="I2" s="7">
        <f>'December-18'!G2</f>
        <v>58560</v>
      </c>
      <c r="J2" s="7">
        <f>'January-19'!H2+'February-19'!H2+'March-19'!H2+'April-19'!H2+'May-19'!H2+'June-19'!H2+'July-18'!H2+'August-18'!H2+'September-18'!H2+'October-18'!H2+'November-18'!H2+'December-18'!H2</f>
        <v>2111</v>
      </c>
      <c r="K2" s="7">
        <f>'January-19'!I2+'February-19'!I2+'March-19'!I2+'April-19'!I2+'May-19'!I2+'June-19'!I2+'July-18'!I2+'August-18'!I2+'September-18'!I2+'October-18'!I2+'November-18'!I2+'December-18'!I2</f>
        <v>1735</v>
      </c>
      <c r="L2" s="7">
        <f>'January-19'!J2+'February-19'!J2+'March-19'!J2+'April-19'!J2+'May-19'!J2+'June-19'!J2+'July-18'!J2+'August-18'!J2+'September-18'!J2+'October-18'!J2+'November-18'!J2+'December-18'!J2</f>
        <v>89314</v>
      </c>
      <c r="M2" s="7">
        <f>'January-19'!K2+'February-19'!K2+'March-19'!K2+'April-19'!K2+'May-19'!K2+'June-19'!K2+'July-18'!K2+'August-18'!K2+'September-18'!K2+'October-18'!K2+'November-18'!K2+'December-18'!K2</f>
        <v>49722</v>
      </c>
      <c r="N2" s="7">
        <f>'January-19'!L2+'February-19'!L2+'March-19'!L2+'April-19'!L2+'May-19'!L2+'June-19'!L2+'July-18'!L2+'August-18'!L2+'September-18'!L2+'October-18'!L2+'November-18'!L2+'December-18'!L2</f>
        <v>39592</v>
      </c>
      <c r="O2" s="7">
        <f>'January-19'!M2+'February-19'!M2+'March-19'!M2+'April-19'!M2+'May-19'!M2+'June-19'!M2+'July-18'!M2+'August-18'!M2+'September-18'!M2+'October-18'!M2+'November-18'!M2+'December-18'!M2</f>
        <v>3078</v>
      </c>
      <c r="P2" s="7">
        <f>'January-19'!N2+'February-19'!N2+'March-19'!N2+'April-19'!N2+'May-19'!N2+'June-19'!N2+'July-18'!N2+'August-18'!N2+'September-18'!N2+'October-18'!N2+'November-18'!N2+'December-18'!N2</f>
        <v>8848</v>
      </c>
      <c r="Q2" s="7">
        <f>'December-18'!O2</f>
        <v>6909</v>
      </c>
      <c r="R2" s="7">
        <f>'January-19'!P2+'February-19'!P2+'March-19'!P2+'April-19'!P2+'May-19'!P2+'June-19'!P2+'July-18'!P2+'August-18'!P2+'September-18'!P2+'October-18'!P2+'November-18'!P2+'December-18'!P2</f>
        <v>625</v>
      </c>
      <c r="S2" s="7">
        <f>'January-19'!Q2+'February-19'!Q2+'March-19'!Q2+'April-19'!Q2+'May-19'!Q2+'June-19'!Q2+'July-18'!Q2+'August-18'!Q2+'September-18'!Q2+'October-18'!Q2+'November-18'!Q2+'December-18'!Q2</f>
        <v>1550</v>
      </c>
      <c r="T2" s="7">
        <f>'January-19'!R2+'February-19'!R2+'March-19'!R2+'April-19'!R2+'May-19'!R2+'June-19'!R2+'July-18'!R2+'August-18'!R2+'September-18'!R2+'October-18'!R2+'November-18'!R2+'December-18'!R2</f>
        <v>1764</v>
      </c>
      <c r="U2" s="7">
        <f>'January-19'!S2+'February-19'!S2+'March-19'!S2+'April-19'!S2+'May-19'!S2+'June-19'!S2+'July-18'!S2+'August-18'!S2+'September-18'!S2+'October-18'!S2+'November-18'!S2+'December-18'!S2</f>
        <v>11864</v>
      </c>
      <c r="V2" s="7">
        <f>'January-19'!T2+'February-19'!T2+'March-19'!T2+'April-19'!T2+'May-19'!T2+'June-19'!T2+'July-18'!T2+'August-18'!T2+'September-18'!T2+'October-18'!T2+'November-18'!T2+'December-18'!T2</f>
        <v>13656</v>
      </c>
    </row>
    <row r="3" spans="1:22">
      <c r="A3" s="8" t="s">
        <v>8</v>
      </c>
      <c r="B3" s="8">
        <f>'July-18'!B3</f>
        <v>24025</v>
      </c>
      <c r="C3" s="8">
        <f t="shared" ref="C3:C57" si="2">B3</f>
        <v>24025</v>
      </c>
      <c r="D3" s="8">
        <f>'June-19'!D3</f>
        <v>25633</v>
      </c>
      <c r="E3" s="8">
        <f>'January-19'!E3+'February-19'!E3+'March-19'!E3+'April-19'!E3+'May-19'!E3+'June-19'!E3+'July-18'!E3+'August-18'!E3+'September-18'!E3+'October-18'!E3+'November-18'!E3+'December-18'!E3</f>
        <v>2964</v>
      </c>
      <c r="F3" s="14">
        <f t="shared" si="0"/>
        <v>0.12337148803329864</v>
      </c>
      <c r="G3" s="8">
        <f>'January-19'!F3+'February-19'!F3+'March-19'!F3+'April-19'!F3+'May-19'!F3+'June-19'!F3+'July-18'!F3+'August-18'!F3+'September-18'!F3+'October-18'!F3+'November-18'!F3+'December-18'!F3</f>
        <v>1294</v>
      </c>
      <c r="H3" s="21">
        <f t="shared" si="1"/>
        <v>5.3860561914672214E-2</v>
      </c>
      <c r="I3" s="8">
        <f>'December-18'!G3</f>
        <v>24131</v>
      </c>
      <c r="J3" s="8">
        <f>'January-19'!H3+'February-19'!H3+'March-19'!H3+'April-19'!H3+'May-19'!H3+'June-19'!H3+'July-18'!H3+'August-18'!H3+'September-18'!H3+'October-18'!H3+'November-18'!H3+'December-18'!H3</f>
        <v>1340</v>
      </c>
      <c r="K3" s="8">
        <f>'January-19'!I3+'February-19'!I3+'March-19'!I3+'April-19'!I3+'May-19'!I3+'June-19'!I3+'July-18'!I3+'August-18'!I3+'September-18'!I3+'October-18'!I3+'November-18'!I3+'December-18'!I3</f>
        <v>454</v>
      </c>
      <c r="L3" s="8">
        <f>'January-19'!J3+'February-19'!J3+'March-19'!J3+'April-19'!J3+'May-19'!J3+'June-19'!J3+'July-18'!J3+'August-18'!J3+'September-18'!J3+'October-18'!J3+'November-18'!J3+'December-18'!J3</f>
        <v>43300</v>
      </c>
      <c r="M3" s="8">
        <f>'January-19'!K3+'February-19'!K3+'March-19'!K3+'April-19'!K3+'May-19'!K3+'June-19'!K3+'July-18'!K3+'August-18'!K3+'September-18'!K3+'October-18'!K3+'November-18'!K3+'December-18'!K3</f>
        <v>24263</v>
      </c>
      <c r="N3" s="8">
        <f>'January-19'!L3+'February-19'!L3+'March-19'!L3+'April-19'!L3+'May-19'!L3+'June-19'!L3+'July-18'!L3+'August-18'!L3+'September-18'!L3+'October-18'!L3+'November-18'!L3+'December-18'!L3</f>
        <v>19037</v>
      </c>
      <c r="O3" s="8">
        <f>'January-19'!M3+'February-19'!M3+'March-19'!M3+'April-19'!M3+'May-19'!M3+'June-19'!M3+'July-18'!M3+'August-18'!M3+'September-18'!M3+'October-18'!M3+'November-18'!M3+'December-18'!M3</f>
        <v>2368</v>
      </c>
      <c r="P3" s="8">
        <f>'January-19'!N3+'February-19'!N3+'March-19'!N3+'April-19'!N3+'May-19'!N3+'June-19'!N3+'July-18'!N3+'August-18'!N3+'September-18'!N3+'October-18'!N3+'November-18'!N3+'December-18'!N3</f>
        <v>4995</v>
      </c>
      <c r="Q3" s="8">
        <f>'December-18'!O3</f>
        <v>3925</v>
      </c>
      <c r="R3" s="8">
        <f>'January-19'!P3+'February-19'!P3+'March-19'!P3+'April-19'!P3+'May-19'!P3+'June-19'!P3+'July-18'!P3+'August-18'!P3+'September-18'!P3+'October-18'!P3+'November-18'!P3+'December-18'!P3</f>
        <v>345</v>
      </c>
      <c r="S3" s="8">
        <f>'January-19'!Q3+'February-19'!Q3+'March-19'!Q3+'April-19'!Q3+'May-19'!Q3+'June-19'!Q3+'July-18'!Q3+'August-18'!Q3+'September-18'!Q3+'October-18'!Q3+'November-18'!Q3+'December-18'!Q3</f>
        <v>868</v>
      </c>
      <c r="T3" s="8">
        <f>'January-19'!R3+'February-19'!R3+'March-19'!R3+'April-19'!R3+'May-19'!R3+'June-19'!R3+'July-18'!R3+'August-18'!R3+'September-18'!R3+'October-18'!R3+'November-18'!R3+'December-18'!R3</f>
        <v>145</v>
      </c>
      <c r="U3" s="8">
        <f>'January-19'!S3+'February-19'!S3+'March-19'!S3+'April-19'!S3+'May-19'!S3+'June-19'!S3+'July-18'!S3+'August-18'!S3+'September-18'!S3+'October-18'!S3+'November-18'!S3+'December-18'!S3</f>
        <v>4035</v>
      </c>
      <c r="V3" s="8">
        <f>'January-19'!T3+'February-19'!T3+'March-19'!T3+'April-19'!T3+'May-19'!T3+'June-19'!T3+'July-18'!T3+'August-18'!T3+'September-18'!T3+'October-18'!T3+'November-18'!T3+'December-18'!T3</f>
        <v>5325</v>
      </c>
    </row>
    <row r="4" spans="1:22">
      <c r="A4" s="7" t="s">
        <v>9</v>
      </c>
      <c r="B4" s="7">
        <f>'July-18'!B4</f>
        <v>65054</v>
      </c>
      <c r="C4" s="7">
        <f t="shared" si="2"/>
        <v>65054</v>
      </c>
      <c r="D4" s="7">
        <f>'June-19'!D4</f>
        <v>65833</v>
      </c>
      <c r="E4" s="7">
        <f>'January-19'!E4+'February-19'!E4+'March-19'!E4+'April-19'!E4+'May-19'!E4+'June-19'!E4+'July-18'!E4+'August-18'!E4+'September-18'!E4+'October-18'!E4+'November-18'!E4+'December-18'!E4</f>
        <v>7133</v>
      </c>
      <c r="F4" s="13">
        <f t="shared" si="0"/>
        <v>0.10964736987733267</v>
      </c>
      <c r="G4" s="7">
        <f>'January-19'!F4+'February-19'!F4+'March-19'!F4+'April-19'!F4+'May-19'!F4+'June-19'!F4+'July-18'!F4+'August-18'!F4+'September-18'!F4+'October-18'!F4+'November-18'!F4+'December-18'!F4</f>
        <v>5830</v>
      </c>
      <c r="H4" s="22">
        <f t="shared" si="1"/>
        <v>8.9617855935069324E-2</v>
      </c>
      <c r="I4" s="7">
        <f>'December-18'!G4</f>
        <v>61416</v>
      </c>
      <c r="J4" s="7">
        <f>'January-19'!H4+'February-19'!H4+'March-19'!H4+'April-19'!H4+'May-19'!H4+'June-19'!H4+'July-18'!H4+'August-18'!H4+'September-18'!H4+'October-18'!H4+'November-18'!H4+'December-18'!H4</f>
        <v>4065</v>
      </c>
      <c r="K4" s="7">
        <f>'January-19'!I4+'February-19'!I4+'March-19'!I4+'April-19'!I4+'May-19'!I4+'June-19'!I4+'July-18'!I4+'August-18'!I4+'September-18'!I4+'October-18'!I4+'November-18'!I4+'December-18'!I4</f>
        <v>1521</v>
      </c>
      <c r="L4" s="7">
        <f>'January-19'!J4+'February-19'!J4+'March-19'!J4+'April-19'!J4+'May-19'!J4+'June-19'!J4+'July-18'!J4+'August-18'!J4+'September-18'!J4+'October-18'!J4+'November-18'!J4+'December-18'!J4</f>
        <v>164969</v>
      </c>
      <c r="M4" s="7">
        <f>'January-19'!K4+'February-19'!K4+'March-19'!K4+'April-19'!K4+'May-19'!K4+'June-19'!K4+'July-18'!K4+'August-18'!K4+'September-18'!K4+'October-18'!K4+'November-18'!K4+'December-18'!K4</f>
        <v>80408</v>
      </c>
      <c r="N4" s="7">
        <f>'January-19'!L4+'February-19'!L4+'March-19'!L4+'April-19'!L4+'May-19'!L4+'June-19'!L4+'July-18'!L4+'August-18'!L4+'September-18'!L4+'October-18'!L4+'November-18'!L4+'December-18'!L4</f>
        <v>84561</v>
      </c>
      <c r="O4" s="7">
        <f>'January-19'!M4+'February-19'!M4+'March-19'!M4+'April-19'!M4+'May-19'!M4+'June-19'!M4+'July-18'!M4+'August-18'!M4+'September-18'!M4+'October-18'!M4+'November-18'!M4+'December-18'!M4</f>
        <v>6019</v>
      </c>
      <c r="P4" s="7">
        <f>'January-19'!N4+'February-19'!N4+'March-19'!N4+'April-19'!N4+'May-19'!N4+'June-19'!N4+'July-18'!N4+'August-18'!N4+'September-18'!N4+'October-18'!N4+'November-18'!N4+'December-18'!N4</f>
        <v>14254</v>
      </c>
      <c r="Q4" s="7">
        <f>'December-18'!O4</f>
        <v>6667</v>
      </c>
      <c r="R4" s="7">
        <f>'January-19'!P4+'February-19'!P4+'March-19'!P4+'April-19'!P4+'May-19'!P4+'June-19'!P4+'July-18'!P4+'August-18'!P4+'September-18'!P4+'October-18'!P4+'November-18'!P4+'December-18'!P4</f>
        <v>636</v>
      </c>
      <c r="S4" s="7">
        <f>'January-19'!Q4+'February-19'!Q4+'March-19'!Q4+'April-19'!Q4+'May-19'!Q4+'June-19'!Q4+'July-18'!Q4+'August-18'!Q4+'September-18'!Q4+'October-18'!Q4+'November-18'!Q4+'December-18'!Q4</f>
        <v>2170</v>
      </c>
      <c r="T4" s="7">
        <f>'January-19'!R4+'February-19'!R4+'March-19'!R4+'April-19'!R4+'May-19'!R4+'June-19'!R4+'July-18'!R4+'August-18'!R4+'September-18'!R4+'October-18'!R4+'November-18'!R4+'December-18'!R4</f>
        <v>306</v>
      </c>
      <c r="U4" s="7">
        <f>'January-19'!S4+'February-19'!S4+'March-19'!S4+'April-19'!S4+'May-19'!S4+'June-19'!S4+'July-18'!S4+'August-18'!S4+'September-18'!S4+'October-18'!S4+'November-18'!S4+'December-18'!S4</f>
        <v>10477</v>
      </c>
      <c r="V4" s="7">
        <f>'January-19'!T4+'February-19'!T4+'March-19'!T4+'April-19'!T4+'May-19'!T4+'June-19'!T4+'July-18'!T4+'August-18'!T4+'September-18'!T4+'October-18'!T4+'November-18'!T4+'December-18'!T4</f>
        <v>14200</v>
      </c>
    </row>
    <row r="5" spans="1:22">
      <c r="A5" s="8" t="s">
        <v>10</v>
      </c>
      <c r="B5" s="8">
        <f>'July-18'!B5</f>
        <v>11514</v>
      </c>
      <c r="C5" s="8">
        <f t="shared" si="2"/>
        <v>11514</v>
      </c>
      <c r="D5" s="8">
        <f>'June-19'!D5</f>
        <v>11724</v>
      </c>
      <c r="E5" s="8">
        <f>'January-19'!E5+'February-19'!E5+'March-19'!E5+'April-19'!E5+'May-19'!E5+'June-19'!E5+'July-18'!E5+'August-18'!E5+'September-18'!E5+'October-18'!E5+'November-18'!E5+'December-18'!E5</f>
        <v>333</v>
      </c>
      <c r="F5" s="14">
        <f t="shared" si="0"/>
        <v>2.8921313183949974E-2</v>
      </c>
      <c r="G5" s="8">
        <f>'January-19'!F5+'February-19'!F5+'March-19'!F5+'April-19'!F5+'May-19'!F5+'June-19'!F5+'July-18'!F5+'August-18'!F5+'September-18'!F5+'October-18'!F5+'November-18'!F5+'December-18'!F5</f>
        <v>110</v>
      </c>
      <c r="H5" s="21">
        <f t="shared" si="1"/>
        <v>9.5535869376411325E-3</v>
      </c>
      <c r="I5" s="8">
        <f>'December-18'!G5</f>
        <v>11341</v>
      </c>
      <c r="J5" s="8">
        <f>'January-19'!H5+'February-19'!H5+'March-19'!H5+'April-19'!H5+'May-19'!H5+'June-19'!H5+'July-18'!H5+'August-18'!H5+'September-18'!H5+'October-18'!H5+'November-18'!H5+'December-18'!H5</f>
        <v>52</v>
      </c>
      <c r="K5" s="8">
        <f>'January-19'!I5+'February-19'!I5+'March-19'!I5+'April-19'!I5+'May-19'!I5+'June-19'!I5+'July-18'!I5+'August-18'!I5+'September-18'!I5+'October-18'!I5+'November-18'!I5+'December-18'!I5</f>
        <v>31</v>
      </c>
      <c r="L5" s="8">
        <f>'January-19'!J5+'February-19'!J5+'March-19'!J5+'April-19'!J5+'May-19'!J5+'June-19'!J5+'July-18'!J5+'August-18'!J5+'September-18'!J5+'October-18'!J5+'November-18'!J5+'December-18'!J5</f>
        <v>3392</v>
      </c>
      <c r="M5" s="8">
        <f>'January-19'!K5+'February-19'!K5+'March-19'!K5+'April-19'!K5+'May-19'!K5+'June-19'!K5+'July-18'!K5+'August-18'!K5+'September-18'!K5+'October-18'!K5+'November-18'!K5+'December-18'!K5</f>
        <v>1793</v>
      </c>
      <c r="N5" s="8">
        <f>'January-19'!L5+'February-19'!L5+'March-19'!L5+'April-19'!L5+'May-19'!L5+'June-19'!L5+'July-18'!L5+'August-18'!L5+'September-18'!L5+'October-18'!L5+'November-18'!L5+'December-18'!L5</f>
        <v>1599</v>
      </c>
      <c r="O5" s="8">
        <f>'January-19'!M5+'February-19'!M5+'March-19'!M5+'April-19'!M5+'May-19'!M5+'June-19'!M5+'July-18'!M5+'August-18'!M5+'September-18'!M5+'October-18'!M5+'November-18'!M5+'December-18'!M5</f>
        <v>229</v>
      </c>
      <c r="P5" s="8">
        <f>'January-19'!N5+'February-19'!N5+'March-19'!N5+'April-19'!N5+'May-19'!N5+'June-19'!N5+'July-18'!N5+'August-18'!N5+'September-18'!N5+'October-18'!N5+'November-18'!N5+'December-18'!N5</f>
        <v>326</v>
      </c>
      <c r="Q5" s="8">
        <f>'December-18'!O5</f>
        <v>179</v>
      </c>
      <c r="R5" s="8">
        <f>'January-19'!P5+'February-19'!P5+'March-19'!P5+'April-19'!P5+'May-19'!P5+'June-19'!P5+'July-18'!P5+'August-18'!P5+'September-18'!P5+'October-18'!P5+'November-18'!P5+'December-18'!P5</f>
        <v>13</v>
      </c>
      <c r="S5" s="8">
        <f>'January-19'!Q5+'February-19'!Q5+'March-19'!Q5+'April-19'!Q5+'May-19'!Q5+'June-19'!Q5+'July-18'!Q5+'August-18'!Q5+'September-18'!Q5+'October-18'!Q5+'November-18'!Q5+'December-18'!Q5</f>
        <v>43</v>
      </c>
      <c r="T5" s="8">
        <f>'January-19'!R5+'February-19'!R5+'March-19'!R5+'April-19'!R5+'May-19'!R5+'June-19'!R5+'July-18'!R5+'August-18'!R5+'September-18'!R5+'October-18'!R5+'November-18'!R5+'December-18'!R5</f>
        <v>6</v>
      </c>
      <c r="U5" s="8">
        <f>'January-19'!S5+'February-19'!S5+'March-19'!S5+'April-19'!S5+'May-19'!S5+'June-19'!S5+'July-18'!S5+'August-18'!S5+'September-18'!S5+'October-18'!S5+'November-18'!S5+'December-18'!S5</f>
        <v>1120</v>
      </c>
      <c r="V5" s="8">
        <f>'January-19'!T5+'February-19'!T5+'March-19'!T5+'April-19'!T5+'May-19'!T5+'June-19'!T5+'July-18'!T5+'August-18'!T5+'September-18'!T5+'October-18'!T5+'November-18'!T5+'December-18'!T5</f>
        <v>429</v>
      </c>
    </row>
    <row r="6" spans="1:22">
      <c r="A6" s="7" t="s">
        <v>11</v>
      </c>
      <c r="B6" s="7">
        <f>'July-18'!B6</f>
        <v>59720</v>
      </c>
      <c r="C6" s="7">
        <f t="shared" si="2"/>
        <v>59720</v>
      </c>
      <c r="D6" s="7">
        <f>'June-19'!D6</f>
        <v>56473</v>
      </c>
      <c r="E6" s="7">
        <f>'January-19'!E6+'February-19'!E6+'March-19'!E6+'April-19'!E6+'May-19'!E6+'June-19'!E6+'July-18'!E6+'August-18'!E6+'September-18'!E6+'October-18'!E6+'November-18'!E6+'December-18'!E6</f>
        <v>6629</v>
      </c>
      <c r="F6" s="13">
        <f t="shared" si="0"/>
        <v>0.11100133958472873</v>
      </c>
      <c r="G6" s="7">
        <f>'January-19'!F6+'February-19'!F6+'March-19'!F6+'April-19'!F6+'May-19'!F6+'June-19'!F6+'July-18'!F6+'August-18'!F6+'September-18'!F6+'October-18'!F6+'November-18'!F6+'December-18'!F6</f>
        <v>9738</v>
      </c>
      <c r="H6" s="22">
        <f t="shared" si="1"/>
        <v>0.16306095110515739</v>
      </c>
      <c r="I6" s="7">
        <f>'December-18'!G6</f>
        <v>55875</v>
      </c>
      <c r="J6" s="7">
        <f>'January-19'!H6+'February-19'!H6+'March-19'!H6+'April-19'!H6+'May-19'!H6+'June-19'!H6+'July-18'!H6+'August-18'!H6+'September-18'!H6+'October-18'!H6+'November-18'!H6+'December-18'!H6</f>
        <v>3583</v>
      </c>
      <c r="K6" s="7">
        <f>'January-19'!I6+'February-19'!I6+'March-19'!I6+'April-19'!I6+'May-19'!I6+'June-19'!I6+'July-18'!I6+'August-18'!I6+'September-18'!I6+'October-18'!I6+'November-18'!I6+'December-18'!I6</f>
        <v>3679</v>
      </c>
      <c r="L6" s="7">
        <f>'January-19'!J6+'February-19'!J6+'March-19'!J6+'April-19'!J6+'May-19'!J6+'June-19'!J6+'July-18'!J6+'August-18'!J6+'September-18'!J6+'October-18'!J6+'November-18'!J6+'December-18'!J6</f>
        <v>113409</v>
      </c>
      <c r="M6" s="7">
        <f>'January-19'!K6+'February-19'!K6+'March-19'!K6+'April-19'!K6+'May-19'!K6+'June-19'!K6+'July-18'!K6+'August-18'!K6+'September-18'!K6+'October-18'!K6+'November-18'!K6+'December-18'!K6</f>
        <v>52911</v>
      </c>
      <c r="N6" s="7">
        <f>'January-19'!L6+'February-19'!L6+'March-19'!L6+'April-19'!L6+'May-19'!L6+'June-19'!L6+'July-18'!L6+'August-18'!L6+'September-18'!L6+'October-18'!L6+'November-18'!L6+'December-18'!L6</f>
        <v>60498</v>
      </c>
      <c r="O6" s="7">
        <f>'January-19'!M6+'February-19'!M6+'March-19'!M6+'April-19'!M6+'May-19'!M6+'June-19'!M6+'July-18'!M6+'August-18'!M6+'September-18'!M6+'October-18'!M6+'November-18'!M6+'December-18'!M6</f>
        <v>5549</v>
      </c>
      <c r="P6" s="7">
        <f>'January-19'!N6+'February-19'!N6+'March-19'!N6+'April-19'!N6+'May-19'!N6+'June-19'!N6+'July-18'!N6+'August-18'!N6+'September-18'!N6+'October-18'!N6+'November-18'!N6+'December-18'!N6</f>
        <v>11807</v>
      </c>
      <c r="Q6" s="7">
        <f>'December-18'!O6</f>
        <v>12524</v>
      </c>
      <c r="R6" s="7">
        <f>'January-19'!P6+'February-19'!P6+'March-19'!P6+'April-19'!P6+'May-19'!P6+'June-19'!P6+'July-18'!P6+'August-18'!P6+'September-18'!P6+'October-18'!P6+'November-18'!P6+'December-18'!P6</f>
        <v>1035</v>
      </c>
      <c r="S6" s="7">
        <f>'January-19'!Q6+'February-19'!Q6+'March-19'!Q6+'April-19'!Q6+'May-19'!Q6+'June-19'!Q6+'July-18'!Q6+'August-18'!Q6+'September-18'!Q6+'October-18'!Q6+'November-18'!Q6+'December-18'!Q6</f>
        <v>2254</v>
      </c>
      <c r="T6" s="7">
        <f>'January-19'!R6+'February-19'!R6+'March-19'!R6+'April-19'!R6+'May-19'!R6+'June-19'!R6+'July-18'!R6+'August-18'!R6+'September-18'!R6+'October-18'!R6+'November-18'!R6+'December-18'!R6</f>
        <v>404</v>
      </c>
      <c r="U6" s="7">
        <f>'January-19'!S6+'February-19'!S6+'March-19'!S6+'April-19'!S6+'May-19'!S6+'June-19'!S6+'July-18'!S6+'August-18'!S6+'September-18'!S6+'October-18'!S6+'November-18'!S6+'December-18'!S6</f>
        <v>16032</v>
      </c>
      <c r="V6" s="7">
        <f>'January-19'!T6+'February-19'!T6+'March-19'!T6+'April-19'!T6+'May-19'!T6+'June-19'!T6+'July-18'!T6+'August-18'!T6+'September-18'!T6+'October-18'!T6+'November-18'!T6+'December-18'!T6</f>
        <v>13456</v>
      </c>
    </row>
    <row r="7" spans="1:22">
      <c r="A7" s="8" t="s">
        <v>12</v>
      </c>
      <c r="B7" s="8">
        <f>'July-18'!B7</f>
        <v>15223</v>
      </c>
      <c r="C7" s="8">
        <f t="shared" si="2"/>
        <v>15223</v>
      </c>
      <c r="D7" s="8">
        <f>'June-19'!D7</f>
        <v>15573</v>
      </c>
      <c r="E7" s="8">
        <f>'January-19'!E7+'February-19'!E7+'March-19'!E7+'April-19'!E7+'May-19'!E7+'June-19'!E7+'July-18'!E7+'August-18'!E7+'September-18'!E7+'October-18'!E7+'November-18'!E7+'December-18'!E7</f>
        <v>972</v>
      </c>
      <c r="F7" s="14">
        <f t="shared" si="0"/>
        <v>6.3850752151349929E-2</v>
      </c>
      <c r="G7" s="8">
        <f>'January-19'!F7+'February-19'!F7+'March-19'!F7+'April-19'!F7+'May-19'!F7+'June-19'!F7+'July-18'!F7+'August-18'!F7+'September-18'!F7+'October-18'!F7+'November-18'!F7+'December-18'!F7</f>
        <v>611</v>
      </c>
      <c r="H7" s="21">
        <f t="shared" si="1"/>
        <v>4.0136635354397952E-2</v>
      </c>
      <c r="I7" s="8">
        <f>'December-18'!G7</f>
        <v>15282</v>
      </c>
      <c r="J7" s="8">
        <f>'January-19'!H7+'February-19'!H7+'March-19'!H7+'April-19'!H7+'May-19'!H7+'June-19'!H7+'July-18'!H7+'August-18'!H7+'September-18'!H7+'October-18'!H7+'November-18'!H7+'December-18'!H7</f>
        <v>297</v>
      </c>
      <c r="K7" s="8">
        <f>'January-19'!I7+'February-19'!I7+'March-19'!I7+'April-19'!I7+'May-19'!I7+'June-19'!I7+'July-18'!I7+'August-18'!I7+'September-18'!I7+'October-18'!I7+'November-18'!I7+'December-18'!I7</f>
        <v>136</v>
      </c>
      <c r="L7" s="8">
        <f>'January-19'!J7+'February-19'!J7+'March-19'!J7+'April-19'!J7+'May-19'!J7+'June-19'!J7+'July-18'!J7+'August-18'!J7+'September-18'!J7+'October-18'!J7+'November-18'!J7+'December-18'!J7</f>
        <v>14533</v>
      </c>
      <c r="M7" s="8">
        <f>'January-19'!K7+'February-19'!K7+'March-19'!K7+'April-19'!K7+'May-19'!K7+'June-19'!K7+'July-18'!K7+'August-18'!K7+'September-18'!K7+'October-18'!K7+'November-18'!K7+'December-18'!K7</f>
        <v>11004</v>
      </c>
      <c r="N7" s="8">
        <f>'January-19'!L7+'February-19'!L7+'March-19'!L7+'April-19'!L7+'May-19'!L7+'June-19'!L7+'July-18'!L7+'August-18'!L7+'September-18'!L7+'October-18'!L7+'November-18'!L7+'December-18'!L7</f>
        <v>3529</v>
      </c>
      <c r="O7" s="8">
        <f>'January-19'!M7+'February-19'!M7+'March-19'!M7+'April-19'!M7+'May-19'!M7+'June-19'!M7+'July-18'!M7+'August-18'!M7+'September-18'!M7+'October-18'!M7+'November-18'!M7+'December-18'!M7</f>
        <v>297</v>
      </c>
      <c r="P7" s="8">
        <f>'January-19'!N7+'February-19'!N7+'March-19'!N7+'April-19'!N7+'May-19'!N7+'June-19'!N7+'July-18'!N7+'August-18'!N7+'September-18'!N7+'October-18'!N7+'November-18'!N7+'December-18'!N7</f>
        <v>1426</v>
      </c>
      <c r="Q7" s="8">
        <f>'December-18'!O7</f>
        <v>631</v>
      </c>
      <c r="R7" s="8">
        <f>'January-19'!P7+'February-19'!P7+'March-19'!P7+'April-19'!P7+'May-19'!P7+'June-19'!P7+'July-18'!P7+'August-18'!P7+'September-18'!P7+'October-18'!P7+'November-18'!P7+'December-18'!P7</f>
        <v>72</v>
      </c>
      <c r="S7" s="8">
        <f>'January-19'!Q7+'February-19'!Q7+'March-19'!Q7+'April-19'!Q7+'May-19'!Q7+'June-19'!Q7+'July-18'!Q7+'August-18'!Q7+'September-18'!Q7+'October-18'!Q7+'November-18'!Q7+'December-18'!Q7</f>
        <v>190</v>
      </c>
      <c r="T7" s="8">
        <f>'January-19'!R7+'February-19'!R7+'March-19'!R7+'April-19'!R7+'May-19'!R7+'June-19'!R7+'July-18'!R7+'August-18'!R7+'September-18'!R7+'October-18'!R7+'November-18'!R7+'December-18'!R7</f>
        <v>29</v>
      </c>
      <c r="U7" s="8">
        <f>'January-19'!S7+'February-19'!S7+'March-19'!S7+'April-19'!S7+'May-19'!S7+'June-19'!S7+'July-18'!S7+'August-18'!S7+'September-18'!S7+'October-18'!S7+'November-18'!S7+'December-18'!S7</f>
        <v>2221</v>
      </c>
      <c r="V7" s="8">
        <f>'January-19'!T7+'February-19'!T7+'March-19'!T7+'April-19'!T7+'May-19'!T7+'June-19'!T7+'July-18'!T7+'August-18'!T7+'September-18'!T7+'October-18'!T7+'November-18'!T7+'December-18'!T7</f>
        <v>2984</v>
      </c>
    </row>
    <row r="8" spans="1:22">
      <c r="A8" s="7" t="s">
        <v>13</v>
      </c>
      <c r="B8" s="7">
        <f>'July-18'!B8</f>
        <v>9019</v>
      </c>
      <c r="C8" s="7">
        <f t="shared" si="2"/>
        <v>9019</v>
      </c>
      <c r="D8" s="7">
        <f>'June-19'!D8</f>
        <v>9563</v>
      </c>
      <c r="E8" s="7">
        <f>'January-19'!E8+'February-19'!E8+'March-19'!E8+'April-19'!E8+'May-19'!E8+'June-19'!E8+'July-18'!E8+'August-18'!E8+'September-18'!E8+'October-18'!E8+'November-18'!E8+'December-18'!E8</f>
        <v>634</v>
      </c>
      <c r="F8" s="13">
        <f t="shared" si="0"/>
        <v>7.0296041689766053E-2</v>
      </c>
      <c r="G8" s="7">
        <f>'January-19'!F8+'February-19'!F8+'March-19'!F8+'April-19'!F8+'May-19'!F8+'June-19'!F8+'July-18'!F8+'August-18'!F8+'September-18'!F8+'October-18'!F8+'November-18'!F8+'December-18'!F8</f>
        <v>137</v>
      </c>
      <c r="H8" s="22">
        <f t="shared" si="1"/>
        <v>1.5190154119081938E-2</v>
      </c>
      <c r="I8" s="7">
        <f>'December-18'!G8</f>
        <v>9152</v>
      </c>
      <c r="J8" s="7">
        <f>'January-19'!H8+'February-19'!H8+'March-19'!H8+'April-19'!H8+'May-19'!H8+'June-19'!H8+'July-18'!H8+'August-18'!H8+'September-18'!H8+'October-18'!H8+'November-18'!H8+'December-18'!H8</f>
        <v>153</v>
      </c>
      <c r="K8" s="7">
        <f>'January-19'!I8+'February-19'!I8+'March-19'!I8+'April-19'!I8+'May-19'!I8+'June-19'!I8+'July-18'!I8+'August-18'!I8+'September-18'!I8+'October-18'!I8+'November-18'!I8+'December-18'!I8</f>
        <v>19</v>
      </c>
      <c r="L8" s="7">
        <f>'January-19'!J8+'February-19'!J8+'March-19'!J8+'April-19'!J8+'May-19'!J8+'June-19'!J8+'July-18'!J8+'August-18'!J8+'September-18'!J8+'October-18'!J8+'November-18'!J8+'December-18'!J8</f>
        <v>7969</v>
      </c>
      <c r="M8" s="7">
        <f>'January-19'!K8+'February-19'!K8+'March-19'!K8+'April-19'!K8+'May-19'!K8+'June-19'!K8+'July-18'!K8+'August-18'!K8+'September-18'!K8+'October-18'!K8+'November-18'!K8+'December-18'!K8</f>
        <v>6309</v>
      </c>
      <c r="N8" s="7">
        <f>'January-19'!L8+'February-19'!L8+'March-19'!L8+'April-19'!L8+'May-19'!L8+'June-19'!L8+'July-18'!L8+'August-18'!L8+'September-18'!L8+'October-18'!L8+'November-18'!L8+'December-18'!L8</f>
        <v>1660</v>
      </c>
      <c r="O8" s="7">
        <f>'January-19'!M8+'February-19'!M8+'March-19'!M8+'April-19'!M8+'May-19'!M8+'June-19'!M8+'July-18'!M8+'August-18'!M8+'September-18'!M8+'October-18'!M8+'November-18'!M8+'December-18'!M8</f>
        <v>189</v>
      </c>
      <c r="P8" s="7">
        <f>'January-19'!N8+'February-19'!N8+'March-19'!N8+'April-19'!N8+'May-19'!N8+'June-19'!N8+'July-18'!N8+'August-18'!N8+'September-18'!N8+'October-18'!N8+'November-18'!N8+'December-18'!N8</f>
        <v>1011</v>
      </c>
      <c r="Q8" s="7">
        <f>'December-18'!O8</f>
        <v>508</v>
      </c>
      <c r="R8" s="7">
        <f>'January-19'!P8+'February-19'!P8+'March-19'!P8+'April-19'!P8+'May-19'!P8+'June-19'!P8+'July-18'!P8+'August-18'!P8+'September-18'!P8+'October-18'!P8+'November-18'!P8+'December-18'!P8</f>
        <v>59</v>
      </c>
      <c r="S8" s="7">
        <f>'January-19'!Q8+'February-19'!Q8+'March-19'!Q8+'April-19'!Q8+'May-19'!Q8+'June-19'!Q8+'July-18'!Q8+'August-18'!Q8+'September-18'!Q8+'October-18'!Q8+'November-18'!Q8+'December-18'!Q8</f>
        <v>118</v>
      </c>
      <c r="T8" s="7">
        <f>'January-19'!R8+'February-19'!R8+'March-19'!R8+'April-19'!R8+'May-19'!R8+'June-19'!R8+'July-18'!R8+'August-18'!R8+'September-18'!R8+'October-18'!R8+'November-18'!R8+'December-18'!R8</f>
        <v>29</v>
      </c>
      <c r="U8" s="7">
        <f>'January-19'!S8+'February-19'!S8+'March-19'!S8+'April-19'!S8+'May-19'!S8+'June-19'!S8+'July-18'!S8+'August-18'!S8+'September-18'!S8+'October-18'!S8+'November-18'!S8+'December-18'!S8</f>
        <v>1812</v>
      </c>
      <c r="V8" s="7">
        <f>'January-19'!T8+'February-19'!T8+'March-19'!T8+'April-19'!T8+'May-19'!T8+'June-19'!T8+'July-18'!T8+'August-18'!T8+'September-18'!T8+'October-18'!T8+'November-18'!T8+'December-18'!T8</f>
        <v>1950</v>
      </c>
    </row>
    <row r="9" spans="1:22">
      <c r="A9" s="8" t="s">
        <v>14</v>
      </c>
      <c r="B9" s="8">
        <f>'July-18'!B9</f>
        <v>9362</v>
      </c>
      <c r="C9" s="8">
        <f t="shared" si="2"/>
        <v>9362</v>
      </c>
      <c r="D9" s="8">
        <f>'June-19'!D9</f>
        <v>8956</v>
      </c>
      <c r="E9" s="8">
        <f>'January-19'!E9+'February-19'!E9+'March-19'!E9+'April-19'!E9+'May-19'!E9+'June-19'!E9+'July-18'!E9+'August-18'!E9+'September-18'!E9+'October-18'!E9+'November-18'!E9+'December-18'!E9</f>
        <v>492</v>
      </c>
      <c r="F9" s="14">
        <f t="shared" si="0"/>
        <v>5.2552873317667163E-2</v>
      </c>
      <c r="G9" s="8">
        <f>'January-19'!F9+'February-19'!F9+'March-19'!F9+'April-19'!F9+'May-19'!F9+'June-19'!F9+'July-18'!F9+'August-18'!F9+'September-18'!F9+'October-18'!F9+'November-18'!F9+'December-18'!F9</f>
        <v>899</v>
      </c>
      <c r="H9" s="21">
        <f t="shared" si="1"/>
        <v>9.602649006622517E-2</v>
      </c>
      <c r="I9" s="8">
        <f>'December-18'!G9</f>
        <v>9247</v>
      </c>
      <c r="J9" s="8">
        <f>'January-19'!H9+'February-19'!H9+'March-19'!H9+'April-19'!H9+'May-19'!H9+'June-19'!H9+'July-18'!H9+'August-18'!H9+'September-18'!H9+'October-18'!H9+'November-18'!H9+'December-18'!H9</f>
        <v>131</v>
      </c>
      <c r="K9" s="8">
        <f>'January-19'!I9+'February-19'!I9+'March-19'!I9+'April-19'!I9+'May-19'!I9+'June-19'!I9+'July-18'!I9+'August-18'!I9+'September-18'!I9+'October-18'!I9+'November-18'!I9+'December-18'!I9</f>
        <v>260</v>
      </c>
      <c r="L9" s="8">
        <f>'January-19'!J9+'February-19'!J9+'March-19'!J9+'April-19'!J9+'May-19'!J9+'June-19'!J9+'July-18'!J9+'August-18'!J9+'September-18'!J9+'October-18'!J9+'November-18'!J9+'December-18'!J9</f>
        <v>4979</v>
      </c>
      <c r="M9" s="8">
        <f>'January-19'!K9+'February-19'!K9+'March-19'!K9+'April-19'!K9+'May-19'!K9+'June-19'!K9+'July-18'!K9+'August-18'!K9+'September-18'!K9+'October-18'!K9+'November-18'!K9+'December-18'!K9</f>
        <v>3243</v>
      </c>
      <c r="N9" s="8">
        <f>'January-19'!L9+'February-19'!L9+'March-19'!L9+'April-19'!L9+'May-19'!L9+'June-19'!L9+'July-18'!L9+'August-18'!L9+'September-18'!L9+'October-18'!L9+'November-18'!L9+'December-18'!L9</f>
        <v>1736</v>
      </c>
      <c r="O9" s="8">
        <f>'January-19'!M9+'February-19'!M9+'March-19'!M9+'April-19'!M9+'May-19'!M9+'June-19'!M9+'July-18'!M9+'August-18'!M9+'September-18'!M9+'October-18'!M9+'November-18'!M9+'December-18'!M9</f>
        <v>119</v>
      </c>
      <c r="P9" s="8">
        <f>'January-19'!N9+'February-19'!N9+'March-19'!N9+'April-19'!N9+'May-19'!N9+'June-19'!N9+'July-18'!N9+'August-18'!N9+'September-18'!N9+'October-18'!N9+'November-18'!N9+'December-18'!N9</f>
        <v>654</v>
      </c>
      <c r="Q9" s="8">
        <f>'December-18'!O9</f>
        <v>247</v>
      </c>
      <c r="R9" s="8">
        <f>'January-19'!P9+'February-19'!P9+'March-19'!P9+'April-19'!P9+'May-19'!P9+'June-19'!P9+'July-18'!P9+'August-18'!P9+'September-18'!P9+'October-18'!P9+'November-18'!P9+'December-18'!P9</f>
        <v>25</v>
      </c>
      <c r="S9" s="8">
        <f>'January-19'!Q9+'February-19'!Q9+'March-19'!Q9+'April-19'!Q9+'May-19'!Q9+'June-19'!Q9+'July-18'!Q9+'August-18'!Q9+'September-18'!Q9+'October-18'!Q9+'November-18'!Q9+'December-18'!Q9</f>
        <v>112</v>
      </c>
      <c r="T9" s="8">
        <f>'January-19'!R9+'February-19'!R9+'March-19'!R9+'April-19'!R9+'May-19'!R9+'June-19'!R9+'July-18'!R9+'August-18'!R9+'September-18'!R9+'October-18'!R9+'November-18'!R9+'December-18'!R9</f>
        <v>10</v>
      </c>
      <c r="U9" s="8">
        <f>'January-19'!S9+'February-19'!S9+'March-19'!S9+'April-19'!S9+'May-19'!S9+'June-19'!S9+'July-18'!S9+'August-18'!S9+'September-18'!S9+'October-18'!S9+'November-18'!S9+'December-18'!S9</f>
        <v>915</v>
      </c>
      <c r="V9" s="8">
        <f>'January-19'!T9+'February-19'!T9+'March-19'!T9+'April-19'!T9+'May-19'!T9+'June-19'!T9+'July-18'!T9+'August-18'!T9+'September-18'!T9+'October-18'!T9+'November-18'!T9+'December-18'!T9</f>
        <v>487</v>
      </c>
    </row>
    <row r="10" spans="1:22">
      <c r="A10" s="7" t="s">
        <v>15</v>
      </c>
      <c r="B10" s="7">
        <f>'July-18'!B10</f>
        <v>6463</v>
      </c>
      <c r="C10" s="7">
        <f t="shared" si="2"/>
        <v>6463</v>
      </c>
      <c r="D10" s="7">
        <f>'June-19'!D10</f>
        <v>5154</v>
      </c>
      <c r="E10" s="7">
        <f>'January-19'!E10+'February-19'!E10+'March-19'!E10+'April-19'!E10+'May-19'!E10+'June-19'!E10+'July-18'!E10+'August-18'!E10+'September-18'!E10+'October-18'!E10+'November-18'!E10+'December-18'!E10</f>
        <v>646</v>
      </c>
      <c r="F10" s="13">
        <f t="shared" si="0"/>
        <v>9.9953581927897259E-2</v>
      </c>
      <c r="G10" s="7">
        <f>'January-19'!F10+'February-19'!F10+'March-19'!F10+'April-19'!F10+'May-19'!F10+'June-19'!F10+'July-18'!F10+'August-18'!F10+'September-18'!F10+'October-18'!F10+'November-18'!F10+'December-18'!F10</f>
        <v>1912</v>
      </c>
      <c r="H10" s="22">
        <f t="shared" si="1"/>
        <v>0.29583784620145442</v>
      </c>
      <c r="I10" s="7">
        <f>'December-18'!G10</f>
        <v>6479</v>
      </c>
      <c r="J10" s="7">
        <f>'January-19'!H10+'February-19'!H10+'March-19'!H10+'April-19'!H10+'May-19'!H10+'June-19'!H10+'July-18'!H10+'August-18'!H10+'September-18'!H10+'October-18'!H10+'November-18'!H10+'December-18'!H10</f>
        <v>39</v>
      </c>
      <c r="K10" s="7">
        <f>'January-19'!I10+'February-19'!I10+'March-19'!I10+'April-19'!I10+'May-19'!I10+'June-19'!I10+'July-18'!I10+'August-18'!I10+'September-18'!I10+'October-18'!I10+'November-18'!I10+'December-18'!I10</f>
        <v>607</v>
      </c>
      <c r="L10" s="7">
        <f>'January-19'!J10+'February-19'!J10+'March-19'!J10+'April-19'!J10+'May-19'!J10+'June-19'!J10+'July-18'!J10+'August-18'!J10+'September-18'!J10+'October-18'!J10+'November-18'!J10+'December-18'!J10</f>
        <v>979</v>
      </c>
      <c r="M10" s="7">
        <f>'January-19'!K10+'February-19'!K10+'March-19'!K10+'April-19'!K10+'May-19'!K10+'June-19'!K10+'July-18'!K10+'August-18'!K10+'September-18'!K10+'October-18'!K10+'November-18'!K10+'December-18'!K10</f>
        <v>265</v>
      </c>
      <c r="N10" s="7">
        <f>'January-19'!L10+'February-19'!L10+'March-19'!L10+'April-19'!L10+'May-19'!L10+'June-19'!L10+'July-18'!L10+'August-18'!L10+'September-18'!L10+'October-18'!L10+'November-18'!L10+'December-18'!L10</f>
        <v>714</v>
      </c>
      <c r="O10" s="7">
        <f>'January-19'!M10+'February-19'!M10+'March-19'!M10+'April-19'!M10+'May-19'!M10+'June-19'!M10+'July-18'!M10+'August-18'!M10+'September-18'!M10+'October-18'!M10+'November-18'!M10+'December-18'!M10</f>
        <v>42</v>
      </c>
      <c r="P10" s="7">
        <f>'January-19'!N10+'February-19'!N10+'March-19'!N10+'April-19'!N10+'May-19'!N10+'June-19'!N10+'July-18'!N10+'August-18'!N10+'September-18'!N10+'October-18'!N10+'November-18'!N10+'December-18'!N10</f>
        <v>199</v>
      </c>
      <c r="Q10" s="7">
        <f>'December-18'!O10</f>
        <v>126</v>
      </c>
      <c r="R10" s="7">
        <f>'January-19'!P10+'February-19'!P10+'March-19'!P10+'April-19'!P10+'May-19'!P10+'June-19'!P10+'July-18'!P10+'August-18'!P10+'September-18'!P10+'October-18'!P10+'November-18'!P10+'December-18'!P10</f>
        <v>7</v>
      </c>
      <c r="S10" s="7">
        <f>'January-19'!Q10+'February-19'!Q10+'March-19'!Q10+'April-19'!Q10+'May-19'!Q10+'June-19'!Q10+'July-18'!Q10+'August-18'!Q10+'September-18'!Q10+'October-18'!Q10+'November-18'!Q10+'December-18'!Q10</f>
        <v>44</v>
      </c>
      <c r="T10" s="7">
        <f>'January-19'!R10+'February-19'!R10+'March-19'!R10+'April-19'!R10+'May-19'!R10+'June-19'!R10+'July-18'!R10+'August-18'!R10+'September-18'!R10+'October-18'!R10+'November-18'!R10+'December-18'!R10</f>
        <v>4</v>
      </c>
      <c r="U10" s="7">
        <f>'January-19'!S10+'February-19'!S10+'March-19'!S10+'April-19'!S10+'May-19'!S10+'June-19'!S10+'July-18'!S10+'August-18'!S10+'September-18'!S10+'October-18'!S10+'November-18'!S10+'December-18'!S10</f>
        <v>536</v>
      </c>
      <c r="V10" s="7">
        <f>'January-19'!T10+'February-19'!T10+'March-19'!T10+'April-19'!T10+'May-19'!T10+'June-19'!T10+'July-18'!T10+'August-18'!T10+'September-18'!T10+'October-18'!T10+'November-18'!T10+'December-18'!T10</f>
        <v>37</v>
      </c>
    </row>
    <row r="11" spans="1:22">
      <c r="A11" s="8" t="s">
        <v>152</v>
      </c>
      <c r="B11" s="8">
        <f>'July-18'!B11</f>
        <v>12438</v>
      </c>
      <c r="C11" s="8">
        <f t="shared" si="2"/>
        <v>12438</v>
      </c>
      <c r="D11" s="8">
        <f>'June-19'!D11</f>
        <v>38436</v>
      </c>
      <c r="E11" s="8">
        <f>'January-19'!E11+'February-19'!E11+'March-19'!E11+'April-19'!E11+'May-19'!E11+'June-19'!E11+'July-18'!E11+'August-18'!E11+'September-18'!E11+'October-18'!E11+'November-18'!E11+'December-18'!E11</f>
        <v>112132</v>
      </c>
      <c r="F11" s="14">
        <f t="shared" si="0"/>
        <v>9.0152757678083297</v>
      </c>
      <c r="G11" s="8">
        <f>'January-19'!F11+'February-19'!F11+'March-19'!F11+'April-19'!F11+'May-19'!F11+'June-19'!F11+'July-18'!F11+'August-18'!F11+'September-18'!F11+'October-18'!F11+'November-18'!F11+'December-18'!F11</f>
        <v>93988</v>
      </c>
      <c r="H11" s="21">
        <f t="shared" si="1"/>
        <v>7.5565203408908186</v>
      </c>
      <c r="I11" s="8">
        <f>'December-18'!G11</f>
        <v>35446</v>
      </c>
      <c r="J11" s="8">
        <f>'January-19'!H11+'February-19'!H11+'March-19'!H11+'April-19'!H11+'May-19'!H11+'June-19'!H11+'July-18'!H11+'August-18'!H11+'September-18'!H11+'October-18'!H11+'November-18'!H11+'December-18'!H11</f>
        <v>107216</v>
      </c>
      <c r="K11" s="8">
        <f>'January-19'!I11+'February-19'!I11+'March-19'!I11+'April-19'!I11+'May-19'!I11+'June-19'!I11+'July-18'!I11+'August-18'!I11+'September-18'!I11+'October-18'!I11+'November-18'!I11+'December-18'!I11</f>
        <v>93975</v>
      </c>
      <c r="L11" s="8">
        <f>'January-19'!J11+'February-19'!J11+'March-19'!J11+'April-19'!J11+'May-19'!J11+'June-19'!J11+'July-18'!J11+'August-18'!J11+'September-18'!J11+'October-18'!J11+'November-18'!J11+'December-18'!J11</f>
        <v>0</v>
      </c>
      <c r="M11" s="8">
        <f>'January-19'!K11+'February-19'!K11+'March-19'!K11+'April-19'!K11+'May-19'!K11+'June-19'!K11+'July-18'!K11+'August-18'!K11+'September-18'!K11+'October-18'!K11+'November-18'!K11+'December-18'!K11</f>
        <v>0</v>
      </c>
      <c r="N11" s="8">
        <f>'January-19'!L11+'February-19'!L11+'March-19'!L11+'April-19'!L11+'May-19'!L11+'June-19'!L11+'July-18'!L11+'August-18'!L11+'September-18'!L11+'October-18'!L11+'November-18'!L11+'December-18'!L11</f>
        <v>0</v>
      </c>
      <c r="O11" s="8">
        <f>'January-19'!M11+'February-19'!M11+'March-19'!M11+'April-19'!M11+'May-19'!M11+'June-19'!M11+'July-18'!M11+'August-18'!M11+'September-18'!M11+'October-18'!M11+'November-18'!M11+'December-18'!M11</f>
        <v>0</v>
      </c>
      <c r="P11" s="8">
        <f>'January-19'!N11+'February-19'!N11+'March-19'!N11+'April-19'!N11+'May-19'!N11+'June-19'!N11+'July-18'!N11+'August-18'!N11+'September-18'!N11+'October-18'!N11+'November-18'!N11+'December-18'!N11</f>
        <v>0</v>
      </c>
      <c r="Q11" s="8">
        <f>'December-18'!O11</f>
        <v>3</v>
      </c>
      <c r="R11" s="8">
        <f>'January-19'!P11+'February-19'!P11+'March-19'!P11+'April-19'!P11+'May-19'!P11+'June-19'!P11+'July-18'!P11+'August-18'!P11+'September-18'!P11+'October-18'!P11+'November-18'!P11+'December-18'!P11</f>
        <v>0</v>
      </c>
      <c r="S11" s="8">
        <f>'January-19'!Q11+'February-19'!Q11+'March-19'!Q11+'April-19'!Q11+'May-19'!Q11+'June-19'!Q11+'July-18'!Q11+'August-18'!Q11+'September-18'!Q11+'October-18'!Q11+'November-18'!Q11+'December-18'!Q11</f>
        <v>0</v>
      </c>
      <c r="T11" s="8">
        <f>'January-19'!R11+'February-19'!R11+'March-19'!R11+'April-19'!R11+'May-19'!R11+'June-19'!R11+'July-18'!R11+'August-18'!R11+'September-18'!R11+'October-18'!R11+'November-18'!R11+'December-18'!R11</f>
        <v>0</v>
      </c>
      <c r="U11" s="8">
        <f>'January-19'!S11+'February-19'!S11+'March-19'!S11+'April-19'!S11+'May-19'!S11+'June-19'!S11+'July-18'!S11+'August-18'!S11+'September-18'!S11+'October-18'!S11+'November-18'!S11+'December-18'!S11</f>
        <v>0</v>
      </c>
      <c r="V11" s="8">
        <f>'January-19'!T11+'February-19'!T11+'March-19'!T11+'April-19'!T11+'May-19'!T11+'June-19'!T11+'July-18'!T11+'August-18'!T11+'September-18'!T11+'October-18'!T11+'November-18'!T11+'December-18'!T11</f>
        <v>1</v>
      </c>
    </row>
    <row r="12" spans="1:22">
      <c r="A12" s="9" t="s">
        <v>17</v>
      </c>
      <c r="B12" s="9">
        <f>'July-18'!B12</f>
        <v>3142</v>
      </c>
      <c r="C12" s="9">
        <f t="shared" si="2"/>
        <v>3142</v>
      </c>
      <c r="D12" s="9">
        <f>'June-19'!D12</f>
        <v>3372</v>
      </c>
      <c r="E12" s="9">
        <f>'January-19'!E12+'February-19'!E12+'March-19'!E12+'April-19'!E12+'May-19'!E12+'June-19'!E12+'July-18'!E12+'August-18'!E12+'September-18'!E12+'October-18'!E12+'November-18'!E12+'December-18'!E12</f>
        <v>709</v>
      </c>
      <c r="F12" s="15">
        <f t="shared" si="0"/>
        <v>0.22565245066836409</v>
      </c>
      <c r="G12" s="9">
        <f>'January-19'!F12+'February-19'!F12+'March-19'!F12+'April-19'!F12+'May-19'!F12+'June-19'!F12+'July-18'!F12+'August-18'!F12+'September-18'!F12+'October-18'!F12+'November-18'!F12+'December-18'!F12</f>
        <v>346</v>
      </c>
      <c r="H12" s="23">
        <f t="shared" si="1"/>
        <v>0.11012094207511139</v>
      </c>
      <c r="I12" s="9">
        <f>'December-18'!G12</f>
        <v>3179</v>
      </c>
      <c r="J12" s="9">
        <f>'January-19'!H12+'February-19'!H12+'March-19'!H12+'April-19'!H12+'May-19'!H12+'June-19'!H12+'July-18'!H12+'August-18'!H12+'September-18'!H12+'October-18'!H12+'November-18'!H12+'December-18'!H12</f>
        <v>308</v>
      </c>
      <c r="K12" s="9">
        <f>'January-19'!I12+'February-19'!I12+'March-19'!I12+'April-19'!I12+'May-19'!I12+'June-19'!I12+'July-18'!I12+'August-18'!I12+'September-18'!I12+'October-18'!I12+'November-18'!I12+'December-18'!I12</f>
        <v>128</v>
      </c>
      <c r="L12" s="9">
        <f>'January-19'!J12+'February-19'!J12+'March-19'!J12+'April-19'!J12+'May-19'!J12+'June-19'!J12+'July-18'!J12+'August-18'!J12+'September-18'!J12+'October-18'!J12+'November-18'!J12+'December-18'!J12</f>
        <v>2743</v>
      </c>
      <c r="M12" s="9">
        <f>'January-19'!K12+'February-19'!K12+'March-19'!K12+'April-19'!K12+'May-19'!K12+'June-19'!K12+'July-18'!K12+'August-18'!K12+'September-18'!K12+'October-18'!K12+'November-18'!K12+'December-18'!K12</f>
        <v>1761</v>
      </c>
      <c r="N12" s="9">
        <f>'January-19'!L12+'February-19'!L12+'March-19'!L12+'April-19'!L12+'May-19'!L12+'June-19'!L12+'July-18'!L12+'August-18'!L12+'September-18'!L12+'October-18'!L12+'November-18'!L12+'December-18'!L12</f>
        <v>982</v>
      </c>
      <c r="O12" s="9">
        <f>'January-19'!M12+'February-19'!M12+'March-19'!M12+'April-19'!M12+'May-19'!M12+'June-19'!M12+'July-18'!M12+'August-18'!M12+'September-18'!M12+'October-18'!M12+'November-18'!M12+'December-18'!M12</f>
        <v>0</v>
      </c>
      <c r="P12" s="9">
        <f>'January-19'!N12+'February-19'!N12+'March-19'!N12+'April-19'!N12+'May-19'!N12+'June-19'!N12+'July-18'!N12+'August-18'!N12+'September-18'!N12+'October-18'!N12+'November-18'!N12+'December-18'!N12</f>
        <v>444</v>
      </c>
      <c r="Q12" s="9">
        <f>'December-18'!O12</f>
        <v>461</v>
      </c>
      <c r="R12" s="9">
        <f>'January-19'!P12+'February-19'!P12+'March-19'!P12+'April-19'!P12+'May-19'!P12+'June-19'!P12+'July-18'!P12+'August-18'!P12+'September-18'!P12+'October-18'!P12+'November-18'!P12+'December-18'!P12</f>
        <v>59</v>
      </c>
      <c r="S12" s="9">
        <f>'January-19'!Q12+'February-19'!Q12+'March-19'!Q12+'April-19'!Q12+'May-19'!Q12+'June-19'!Q12+'July-18'!Q12+'August-18'!Q12+'September-18'!Q12+'October-18'!Q12+'November-18'!Q12+'December-18'!Q12</f>
        <v>73</v>
      </c>
      <c r="T12" s="9">
        <f>'January-19'!R12+'February-19'!R12+'March-19'!R12+'April-19'!R12+'May-19'!R12+'June-19'!R12+'July-18'!R12+'August-18'!R12+'September-18'!R12+'October-18'!R12+'November-18'!R12+'December-18'!R12</f>
        <v>40</v>
      </c>
      <c r="U12" s="9">
        <f>'January-19'!S12+'February-19'!S12+'March-19'!S12+'April-19'!S12+'May-19'!S12+'June-19'!S12+'July-18'!S12+'August-18'!S12+'September-18'!S12+'October-18'!S12+'November-18'!S12+'December-18'!S12</f>
        <v>1199</v>
      </c>
      <c r="V12" s="9">
        <f>'January-19'!T12+'February-19'!T12+'March-19'!T12+'April-19'!T12+'May-19'!T12+'June-19'!T12+'July-18'!T12+'August-18'!T12+'September-18'!T12+'October-18'!T12+'November-18'!T12+'December-18'!T12</f>
        <v>755</v>
      </c>
    </row>
    <row r="13" spans="1:22">
      <c r="A13" s="9" t="s">
        <v>18</v>
      </c>
      <c r="B13" s="9">
        <f>'July-18'!B13</f>
        <v>5352</v>
      </c>
      <c r="C13" s="9">
        <f t="shared" si="2"/>
        <v>5352</v>
      </c>
      <c r="D13" s="9">
        <f>'June-19'!D13</f>
        <v>4687</v>
      </c>
      <c r="E13" s="9">
        <f>'January-19'!E13+'February-19'!E13+'March-19'!E13+'April-19'!E13+'May-19'!E13+'June-19'!E13+'July-18'!E13+'August-18'!E13+'September-18'!E13+'October-18'!E13+'November-18'!E13+'December-18'!E13</f>
        <v>933</v>
      </c>
      <c r="F13" s="15">
        <f t="shared" si="0"/>
        <v>0.17432735426008969</v>
      </c>
      <c r="G13" s="9">
        <f>'January-19'!F13+'February-19'!F13+'March-19'!F13+'April-19'!F13+'May-19'!F13+'June-19'!F13+'July-18'!F13+'August-18'!F13+'September-18'!F13+'October-18'!F13+'November-18'!F13+'December-18'!F13</f>
        <v>1474</v>
      </c>
      <c r="H13" s="23">
        <f t="shared" si="1"/>
        <v>0.27541106128550075</v>
      </c>
      <c r="I13" s="9">
        <f>'December-18'!G13</f>
        <v>5383</v>
      </c>
      <c r="J13" s="9">
        <f>'January-19'!H13+'February-19'!H13+'March-19'!H13+'April-19'!H13+'May-19'!H13+'June-19'!H13+'July-18'!H13+'August-18'!H13+'September-18'!H13+'October-18'!H13+'November-18'!H13+'December-18'!H13</f>
        <v>402</v>
      </c>
      <c r="K13" s="9">
        <f>'January-19'!I13+'February-19'!I13+'March-19'!I13+'April-19'!I13+'May-19'!I13+'June-19'!I13+'July-18'!I13+'August-18'!I13+'September-18'!I13+'October-18'!I13+'November-18'!I13+'December-18'!I13</f>
        <v>322</v>
      </c>
      <c r="L13" s="9">
        <f>'January-19'!J13+'February-19'!J13+'March-19'!J13+'April-19'!J13+'May-19'!J13+'June-19'!J13+'July-18'!J13+'August-18'!J13+'September-18'!J13+'October-18'!J13+'November-18'!J13+'December-18'!J13</f>
        <v>8038</v>
      </c>
      <c r="M13" s="9">
        <f>'January-19'!K13+'February-19'!K13+'March-19'!K13+'April-19'!K13+'May-19'!K13+'June-19'!K13+'July-18'!K13+'August-18'!K13+'September-18'!K13+'October-18'!K13+'November-18'!K13+'December-18'!K13</f>
        <v>4545</v>
      </c>
      <c r="N13" s="9">
        <f>'January-19'!L13+'February-19'!L13+'March-19'!L13+'April-19'!L13+'May-19'!L13+'June-19'!L13+'July-18'!L13+'August-18'!L13+'September-18'!L13+'October-18'!L13+'November-18'!L13+'December-18'!L13</f>
        <v>3493</v>
      </c>
      <c r="O13" s="9">
        <f>'January-19'!M13+'February-19'!M13+'March-19'!M13+'April-19'!M13+'May-19'!M13+'June-19'!M13+'July-18'!M13+'August-18'!M13+'September-18'!M13+'October-18'!M13+'November-18'!M13+'December-18'!M13</f>
        <v>0</v>
      </c>
      <c r="P13" s="9">
        <f>'January-19'!N13+'February-19'!N13+'March-19'!N13+'April-19'!N13+'May-19'!N13+'June-19'!N13+'July-18'!N13+'August-18'!N13+'September-18'!N13+'October-18'!N13+'November-18'!N13+'December-18'!N13</f>
        <v>992</v>
      </c>
      <c r="Q13" s="9">
        <f>'December-18'!O13</f>
        <v>508</v>
      </c>
      <c r="R13" s="9">
        <f>'January-19'!P13+'February-19'!P13+'March-19'!P13+'April-19'!P13+'May-19'!P13+'June-19'!P13+'July-18'!P13+'August-18'!P13+'September-18'!P13+'October-18'!P13+'November-18'!P13+'December-18'!P13</f>
        <v>163</v>
      </c>
      <c r="S13" s="9">
        <f>'January-19'!Q13+'February-19'!Q13+'March-19'!Q13+'April-19'!Q13+'May-19'!Q13+'June-19'!Q13+'July-18'!Q13+'August-18'!Q13+'September-18'!Q13+'October-18'!Q13+'November-18'!Q13+'December-18'!Q13</f>
        <v>108</v>
      </c>
      <c r="T13" s="9">
        <f>'January-19'!R13+'February-19'!R13+'March-19'!R13+'April-19'!R13+'May-19'!R13+'June-19'!R13+'July-18'!R13+'August-18'!R13+'September-18'!R13+'October-18'!R13+'November-18'!R13+'December-18'!R13</f>
        <v>22</v>
      </c>
      <c r="U13" s="9">
        <f>'January-19'!S13+'February-19'!S13+'March-19'!S13+'April-19'!S13+'May-19'!S13+'June-19'!S13+'July-18'!S13+'August-18'!S13+'September-18'!S13+'October-18'!S13+'November-18'!S13+'December-18'!S13</f>
        <v>2094</v>
      </c>
      <c r="V13" s="9">
        <f>'January-19'!T13+'February-19'!T13+'March-19'!T13+'April-19'!T13+'May-19'!T13+'June-19'!T13+'July-18'!T13+'August-18'!T13+'September-18'!T13+'October-18'!T13+'November-18'!T13+'December-18'!T13</f>
        <v>1958</v>
      </c>
    </row>
    <row r="14" spans="1:22">
      <c r="A14" s="9" t="s">
        <v>19</v>
      </c>
      <c r="B14" s="9">
        <f>'July-18'!B14</f>
        <v>14204</v>
      </c>
      <c r="C14" s="9">
        <f t="shared" si="2"/>
        <v>14204</v>
      </c>
      <c r="D14" s="9">
        <f>'June-19'!D14</f>
        <v>14084</v>
      </c>
      <c r="E14" s="9">
        <f>'January-19'!E14+'February-19'!E14+'March-19'!E14+'April-19'!E14+'May-19'!E14+'June-19'!E14+'July-18'!E14+'August-18'!E14+'September-18'!E14+'October-18'!E14+'November-18'!E14+'December-18'!E14</f>
        <v>1829</v>
      </c>
      <c r="F14" s="15">
        <f t="shared" si="0"/>
        <v>0.12876654463531401</v>
      </c>
      <c r="G14" s="9">
        <f>'January-19'!F14+'February-19'!F14+'March-19'!F14+'April-19'!F14+'May-19'!F14+'June-19'!F14+'July-18'!F14+'August-18'!F14+'September-18'!F14+'October-18'!F14+'November-18'!F14+'December-18'!F14</f>
        <v>1613</v>
      </c>
      <c r="H14" s="23">
        <f t="shared" si="1"/>
        <v>0.11355956068713038</v>
      </c>
      <c r="I14" s="9">
        <f>'December-18'!G14</f>
        <v>13886</v>
      </c>
      <c r="J14" s="9">
        <f>'January-19'!H14+'February-19'!H14+'March-19'!H14+'April-19'!H14+'May-19'!H14+'June-19'!H14+'July-18'!H14+'August-18'!H14+'September-18'!H14+'October-18'!H14+'November-18'!H14+'December-18'!H14</f>
        <v>741</v>
      </c>
      <c r="K14" s="9">
        <f>'January-19'!I14+'February-19'!I14+'March-19'!I14+'April-19'!I14+'May-19'!I14+'June-19'!I14+'July-18'!I14+'August-18'!I14+'September-18'!I14+'October-18'!I14+'November-18'!I14+'December-18'!I14</f>
        <v>368</v>
      </c>
      <c r="L14" s="9">
        <f>'January-19'!J14+'February-19'!J14+'March-19'!J14+'April-19'!J14+'May-19'!J14+'June-19'!J14+'July-18'!J14+'August-18'!J14+'September-18'!J14+'October-18'!J14+'November-18'!J14+'December-18'!J14</f>
        <v>15740</v>
      </c>
      <c r="M14" s="9">
        <f>'January-19'!K14+'February-19'!K14+'March-19'!K14+'April-19'!K14+'May-19'!K14+'June-19'!K14+'July-18'!K14+'August-18'!K14+'September-18'!K14+'October-18'!K14+'November-18'!K14+'December-18'!K14</f>
        <v>9769</v>
      </c>
      <c r="N14" s="9">
        <f>'January-19'!L14+'February-19'!L14+'March-19'!L14+'April-19'!L14+'May-19'!L14+'June-19'!L14+'July-18'!L14+'August-18'!L14+'September-18'!L14+'October-18'!L14+'November-18'!L14+'December-18'!L14</f>
        <v>5971</v>
      </c>
      <c r="O14" s="9">
        <f>'January-19'!M14+'February-19'!M14+'March-19'!M14+'April-19'!M14+'May-19'!M14+'June-19'!M14+'July-18'!M14+'August-18'!M14+'September-18'!M14+'October-18'!M14+'November-18'!M14+'December-18'!M14</f>
        <v>0</v>
      </c>
      <c r="P14" s="9">
        <f>'January-19'!N14+'February-19'!N14+'March-19'!N14+'April-19'!N14+'May-19'!N14+'June-19'!N14+'July-18'!N14+'August-18'!N14+'September-18'!N14+'October-18'!N14+'November-18'!N14+'December-18'!N14</f>
        <v>2257</v>
      </c>
      <c r="Q14" s="9">
        <f>'December-18'!O14</f>
        <v>1241</v>
      </c>
      <c r="R14" s="9">
        <f>'January-19'!P14+'February-19'!P14+'March-19'!P14+'April-19'!P14+'May-19'!P14+'June-19'!P14+'July-18'!P14+'August-18'!P14+'September-18'!P14+'October-18'!P14+'November-18'!P14+'December-18'!P14</f>
        <v>121</v>
      </c>
      <c r="S14" s="9">
        <f>'January-19'!Q14+'February-19'!Q14+'March-19'!Q14+'April-19'!Q14+'May-19'!Q14+'June-19'!Q14+'July-18'!Q14+'August-18'!Q14+'September-18'!Q14+'October-18'!Q14+'November-18'!Q14+'December-18'!Q14</f>
        <v>296</v>
      </c>
      <c r="T14" s="9">
        <f>'January-19'!R14+'February-19'!R14+'March-19'!R14+'April-19'!R14+'May-19'!R14+'June-19'!R14+'July-18'!R14+'August-18'!R14+'September-18'!R14+'October-18'!R14+'November-18'!R14+'December-18'!R14</f>
        <v>67</v>
      </c>
      <c r="U14" s="9">
        <f>'January-19'!S14+'February-19'!S14+'March-19'!S14+'April-19'!S14+'May-19'!S14+'June-19'!S14+'July-18'!S14+'August-18'!S14+'September-18'!S14+'October-18'!S14+'November-18'!S14+'December-18'!S14</f>
        <v>5170</v>
      </c>
      <c r="V14" s="9">
        <f>'January-19'!T14+'February-19'!T14+'March-19'!T14+'April-19'!T14+'May-19'!T14+'June-19'!T14+'July-18'!T14+'August-18'!T14+'September-18'!T14+'October-18'!T14+'November-18'!T14+'December-18'!T14</f>
        <v>2884</v>
      </c>
    </row>
    <row r="15" spans="1:22">
      <c r="A15" s="9" t="s">
        <v>20</v>
      </c>
      <c r="B15" s="9">
        <f>'July-18'!B15</f>
        <v>8628</v>
      </c>
      <c r="C15" s="9">
        <f t="shared" si="2"/>
        <v>8628</v>
      </c>
      <c r="D15" s="9">
        <f>'June-19'!D15</f>
        <v>6935</v>
      </c>
      <c r="E15" s="9">
        <f>'January-19'!E15+'February-19'!E15+'March-19'!E15+'April-19'!E15+'May-19'!E15+'June-19'!E15+'July-18'!E15+'August-18'!E15+'September-18'!E15+'October-18'!E15+'November-18'!E15+'December-18'!E15</f>
        <v>1188</v>
      </c>
      <c r="F15" s="15">
        <f t="shared" si="0"/>
        <v>0.13769123783031989</v>
      </c>
      <c r="G15" s="9">
        <f>'January-19'!F15+'February-19'!F15+'March-19'!F15+'April-19'!F15+'May-19'!F15+'June-19'!F15+'July-18'!F15+'August-18'!F15+'September-18'!F15+'October-18'!F15+'November-18'!F15+'December-18'!F15</f>
        <v>2240</v>
      </c>
      <c r="H15" s="23">
        <f t="shared" si="1"/>
        <v>0.25961984237366714</v>
      </c>
      <c r="I15" s="9">
        <f>'December-18'!G15</f>
        <v>7735</v>
      </c>
      <c r="J15" s="9">
        <f>'January-19'!H15+'February-19'!H15+'March-19'!H15+'April-19'!H15+'May-19'!H15+'June-19'!H15+'July-18'!H15+'August-18'!H15+'September-18'!H15+'October-18'!H15+'November-18'!H15+'December-18'!H15</f>
        <v>456</v>
      </c>
      <c r="K15" s="9">
        <f>'January-19'!I15+'February-19'!I15+'March-19'!I15+'April-19'!I15+'May-19'!I15+'June-19'!I15+'July-18'!I15+'August-18'!I15+'September-18'!I15+'October-18'!I15+'November-18'!I15+'December-18'!I15</f>
        <v>527</v>
      </c>
      <c r="L15" s="9">
        <f>'January-19'!J15+'February-19'!J15+'March-19'!J15+'April-19'!J15+'May-19'!J15+'June-19'!J15+'July-18'!J15+'August-18'!J15+'September-18'!J15+'October-18'!J15+'November-18'!J15+'December-18'!J15</f>
        <v>11108</v>
      </c>
      <c r="M15" s="9">
        <f>'January-19'!K15+'February-19'!K15+'March-19'!K15+'April-19'!K15+'May-19'!K15+'June-19'!K15+'July-18'!K15+'August-18'!K15+'September-18'!K15+'October-18'!K15+'November-18'!K15+'December-18'!K15</f>
        <v>7063</v>
      </c>
      <c r="N15" s="9">
        <f>'January-19'!L15+'February-19'!L15+'March-19'!L15+'April-19'!L15+'May-19'!L15+'June-19'!L15+'July-18'!L15+'August-18'!L15+'September-18'!L15+'October-18'!L15+'November-18'!L15+'December-18'!L15</f>
        <v>4045</v>
      </c>
      <c r="O15" s="9">
        <f>'January-19'!M15+'February-19'!M15+'March-19'!M15+'April-19'!M15+'May-19'!M15+'June-19'!M15+'July-18'!M15+'August-18'!M15+'September-18'!M15+'October-18'!M15+'November-18'!M15+'December-18'!M15</f>
        <v>0</v>
      </c>
      <c r="P15" s="9">
        <f>'January-19'!N15+'February-19'!N15+'March-19'!N15+'April-19'!N15+'May-19'!N15+'June-19'!N15+'July-18'!N15+'August-18'!N15+'September-18'!N15+'October-18'!N15+'November-18'!N15+'December-18'!N15</f>
        <v>1531</v>
      </c>
      <c r="Q15" s="9">
        <f>'December-18'!O15</f>
        <v>860</v>
      </c>
      <c r="R15" s="9">
        <f>'January-19'!P15+'February-19'!P15+'March-19'!P15+'April-19'!P15+'May-19'!P15+'June-19'!P15+'July-18'!P15+'August-18'!P15+'September-18'!P15+'October-18'!P15+'November-18'!P15+'December-18'!P15</f>
        <v>59</v>
      </c>
      <c r="S15" s="9">
        <f>'January-19'!Q15+'February-19'!Q15+'March-19'!Q15+'April-19'!Q15+'May-19'!Q15+'June-19'!Q15+'July-18'!Q15+'August-18'!Q15+'September-18'!Q15+'October-18'!Q15+'November-18'!Q15+'December-18'!Q15</f>
        <v>168</v>
      </c>
      <c r="T15" s="9">
        <f>'January-19'!R15+'February-19'!R15+'March-19'!R15+'April-19'!R15+'May-19'!R15+'June-19'!R15+'July-18'!R15+'August-18'!R15+'September-18'!R15+'October-18'!R15+'November-18'!R15+'December-18'!R15</f>
        <v>46</v>
      </c>
      <c r="U15" s="9">
        <f>'January-19'!S15+'February-19'!S15+'March-19'!S15+'April-19'!S15+'May-19'!S15+'June-19'!S15+'July-18'!S15+'August-18'!S15+'September-18'!S15+'October-18'!S15+'November-18'!S15+'December-18'!S15</f>
        <v>3314</v>
      </c>
      <c r="V15" s="9">
        <f>'January-19'!T15+'February-19'!T15+'March-19'!T15+'April-19'!T15+'May-19'!T15+'June-19'!T15+'July-18'!T15+'August-18'!T15+'September-18'!T15+'October-18'!T15+'November-18'!T15+'December-18'!T15</f>
        <v>2363</v>
      </c>
    </row>
    <row r="16" spans="1:22">
      <c r="A16" s="5" t="s">
        <v>70</v>
      </c>
      <c r="B16" s="5">
        <f>SUM(B12:B15)</f>
        <v>31326</v>
      </c>
      <c r="C16" s="5">
        <f t="shared" si="2"/>
        <v>31326</v>
      </c>
      <c r="D16" s="5">
        <f>SUM(D12:D15)</f>
        <v>29078</v>
      </c>
      <c r="E16" s="5">
        <f t="shared" ref="E16:V16" si="3">SUM(E12:E15)</f>
        <v>4659</v>
      </c>
      <c r="F16" s="16">
        <f t="shared" si="0"/>
        <v>0.14872629764412948</v>
      </c>
      <c r="G16" s="5">
        <f t="shared" si="3"/>
        <v>5673</v>
      </c>
      <c r="H16" s="24">
        <f t="shared" si="1"/>
        <v>0.1810955755602375</v>
      </c>
      <c r="I16" s="5">
        <f t="shared" si="3"/>
        <v>30183</v>
      </c>
      <c r="J16" s="5">
        <f t="shared" si="3"/>
        <v>1907</v>
      </c>
      <c r="K16" s="5">
        <f t="shared" si="3"/>
        <v>1345</v>
      </c>
      <c r="L16" s="5">
        <f t="shared" si="3"/>
        <v>37629</v>
      </c>
      <c r="M16" s="5">
        <f t="shared" si="3"/>
        <v>23138</v>
      </c>
      <c r="N16" s="5">
        <f t="shared" si="3"/>
        <v>14491</v>
      </c>
      <c r="O16" s="5">
        <f>'January-19'!M16+'February-19'!M16+'March-19'!M16+'April-19'!M16+'May-19'!M16+'June-19'!M16+'July-18'!M16+'August-18'!M16+'September-18'!M16+'October-18'!M16+'November-18'!M16+'December-18'!M16</f>
        <v>1288</v>
      </c>
      <c r="P16" s="5">
        <f>'January-19'!N16+'February-19'!N16+'March-19'!N16+'April-19'!N16+'May-19'!N16+'June-19'!N16+'July-18'!N16+'August-18'!N16+'September-18'!N16+'October-18'!N16+'November-18'!N16+'December-18'!N16</f>
        <v>5224</v>
      </c>
      <c r="Q16" s="5">
        <f t="shared" si="3"/>
        <v>3070</v>
      </c>
      <c r="R16" s="5">
        <f t="shared" si="3"/>
        <v>402</v>
      </c>
      <c r="S16" s="5">
        <f t="shared" ref="S16" si="4">SUM(S12:S15)</f>
        <v>645</v>
      </c>
      <c r="T16" s="5">
        <f t="shared" si="3"/>
        <v>175</v>
      </c>
      <c r="U16" s="5">
        <f t="shared" si="3"/>
        <v>11777</v>
      </c>
      <c r="V16" s="5">
        <f t="shared" si="3"/>
        <v>7960</v>
      </c>
    </row>
    <row r="17" spans="1:22">
      <c r="A17" s="8" t="s">
        <v>21</v>
      </c>
      <c r="B17" s="8">
        <f>'July-18'!B17</f>
        <v>8490</v>
      </c>
      <c r="C17" s="8">
        <f t="shared" si="2"/>
        <v>8490</v>
      </c>
      <c r="D17" s="8">
        <f>'June-19'!D17</f>
        <v>8648</v>
      </c>
      <c r="E17" s="8">
        <f>'January-19'!E17+'February-19'!E17+'March-19'!E17+'April-19'!E17+'May-19'!E17+'June-19'!E17+'July-18'!E17+'August-18'!E17+'September-18'!E17+'October-18'!E17+'November-18'!E17+'December-18'!E17</f>
        <v>529</v>
      </c>
      <c r="F17" s="14">
        <f t="shared" si="0"/>
        <v>6.2308598351001179E-2</v>
      </c>
      <c r="G17" s="8">
        <f>'January-19'!F17+'February-19'!F17+'March-19'!F17+'April-19'!F17+'May-19'!F17+'June-19'!F17+'July-18'!F17+'August-18'!F17+'September-18'!F17+'October-18'!F17+'November-18'!F17+'December-18'!F17</f>
        <v>363</v>
      </c>
      <c r="H17" s="21">
        <f t="shared" si="1"/>
        <v>4.2756183745583036E-2</v>
      </c>
      <c r="I17" s="8">
        <f>'December-18'!G17</f>
        <v>8368</v>
      </c>
      <c r="J17" s="8">
        <f>'January-19'!H17+'February-19'!H17+'March-19'!H17+'April-19'!H17+'May-19'!H17+'June-19'!H17+'July-18'!H17+'August-18'!H17+'September-18'!H17+'October-18'!H17+'November-18'!H17+'December-18'!H17</f>
        <v>129</v>
      </c>
      <c r="K17" s="8">
        <f>'January-19'!I17+'February-19'!I17+'March-19'!I17+'April-19'!I17+'May-19'!I17+'June-19'!I17+'July-18'!I17+'August-18'!I17+'September-18'!I17+'October-18'!I17+'November-18'!I17+'December-18'!I17</f>
        <v>75</v>
      </c>
      <c r="L17" s="8">
        <f>'January-19'!J17+'February-19'!J17+'March-19'!J17+'April-19'!J17+'May-19'!J17+'June-19'!J17+'July-18'!J17+'August-18'!J17+'September-18'!J17+'October-18'!J17+'November-18'!J17+'December-18'!J17</f>
        <v>3476</v>
      </c>
      <c r="M17" s="8">
        <f>'January-19'!K17+'February-19'!K17+'March-19'!K17+'April-19'!K17+'May-19'!K17+'June-19'!K17+'July-18'!K17+'August-18'!K17+'September-18'!K17+'October-18'!K17+'November-18'!K17+'December-18'!K17</f>
        <v>1803</v>
      </c>
      <c r="N17" s="8">
        <f>'January-19'!L17+'February-19'!L17+'March-19'!L17+'April-19'!L17+'May-19'!L17+'June-19'!L17+'July-18'!L17+'August-18'!L17+'September-18'!L17+'October-18'!L17+'November-18'!L17+'December-18'!L17</f>
        <v>1673</v>
      </c>
      <c r="O17" s="8">
        <f>'January-19'!M17+'February-19'!M17+'March-19'!M17+'April-19'!M17+'May-19'!M17+'June-19'!M17+'July-18'!M17+'August-18'!M17+'September-18'!M17+'October-18'!M17+'November-18'!M17+'December-18'!M17</f>
        <v>196</v>
      </c>
      <c r="P17" s="8">
        <f>'January-19'!N17+'February-19'!N17+'March-19'!N17+'April-19'!N17+'May-19'!N17+'June-19'!N17+'July-18'!N17+'August-18'!N17+'September-18'!N17+'October-18'!N17+'November-18'!N17+'December-18'!N17</f>
        <v>657</v>
      </c>
      <c r="Q17" s="8">
        <f>'December-18'!O17</f>
        <v>409</v>
      </c>
      <c r="R17" s="8">
        <f>'January-19'!P17+'February-19'!P17+'March-19'!P17+'April-19'!P17+'May-19'!P17+'June-19'!P17+'July-18'!P17+'August-18'!P17+'September-18'!P17+'October-18'!P17+'November-18'!P17+'December-18'!P17</f>
        <v>32</v>
      </c>
      <c r="S17" s="8">
        <f>'January-19'!Q17+'February-19'!Q17+'March-19'!Q17+'April-19'!Q17+'May-19'!Q17+'June-19'!Q17+'July-18'!Q17+'August-18'!Q17+'September-18'!Q17+'October-18'!Q17+'November-18'!Q17+'December-18'!Q17</f>
        <v>93</v>
      </c>
      <c r="T17" s="8">
        <f>'January-19'!R17+'February-19'!R17+'March-19'!R17+'April-19'!R17+'May-19'!R17+'June-19'!R17+'July-18'!R17+'August-18'!R17+'September-18'!R17+'October-18'!R17+'November-18'!R17+'December-18'!R17</f>
        <v>24</v>
      </c>
      <c r="U17" s="8">
        <f>'January-19'!S17+'February-19'!S17+'March-19'!S17+'April-19'!S17+'May-19'!S17+'June-19'!S17+'July-18'!S17+'August-18'!S17+'September-18'!S17+'October-18'!S17+'November-18'!S17+'December-18'!S17</f>
        <v>1140</v>
      </c>
      <c r="V17" s="8">
        <f>'January-19'!T17+'February-19'!T17+'March-19'!T17+'April-19'!T17+'May-19'!T17+'June-19'!T17+'July-18'!T17+'August-18'!T17+'September-18'!T17+'October-18'!T17+'November-18'!T17+'December-18'!T17</f>
        <v>411</v>
      </c>
    </row>
    <row r="18" spans="1:22">
      <c r="A18" s="7" t="s">
        <v>22</v>
      </c>
      <c r="B18" s="7">
        <f>'July-18'!B18</f>
        <v>15877</v>
      </c>
      <c r="C18" s="7">
        <f t="shared" si="2"/>
        <v>15877</v>
      </c>
      <c r="D18" s="7">
        <f>'June-19'!D18</f>
        <v>16097</v>
      </c>
      <c r="E18" s="7">
        <f>'January-19'!E18+'February-19'!E18+'March-19'!E18+'April-19'!E18+'May-19'!E18+'June-19'!E18+'July-18'!E18+'August-18'!E18+'September-18'!E18+'October-18'!E18+'November-18'!E18+'December-18'!E18</f>
        <v>1985</v>
      </c>
      <c r="F18" s="13">
        <f t="shared" si="0"/>
        <v>0.12502361907161302</v>
      </c>
      <c r="G18" s="7">
        <f>'January-19'!F18+'February-19'!F18+'March-19'!F18+'April-19'!F18+'May-19'!F18+'June-19'!F18+'July-18'!F18+'August-18'!F18+'September-18'!F18+'October-18'!F18+'November-18'!F18+'December-18'!F18</f>
        <v>1229</v>
      </c>
      <c r="H18" s="22">
        <f t="shared" si="1"/>
        <v>7.7407570699754361E-2</v>
      </c>
      <c r="I18" s="7">
        <f>'December-18'!G18</f>
        <v>15520</v>
      </c>
      <c r="J18" s="7">
        <f>'January-19'!H18+'February-19'!H18+'March-19'!H18+'April-19'!H18+'May-19'!H18+'June-19'!H18+'July-18'!H18+'August-18'!H18+'September-18'!H18+'October-18'!H18+'November-18'!H18+'December-18'!H18</f>
        <v>1014</v>
      </c>
      <c r="K18" s="7">
        <f>'January-19'!I18+'February-19'!I18+'March-19'!I18+'April-19'!I18+'May-19'!I18+'June-19'!I18+'July-18'!I18+'August-18'!I18+'September-18'!I18+'October-18'!I18+'November-18'!I18+'December-18'!I18</f>
        <v>291</v>
      </c>
      <c r="L18" s="7">
        <f>'January-19'!J18+'February-19'!J18+'March-19'!J18+'April-19'!J18+'May-19'!J18+'June-19'!J18+'July-18'!J18+'August-18'!J18+'September-18'!J18+'October-18'!J18+'November-18'!J18+'December-18'!J18</f>
        <v>39192</v>
      </c>
      <c r="M18" s="7">
        <f>'January-19'!K18+'February-19'!K18+'March-19'!K18+'April-19'!K18+'May-19'!K18+'June-19'!K18+'July-18'!K18+'August-18'!K18+'September-18'!K18+'October-18'!K18+'November-18'!K18+'December-18'!K18</f>
        <v>16049</v>
      </c>
      <c r="N18" s="7">
        <f>'January-19'!L18+'February-19'!L18+'March-19'!L18+'April-19'!L18+'May-19'!L18+'June-19'!L18+'July-18'!L18+'August-18'!L18+'September-18'!L18+'October-18'!L18+'November-18'!L18+'December-18'!L18</f>
        <v>23143</v>
      </c>
      <c r="O18" s="7">
        <f>'January-19'!M18+'February-19'!M18+'March-19'!M18+'April-19'!M18+'May-19'!M18+'June-19'!M18+'July-18'!M18+'August-18'!M18+'September-18'!M18+'October-18'!M18+'November-18'!M18+'December-18'!M18</f>
        <v>2850</v>
      </c>
      <c r="P18" s="7">
        <f>'January-19'!N18+'February-19'!N18+'March-19'!N18+'April-19'!N18+'May-19'!N18+'June-19'!N18+'July-18'!N18+'August-18'!N18+'September-18'!N18+'October-18'!N18+'November-18'!N18+'December-18'!N18</f>
        <v>3268</v>
      </c>
      <c r="Q18" s="7">
        <f>'December-18'!O18</f>
        <v>2293</v>
      </c>
      <c r="R18" s="7">
        <f>'January-19'!P18+'February-19'!P18+'March-19'!P18+'April-19'!P18+'May-19'!P18+'June-19'!P18+'July-18'!P18+'August-18'!P18+'September-18'!P18+'October-18'!P18+'November-18'!P18+'December-18'!P18</f>
        <v>221</v>
      </c>
      <c r="S18" s="7">
        <f>'January-19'!Q18+'February-19'!Q18+'March-19'!Q18+'April-19'!Q18+'May-19'!Q18+'June-19'!Q18+'July-18'!Q18+'August-18'!Q18+'September-18'!Q18+'October-18'!Q18+'November-18'!Q18+'December-18'!Q18</f>
        <v>531</v>
      </c>
      <c r="T18" s="7">
        <f>'January-19'!R18+'February-19'!R18+'March-19'!R18+'April-19'!R18+'May-19'!R18+'June-19'!R18+'July-18'!R18+'August-18'!R18+'September-18'!R18+'October-18'!R18+'November-18'!R18+'December-18'!R18</f>
        <v>1384</v>
      </c>
      <c r="U18" s="7">
        <f>'January-19'!S18+'February-19'!S18+'March-19'!S18+'April-19'!S18+'May-19'!S18+'June-19'!S18+'July-18'!S18+'August-18'!S18+'September-18'!S18+'October-18'!S18+'November-18'!S18+'December-18'!S18</f>
        <v>6336</v>
      </c>
      <c r="V18" s="7">
        <f>'January-19'!T18+'February-19'!T18+'March-19'!T18+'April-19'!T18+'May-19'!T18+'June-19'!T18+'July-18'!T18+'August-18'!T18+'September-18'!T18+'October-18'!T18+'November-18'!T18+'December-18'!T18</f>
        <v>6003</v>
      </c>
    </row>
    <row r="19" spans="1:22">
      <c r="A19" s="8" t="s">
        <v>23</v>
      </c>
      <c r="B19" s="8">
        <f>'July-18'!B19</f>
        <v>9558</v>
      </c>
      <c r="C19" s="8">
        <f t="shared" si="2"/>
        <v>9558</v>
      </c>
      <c r="D19" s="8">
        <f>'June-19'!D19</f>
        <v>11072</v>
      </c>
      <c r="E19" s="8">
        <f>'January-19'!E19+'February-19'!E19+'March-19'!E19+'April-19'!E19+'May-19'!E19+'June-19'!E19+'July-18'!E19+'August-18'!E19+'September-18'!E19+'October-18'!E19+'November-18'!E19+'December-18'!E19</f>
        <v>1378</v>
      </c>
      <c r="F19" s="14">
        <f t="shared" si="0"/>
        <v>0.14417242100857919</v>
      </c>
      <c r="G19" s="8">
        <f>'January-19'!F19+'February-19'!F19+'March-19'!F19+'April-19'!F19+'May-19'!F19+'June-19'!F19+'July-18'!F19+'August-18'!F19+'September-18'!F19+'October-18'!F19+'November-18'!F19+'December-18'!F19</f>
        <v>49</v>
      </c>
      <c r="H19" s="21">
        <f t="shared" si="1"/>
        <v>5.1265955220757484E-3</v>
      </c>
      <c r="I19" s="8">
        <f>'December-18'!G19</f>
        <v>10427</v>
      </c>
      <c r="J19" s="8">
        <f>'January-19'!H19+'February-19'!H19+'March-19'!H19+'April-19'!H19+'May-19'!H19+'June-19'!H19+'July-18'!H19+'August-18'!H19+'September-18'!H19+'October-18'!H19+'November-18'!H19+'December-18'!H19</f>
        <v>269</v>
      </c>
      <c r="K19" s="8">
        <f>'January-19'!I19+'February-19'!I19+'March-19'!I19+'April-19'!I19+'May-19'!I19+'June-19'!I19+'July-18'!I19+'August-18'!I19+'September-18'!I19+'October-18'!I19+'November-18'!I19+'December-18'!I19</f>
        <v>15</v>
      </c>
      <c r="L19" s="8">
        <f>'January-19'!J19+'February-19'!J19+'March-19'!J19+'April-19'!J19+'May-19'!J19+'June-19'!J19+'July-18'!J19+'August-18'!J19+'September-18'!J19+'October-18'!J19+'November-18'!J19+'December-18'!J19</f>
        <v>4375</v>
      </c>
      <c r="M19" s="8">
        <f>'January-19'!K19+'February-19'!K19+'March-19'!K19+'April-19'!K19+'May-19'!K19+'June-19'!K19+'July-18'!K19+'August-18'!K19+'September-18'!K19+'October-18'!K19+'November-18'!K19+'December-18'!K19</f>
        <v>2303</v>
      </c>
      <c r="N19" s="8">
        <f>'January-19'!L19+'February-19'!L19+'March-19'!L19+'April-19'!L19+'May-19'!L19+'June-19'!L19+'July-18'!L19+'August-18'!L19+'September-18'!L19+'October-18'!L19+'November-18'!L19+'December-18'!L19</f>
        <v>2072</v>
      </c>
      <c r="O19" s="8">
        <f>'January-19'!M19+'February-19'!M19+'March-19'!M19+'April-19'!M19+'May-19'!M19+'June-19'!M19+'July-18'!M19+'August-18'!M19+'September-18'!M19+'October-18'!M19+'November-18'!M19+'December-18'!M19</f>
        <v>0</v>
      </c>
      <c r="P19" s="8">
        <f>'January-19'!N19+'February-19'!N19+'March-19'!N19+'April-19'!N19+'May-19'!N19+'June-19'!N19+'July-18'!N19+'August-18'!N19+'September-18'!N19+'October-18'!N19+'November-18'!N19+'December-18'!N19</f>
        <v>323</v>
      </c>
      <c r="Q19" s="8">
        <f>'December-18'!O19</f>
        <v>113</v>
      </c>
      <c r="R19" s="8">
        <f>'January-19'!P19+'February-19'!P19+'March-19'!P19+'April-19'!P19+'May-19'!P19+'June-19'!P19+'July-18'!P19+'August-18'!P19+'September-18'!P19+'October-18'!P19+'November-18'!P19+'December-18'!P19</f>
        <v>11</v>
      </c>
      <c r="S19" s="8">
        <f>'January-19'!Q19+'February-19'!Q19+'March-19'!Q19+'April-19'!Q19+'May-19'!Q19+'June-19'!Q19+'July-18'!Q19+'August-18'!Q19+'September-18'!Q19+'October-18'!Q19+'November-18'!Q19+'December-18'!Q19</f>
        <v>31</v>
      </c>
      <c r="T19" s="8">
        <f>'January-19'!R19+'February-19'!R19+'March-19'!R19+'April-19'!R19+'May-19'!R19+'June-19'!R19+'July-18'!R19+'August-18'!R19+'September-18'!R19+'October-18'!R19+'November-18'!R19+'December-18'!R19</f>
        <v>4</v>
      </c>
      <c r="U19" s="8">
        <f>'January-19'!S19+'February-19'!S19+'March-19'!S19+'April-19'!S19+'May-19'!S19+'June-19'!S19+'July-18'!S19+'August-18'!S19+'September-18'!S19+'October-18'!S19+'November-18'!S19+'December-18'!S19</f>
        <v>1295</v>
      </c>
      <c r="V19" s="8">
        <f>'January-19'!T19+'February-19'!T19+'March-19'!T19+'April-19'!T19+'May-19'!T19+'June-19'!T19+'July-18'!T19+'August-18'!T19+'September-18'!T19+'October-18'!T19+'November-18'!T19+'December-18'!T19</f>
        <v>794</v>
      </c>
    </row>
    <row r="20" spans="1:22">
      <c r="A20" s="7" t="s">
        <v>24</v>
      </c>
      <c r="B20" s="7">
        <f>'July-18'!B20</f>
        <v>33493</v>
      </c>
      <c r="C20" s="7">
        <f t="shared" si="2"/>
        <v>33493</v>
      </c>
      <c r="D20" s="7">
        <f>'June-19'!D20</f>
        <v>31933</v>
      </c>
      <c r="E20" s="7">
        <f>'January-19'!E20+'February-19'!E20+'March-19'!E20+'April-19'!E20+'May-19'!E20+'June-19'!E20+'July-18'!E20+'August-18'!E20+'September-18'!E20+'October-18'!E20+'November-18'!E20+'December-18'!E20</f>
        <v>2624</v>
      </c>
      <c r="F20" s="13">
        <f t="shared" si="0"/>
        <v>7.8344728749290896E-2</v>
      </c>
      <c r="G20" s="7">
        <f>'January-19'!F20+'February-19'!F20+'March-19'!F20+'April-19'!F20+'May-19'!F20+'June-19'!F20+'July-18'!F20+'August-18'!F20+'September-18'!F20+'October-18'!F20+'November-18'!F20+'December-18'!F20</f>
        <v>3872</v>
      </c>
      <c r="H20" s="22">
        <f t="shared" si="1"/>
        <v>0.11560624608127071</v>
      </c>
      <c r="I20" s="7">
        <f>'December-18'!G20</f>
        <v>31280</v>
      </c>
      <c r="J20" s="7">
        <f>'January-19'!H20+'February-19'!H20+'March-19'!H20+'April-19'!H20+'May-19'!H20+'June-19'!H20+'July-18'!H20+'August-18'!H20+'September-18'!H20+'October-18'!H20+'November-18'!H20+'December-18'!H20</f>
        <v>750</v>
      </c>
      <c r="K20" s="7">
        <f>'January-19'!I20+'February-19'!I20+'March-19'!I20+'April-19'!I20+'May-19'!I20+'June-19'!I20+'July-18'!I20+'August-18'!I20+'September-18'!I20+'October-18'!I20+'November-18'!I20+'December-18'!I20</f>
        <v>589</v>
      </c>
      <c r="L20" s="7">
        <f>'January-19'!J20+'February-19'!J20+'March-19'!J20+'April-19'!J20+'May-19'!J20+'June-19'!J20+'July-18'!J20+'August-18'!J20+'September-18'!J20+'October-18'!J20+'November-18'!J20+'December-18'!J20</f>
        <v>53830</v>
      </c>
      <c r="M20" s="7">
        <f>'January-19'!K20+'February-19'!K20+'March-19'!K20+'April-19'!K20+'May-19'!K20+'June-19'!K20+'July-18'!K20+'August-18'!K20+'September-18'!K20+'October-18'!K20+'November-18'!K20+'December-18'!K20</f>
        <v>29525</v>
      </c>
      <c r="N20" s="7">
        <f>'January-19'!L20+'February-19'!L20+'March-19'!L20+'April-19'!L20+'May-19'!L20+'June-19'!L20+'July-18'!L20+'August-18'!L20+'September-18'!L20+'October-18'!L20+'November-18'!L20+'December-18'!L20</f>
        <v>24305</v>
      </c>
      <c r="O20" s="7">
        <f>'January-19'!M20+'February-19'!M20+'March-19'!M20+'April-19'!M20+'May-19'!M20+'June-19'!M20+'July-18'!M20+'August-18'!M20+'September-18'!M20+'October-18'!M20+'November-18'!M20+'December-18'!M20</f>
        <v>1151</v>
      </c>
      <c r="P20" s="7">
        <f>'January-19'!N20+'February-19'!N20+'March-19'!N20+'April-19'!N20+'May-19'!N20+'June-19'!N20+'July-18'!N20+'August-18'!N20+'September-18'!N20+'October-18'!N20+'November-18'!N20+'December-18'!N20</f>
        <v>5928</v>
      </c>
      <c r="Q20" s="7">
        <f>'December-18'!O20</f>
        <v>2973</v>
      </c>
      <c r="R20" s="7">
        <f>'January-19'!P20+'February-19'!P20+'March-19'!P20+'April-19'!P20+'May-19'!P20+'June-19'!P20+'July-18'!P20+'August-18'!P20+'September-18'!P20+'October-18'!P20+'November-18'!P20+'December-18'!P20</f>
        <v>269</v>
      </c>
      <c r="S20" s="7">
        <f>'January-19'!Q20+'February-19'!Q20+'March-19'!Q20+'April-19'!Q20+'May-19'!Q20+'June-19'!Q20+'July-18'!Q20+'August-18'!Q20+'September-18'!Q20+'October-18'!Q20+'November-18'!Q20+'December-18'!Q20</f>
        <v>842</v>
      </c>
      <c r="T20" s="7">
        <f>'January-19'!R20+'February-19'!R20+'March-19'!R20+'April-19'!R20+'May-19'!R20+'June-19'!R20+'July-18'!R20+'August-18'!R20+'September-18'!R20+'October-18'!R20+'November-18'!R20+'December-18'!R20</f>
        <v>150</v>
      </c>
      <c r="U20" s="7">
        <f>'January-19'!S20+'February-19'!S20+'March-19'!S20+'April-19'!S20+'May-19'!S20+'June-19'!S20+'July-18'!S20+'August-18'!S20+'September-18'!S20+'October-18'!S20+'November-18'!S20+'December-18'!S20</f>
        <v>4102</v>
      </c>
      <c r="V20" s="7">
        <f>'January-19'!T20+'February-19'!T20+'March-19'!T20+'April-19'!T20+'May-19'!T20+'June-19'!T20+'July-18'!T20+'August-18'!T20+'September-18'!T20+'October-18'!T20+'November-18'!T20+'December-18'!T20</f>
        <v>8437</v>
      </c>
    </row>
    <row r="21" spans="1:22">
      <c r="A21" s="8" t="s">
        <v>189</v>
      </c>
      <c r="B21" s="8">
        <f>'July-18'!B21</f>
        <v>0</v>
      </c>
      <c r="C21" s="8">
        <f t="shared" ref="C21" si="5">B21</f>
        <v>0</v>
      </c>
      <c r="D21" s="8">
        <f>'June-19'!D21</f>
        <v>13246</v>
      </c>
      <c r="E21" s="8">
        <f>'January-19'!E21+'February-19'!E21+'March-19'!E21+'April-19'!E21+'May-19'!E21+'June-19'!E21+'July-18'!E21+'August-18'!E21+'September-18'!E21+'October-18'!E21+'November-18'!E21+'December-18'!E21</f>
        <v>13535</v>
      </c>
      <c r="F21" s="14" t="e">
        <f t="shared" ref="F21" si="6">E21/C21</f>
        <v>#DIV/0!</v>
      </c>
      <c r="G21" s="8">
        <f>'January-19'!F21+'February-19'!F21+'March-19'!F21+'April-19'!F21+'May-19'!F21+'June-19'!F21+'July-18'!F21+'August-18'!F21+'September-18'!F21+'October-18'!F21+'November-18'!F21+'December-18'!F21</f>
        <v>289</v>
      </c>
      <c r="H21" s="21" t="e">
        <f t="shared" ref="H21" si="7">G21/C21</f>
        <v>#DIV/0!</v>
      </c>
      <c r="I21" s="8">
        <f>'December-18'!G21</f>
        <v>0</v>
      </c>
      <c r="J21" s="8">
        <f>'January-19'!H21+'February-19'!H21+'March-19'!H21+'April-19'!H21+'May-19'!H21+'June-19'!H21+'July-18'!H21+'August-18'!H21+'September-18'!H21+'October-18'!H21+'November-18'!H21+'December-18'!H21</f>
        <v>9558</v>
      </c>
      <c r="K21" s="8">
        <f>'January-19'!I21+'February-19'!I21+'March-19'!I21+'April-19'!I21+'May-19'!I21+'June-19'!I21+'July-18'!I21+'August-18'!I21+'September-18'!I21+'October-18'!I21+'November-18'!I21+'December-18'!I21</f>
        <v>133</v>
      </c>
      <c r="L21" s="8">
        <f>'January-19'!J21+'February-19'!J21+'March-19'!J21+'April-19'!J21+'May-19'!J21+'June-19'!J21+'July-18'!J21+'August-18'!J21+'September-18'!J21+'October-18'!J21+'November-18'!J21+'December-18'!J21</f>
        <v>516</v>
      </c>
      <c r="M21" s="8">
        <f>'January-19'!K21+'February-19'!K21+'March-19'!K21+'April-19'!K21+'May-19'!K21+'June-19'!K21+'July-18'!K21+'August-18'!K21+'September-18'!K21+'October-18'!K21+'November-18'!K21+'December-18'!K21</f>
        <v>513</v>
      </c>
      <c r="N21" s="8">
        <f>'January-19'!L21+'February-19'!L21+'March-19'!L21+'April-19'!L21+'May-19'!L21+'June-19'!L21+'July-18'!L21+'August-18'!L21+'September-18'!L21+'October-18'!L21+'November-18'!L21+'December-18'!L21</f>
        <v>3</v>
      </c>
      <c r="O21" s="8">
        <f>'January-19'!M21+'February-19'!M21+'March-19'!M21+'April-19'!M21+'May-19'!M21+'June-19'!M21+'July-18'!M21+'August-18'!M21+'September-18'!M21+'October-18'!M21+'November-18'!M21+'December-18'!M21</f>
        <v>8</v>
      </c>
      <c r="P21" s="8">
        <f>'January-19'!N21+'February-19'!N21+'March-19'!N21+'April-19'!N21+'May-19'!N21+'June-19'!N21+'July-18'!N21+'August-18'!N21+'September-18'!N21+'October-18'!N21+'November-18'!N21+'December-18'!N21</f>
        <v>240</v>
      </c>
      <c r="Q21" s="8">
        <f>'December-18'!O21</f>
        <v>0</v>
      </c>
      <c r="R21" s="8">
        <f>'January-19'!P21+'February-19'!P21+'March-19'!P21+'April-19'!P21+'May-19'!P21+'June-19'!P21+'July-18'!P21+'August-18'!P21+'September-18'!P21+'October-18'!P21+'November-18'!P21+'December-18'!P21</f>
        <v>169</v>
      </c>
      <c r="S21" s="8">
        <f>'January-19'!Q21+'February-19'!Q21+'March-19'!Q21+'April-19'!Q21+'May-19'!Q21+'June-19'!Q21+'July-18'!Q21+'August-18'!Q21+'September-18'!Q21+'October-18'!Q21+'November-18'!Q21+'December-18'!Q21</f>
        <v>6</v>
      </c>
      <c r="T21" s="8">
        <f>'January-19'!R21+'February-19'!R21+'March-19'!R21+'April-19'!R21+'May-19'!R21+'June-19'!R21+'July-18'!R21+'August-18'!R21+'September-18'!R21+'October-18'!R21+'November-18'!R21+'December-18'!R21</f>
        <v>5</v>
      </c>
      <c r="U21" s="8">
        <f>'January-19'!S21+'February-19'!S21+'March-19'!S21+'April-19'!S21+'May-19'!S21+'June-19'!S21+'July-18'!S21+'August-18'!S21+'September-18'!S21+'October-18'!S21+'November-18'!S21+'December-18'!S21</f>
        <v>452</v>
      </c>
      <c r="V21" s="8">
        <f>'January-19'!T21+'February-19'!T21+'March-19'!T21+'April-19'!T21+'May-19'!T21+'June-19'!T21+'July-18'!T21+'August-18'!T21+'September-18'!T21+'October-18'!T21+'November-18'!T21+'December-18'!T21</f>
        <v>20</v>
      </c>
    </row>
    <row r="22" spans="1:22">
      <c r="A22" s="7" t="s">
        <v>25</v>
      </c>
      <c r="B22" s="7">
        <f>'July-18'!B22</f>
        <v>27814</v>
      </c>
      <c r="C22" s="7">
        <f t="shared" si="2"/>
        <v>27814</v>
      </c>
      <c r="D22" s="7">
        <f>'June-19'!D22</f>
        <v>27015</v>
      </c>
      <c r="E22" s="7">
        <f>'January-19'!E22+'February-19'!E22+'March-19'!E22+'April-19'!E22+'May-19'!E22+'June-19'!E22+'July-18'!E22+'August-18'!E22+'September-18'!E22+'October-18'!E22+'November-18'!E22+'December-18'!E22</f>
        <v>1903</v>
      </c>
      <c r="F22" s="13">
        <f t="shared" si="0"/>
        <v>6.8418781908391457E-2</v>
      </c>
      <c r="G22" s="7">
        <f>'January-19'!F22+'February-19'!F22+'March-19'!F22+'April-19'!F22+'May-19'!F22+'June-19'!F22+'July-18'!F22+'August-18'!F22+'September-18'!F22+'October-18'!F22+'November-18'!F22+'December-18'!F22</f>
        <v>2605</v>
      </c>
      <c r="H22" s="22">
        <f t="shared" si="1"/>
        <v>9.3657870137340907E-2</v>
      </c>
      <c r="I22" s="7">
        <f>'December-18'!G22</f>
        <v>26419</v>
      </c>
      <c r="J22" s="7">
        <f>'January-19'!H22+'February-19'!H22+'March-19'!H22+'April-19'!H22+'May-19'!H22+'June-19'!H22+'July-18'!H22+'August-18'!H22+'September-18'!H22+'October-18'!H22+'November-18'!H22+'December-18'!H22</f>
        <v>485</v>
      </c>
      <c r="K22" s="7">
        <f>'January-19'!I22+'February-19'!I22+'March-19'!I22+'April-19'!I22+'May-19'!I22+'June-19'!I22+'July-18'!I22+'August-18'!I22+'September-18'!I22+'October-18'!I22+'November-18'!I22+'December-18'!I22</f>
        <v>344</v>
      </c>
      <c r="L22" s="7">
        <f>'January-19'!J22+'February-19'!J22+'March-19'!J22+'April-19'!J22+'May-19'!J22+'June-19'!J22+'July-18'!J22+'August-18'!J22+'September-18'!J22+'October-18'!J22+'November-18'!J22+'December-18'!J22</f>
        <v>45579</v>
      </c>
      <c r="M22" s="7">
        <f>'January-19'!K22+'February-19'!K22+'March-19'!K22+'April-19'!K22+'May-19'!K22+'June-19'!K22+'July-18'!K22+'August-18'!K22+'September-18'!K22+'October-18'!K22+'November-18'!K22+'December-18'!K22</f>
        <v>29925</v>
      </c>
      <c r="N22" s="7">
        <f>'January-19'!L22+'February-19'!L22+'March-19'!L22+'April-19'!L22+'May-19'!L22+'June-19'!L22+'July-18'!L22+'August-18'!L22+'September-18'!L22+'October-18'!L22+'November-18'!L22+'December-18'!L22</f>
        <v>15654</v>
      </c>
      <c r="O22" s="7">
        <f>'January-19'!M22+'February-19'!M22+'March-19'!M22+'April-19'!M22+'May-19'!M22+'June-19'!M22+'July-18'!M22+'August-18'!M22+'September-18'!M22+'October-18'!M22+'November-18'!M22+'December-18'!M22</f>
        <v>1176</v>
      </c>
      <c r="P22" s="7">
        <f>'January-19'!N22+'February-19'!N22+'March-19'!N22+'April-19'!N22+'May-19'!N22+'June-19'!N22+'July-18'!N22+'August-18'!N22+'September-18'!N22+'October-18'!N22+'November-18'!N22+'December-18'!N22</f>
        <v>6554</v>
      </c>
      <c r="Q22" s="7">
        <f>'December-18'!O22</f>
        <v>4275</v>
      </c>
      <c r="R22" s="7">
        <f>'January-19'!P22+'February-19'!P22+'March-19'!P22+'April-19'!P22+'May-19'!P22+'June-19'!P22+'July-18'!P22+'August-18'!P22+'September-18'!P22+'October-18'!P22+'November-18'!P22+'December-18'!P22</f>
        <v>298</v>
      </c>
      <c r="S22" s="7">
        <f>'January-19'!Q22+'February-19'!Q22+'March-19'!Q22+'April-19'!Q22+'May-19'!Q22+'June-19'!Q22+'July-18'!Q22+'August-18'!Q22+'September-18'!Q22+'October-18'!Q22+'November-18'!Q22+'December-18'!Q22</f>
        <v>954</v>
      </c>
      <c r="T22" s="7">
        <f>'January-19'!R22+'February-19'!R22+'March-19'!R22+'April-19'!R22+'May-19'!R22+'June-19'!R22+'July-18'!R22+'August-18'!R22+'September-18'!R22+'October-18'!R22+'November-18'!R22+'December-18'!R22</f>
        <v>346</v>
      </c>
      <c r="U22" s="7">
        <f>'January-19'!S22+'February-19'!S22+'March-19'!S22+'April-19'!S22+'May-19'!S22+'June-19'!S22+'July-18'!S22+'August-18'!S22+'September-18'!S22+'October-18'!S22+'November-18'!S22+'December-18'!S22</f>
        <v>3282</v>
      </c>
      <c r="V22" s="7">
        <f>'January-19'!T22+'February-19'!T22+'March-19'!T22+'April-19'!T22+'May-19'!T22+'June-19'!T22+'July-18'!T22+'August-18'!T22+'September-18'!T22+'October-18'!T22+'November-18'!T22+'December-18'!T22</f>
        <v>5435</v>
      </c>
    </row>
    <row r="23" spans="1:22">
      <c r="A23" s="8" t="s">
        <v>26</v>
      </c>
      <c r="B23" s="8">
        <f>'July-18'!B23</f>
        <v>18512</v>
      </c>
      <c r="C23" s="8">
        <f t="shared" si="2"/>
        <v>18512</v>
      </c>
      <c r="D23" s="8">
        <f>'June-19'!D23</f>
        <v>14161</v>
      </c>
      <c r="E23" s="8">
        <f>'January-19'!E23+'February-19'!E23+'March-19'!E23+'April-19'!E23+'May-19'!E23+'June-19'!E23+'July-18'!E23+'August-18'!E23+'September-18'!E23+'October-18'!E23+'November-18'!E23+'December-18'!E23</f>
        <v>1248</v>
      </c>
      <c r="F23" s="14">
        <f t="shared" si="0"/>
        <v>6.741573033707865E-2</v>
      </c>
      <c r="G23" s="8">
        <f>'January-19'!F23+'February-19'!F23+'March-19'!F23+'April-19'!F23+'May-19'!F23+'June-19'!F23+'July-18'!F23+'August-18'!F23+'September-18'!F23+'October-18'!F23+'November-18'!F23+'December-18'!F23</f>
        <v>6833</v>
      </c>
      <c r="H23" s="21">
        <f t="shared" si="1"/>
        <v>0.36911192739844423</v>
      </c>
      <c r="I23" s="8">
        <f>'December-18'!G23</f>
        <v>14706</v>
      </c>
      <c r="J23" s="8">
        <f>'January-19'!H23+'February-19'!H23+'March-19'!H23+'April-19'!H23+'May-19'!H23+'June-19'!H23+'July-18'!H23+'August-18'!H23+'September-18'!H23+'October-18'!H23+'November-18'!H23+'December-18'!H23</f>
        <v>358</v>
      </c>
      <c r="K23" s="8">
        <f>'January-19'!I23+'February-19'!I23+'March-19'!I23+'April-19'!I23+'May-19'!I23+'June-19'!I23+'July-18'!I23+'August-18'!I23+'September-18'!I23+'October-18'!I23+'November-18'!I23+'December-18'!I23</f>
        <v>3038</v>
      </c>
      <c r="L23" s="8">
        <f>'January-19'!J23+'February-19'!J23+'March-19'!J23+'April-19'!J23+'May-19'!J23+'June-19'!J23+'July-18'!J23+'August-18'!J23+'September-18'!J23+'October-18'!J23+'November-18'!J23+'December-18'!J23</f>
        <v>6529</v>
      </c>
      <c r="M23" s="8">
        <f>'January-19'!K23+'February-19'!K23+'March-19'!K23+'April-19'!K23+'May-19'!K23+'June-19'!K23+'July-18'!K23+'August-18'!K23+'September-18'!K23+'October-18'!K23+'November-18'!K23+'December-18'!K23</f>
        <v>4691</v>
      </c>
      <c r="N23" s="8">
        <f>'January-19'!L23+'February-19'!L23+'March-19'!L23+'April-19'!L23+'May-19'!L23+'June-19'!L23+'July-18'!L23+'August-18'!L23+'September-18'!L23+'October-18'!L23+'November-18'!L23+'December-18'!L23</f>
        <v>1838</v>
      </c>
      <c r="O23" s="8">
        <f>'January-19'!M23+'February-19'!M23+'March-19'!M23+'April-19'!M23+'May-19'!M23+'June-19'!M23+'July-18'!M23+'August-18'!M23+'September-18'!M23+'October-18'!M23+'November-18'!M23+'December-18'!M23</f>
        <v>253</v>
      </c>
      <c r="P23" s="8">
        <f>'January-19'!N23+'February-19'!N23+'March-19'!N23+'April-19'!N23+'May-19'!N23+'June-19'!N23+'July-18'!N23+'August-18'!N23+'September-18'!N23+'October-18'!N23+'November-18'!N23+'December-18'!N23</f>
        <v>1171</v>
      </c>
      <c r="Q23" s="8">
        <f>'December-18'!O23</f>
        <v>1667</v>
      </c>
      <c r="R23" s="8">
        <f>'January-19'!P23+'February-19'!P23+'March-19'!P23+'April-19'!P23+'May-19'!P23+'June-19'!P23+'July-18'!P23+'August-18'!P23+'September-18'!P23+'October-18'!P23+'November-18'!P23+'December-18'!P23</f>
        <v>121</v>
      </c>
      <c r="S23" s="8">
        <f>'January-19'!Q23+'February-19'!Q23+'March-19'!Q23+'April-19'!Q23+'May-19'!Q23+'June-19'!Q23+'July-18'!Q23+'August-18'!Q23+'September-18'!Q23+'October-18'!Q23+'November-18'!Q23+'December-18'!Q23</f>
        <v>195</v>
      </c>
      <c r="T23" s="8">
        <f>'January-19'!R23+'February-19'!R23+'March-19'!R23+'April-19'!R23+'May-19'!R23+'June-19'!R23+'July-18'!R23+'August-18'!R23+'September-18'!R23+'October-18'!R23+'November-18'!R23+'December-18'!R23</f>
        <v>42</v>
      </c>
      <c r="U23" s="8">
        <f>'January-19'!S23+'February-19'!S23+'March-19'!S23+'April-19'!S23+'May-19'!S23+'June-19'!S23+'July-18'!S23+'August-18'!S23+'September-18'!S23+'October-18'!S23+'November-18'!S23+'December-18'!S23</f>
        <v>1813</v>
      </c>
      <c r="V23" s="8">
        <f>'January-19'!T23+'February-19'!T23+'March-19'!T23+'April-19'!T23+'May-19'!T23+'June-19'!T23+'July-18'!T23+'August-18'!T23+'September-18'!T23+'October-18'!T23+'November-18'!T23+'December-18'!T23</f>
        <v>667</v>
      </c>
    </row>
    <row r="24" spans="1:22">
      <c r="A24" s="7" t="s">
        <v>27</v>
      </c>
      <c r="B24" s="7">
        <f>'July-18'!B24</f>
        <v>21538</v>
      </c>
      <c r="C24" s="7">
        <f t="shared" si="2"/>
        <v>21538</v>
      </c>
      <c r="D24" s="7">
        <f>'June-19'!D24</f>
        <v>21493</v>
      </c>
      <c r="E24" s="7">
        <f>'January-19'!E24+'February-19'!E24+'March-19'!E24+'April-19'!E24+'May-19'!E24+'June-19'!E24+'July-18'!E24+'August-18'!E24+'September-18'!E24+'October-18'!E24+'November-18'!E24+'December-18'!E24</f>
        <v>2565</v>
      </c>
      <c r="F24" s="13">
        <f t="shared" si="0"/>
        <v>0.11909183768223605</v>
      </c>
      <c r="G24" s="7">
        <f>'January-19'!F24+'February-19'!F24+'March-19'!F24+'April-19'!F24+'May-19'!F24+'June-19'!F24+'July-18'!F24+'August-18'!F24+'September-18'!F24+'October-18'!F24+'November-18'!F24+'December-18'!F24</f>
        <v>3595</v>
      </c>
      <c r="H24" s="22">
        <f t="shared" si="1"/>
        <v>0.16691429102052188</v>
      </c>
      <c r="I24" s="7">
        <f>'December-18'!G24</f>
        <v>20105</v>
      </c>
      <c r="J24" s="7">
        <f>'January-19'!H24+'February-19'!H24+'March-19'!H24+'April-19'!H24+'May-19'!H24+'June-19'!H24+'July-18'!H24+'August-18'!H24+'September-18'!H24+'October-18'!H24+'November-18'!H24+'December-18'!H24</f>
        <v>1072</v>
      </c>
      <c r="K24" s="7">
        <f>'January-19'!I24+'February-19'!I24+'March-19'!I24+'April-19'!I24+'May-19'!I24+'June-19'!I24+'July-18'!I24+'August-18'!I24+'September-18'!I24+'October-18'!I24+'November-18'!I24+'December-18'!I24</f>
        <v>920</v>
      </c>
      <c r="L24" s="7">
        <f>'January-19'!J24+'February-19'!J24+'March-19'!J24+'April-19'!J24+'May-19'!J24+'June-19'!J24+'July-18'!J24+'August-18'!J24+'September-18'!J24+'October-18'!J24+'November-18'!J24+'December-18'!J24</f>
        <v>50701</v>
      </c>
      <c r="M24" s="7">
        <f>'January-19'!K24+'February-19'!K24+'March-19'!K24+'April-19'!K24+'May-19'!K24+'June-19'!K24+'July-18'!K24+'August-18'!K24+'September-18'!K24+'October-18'!K24+'November-18'!K24+'December-18'!K24</f>
        <v>23896</v>
      </c>
      <c r="N24" s="7">
        <f>'January-19'!L24+'February-19'!L24+'March-19'!L24+'April-19'!L24+'May-19'!L24+'June-19'!L24+'July-18'!L24+'August-18'!L24+'September-18'!L24+'October-18'!L24+'November-18'!L24+'December-18'!L24</f>
        <v>26805</v>
      </c>
      <c r="O24" s="7">
        <f>'January-19'!M24+'February-19'!M24+'March-19'!M24+'April-19'!M24+'May-19'!M24+'June-19'!M24+'July-18'!M24+'August-18'!M24+'September-18'!M24+'October-18'!M24+'November-18'!M24+'December-18'!M24</f>
        <v>1679</v>
      </c>
      <c r="P24" s="7">
        <f>'January-19'!N24+'February-19'!N24+'March-19'!N24+'April-19'!N24+'May-19'!N24+'June-19'!N24+'July-18'!N24+'August-18'!N24+'September-18'!N24+'October-18'!N24+'November-18'!N24+'December-18'!N24</f>
        <v>5547</v>
      </c>
      <c r="Q24" s="7">
        <f>'December-18'!O24</f>
        <v>2994</v>
      </c>
      <c r="R24" s="7">
        <f>'January-19'!P24+'February-19'!P24+'March-19'!P24+'April-19'!P24+'May-19'!P24+'June-19'!P24+'July-18'!P24+'August-18'!P24+'September-18'!P24+'October-18'!P24+'November-18'!P24+'December-18'!P24</f>
        <v>495</v>
      </c>
      <c r="S24" s="7">
        <f>'January-19'!Q24+'February-19'!Q24+'March-19'!Q24+'April-19'!Q24+'May-19'!Q24+'June-19'!Q24+'July-18'!Q24+'August-18'!Q24+'September-18'!Q24+'October-18'!Q24+'November-18'!Q24+'December-18'!Q24</f>
        <v>805</v>
      </c>
      <c r="T24" s="7">
        <f>'January-19'!R24+'February-19'!R24+'March-19'!R24+'April-19'!R24+'May-19'!R24+'June-19'!R24+'July-18'!R24+'August-18'!R24+'September-18'!R24+'October-18'!R24+'November-18'!R24+'December-18'!R24</f>
        <v>908</v>
      </c>
      <c r="U24" s="7">
        <f>'January-19'!S24+'February-19'!S24+'March-19'!S24+'April-19'!S24+'May-19'!S24+'June-19'!S24+'July-18'!S24+'August-18'!S24+'September-18'!S24+'October-18'!S24+'November-18'!S24+'December-18'!S24</f>
        <v>4942</v>
      </c>
      <c r="V24" s="7">
        <f>'January-19'!T24+'February-19'!T24+'March-19'!T24+'April-19'!T24+'May-19'!T24+'June-19'!T24+'July-18'!T24+'August-18'!T24+'September-18'!T24+'October-18'!T24+'November-18'!T24+'December-18'!T24</f>
        <v>7450</v>
      </c>
    </row>
    <row r="25" spans="1:22">
      <c r="A25" s="8" t="s">
        <v>28</v>
      </c>
      <c r="B25" s="8">
        <f>'July-18'!B25</f>
        <v>90432</v>
      </c>
      <c r="C25" s="8">
        <f t="shared" si="2"/>
        <v>90432</v>
      </c>
      <c r="D25" s="8">
        <f>'June-19'!D25</f>
        <v>91907</v>
      </c>
      <c r="E25" s="8">
        <f>'January-19'!E25+'February-19'!E25+'March-19'!E25+'April-19'!E25+'May-19'!E25+'June-19'!E25+'July-18'!E25+'August-18'!E25+'September-18'!E25+'October-18'!E25+'November-18'!E25+'December-18'!E25</f>
        <v>7730</v>
      </c>
      <c r="F25" s="14">
        <f t="shared" si="0"/>
        <v>8.5478591648973812E-2</v>
      </c>
      <c r="G25" s="8">
        <f>'January-19'!F25+'February-19'!F25+'March-19'!F25+'April-19'!F25+'May-19'!F25+'June-19'!F25+'July-18'!F25+'August-18'!F25+'September-18'!F25+'October-18'!F25+'November-18'!F25+'December-18'!F25</f>
        <v>6096</v>
      </c>
      <c r="H25" s="21">
        <f t="shared" si="1"/>
        <v>6.7409766454352441E-2</v>
      </c>
      <c r="I25" s="8">
        <f>'December-18'!G25</f>
        <v>81590</v>
      </c>
      <c r="J25" s="8">
        <f>'January-19'!H25+'February-19'!H25+'March-19'!H25+'April-19'!H25+'May-19'!H25+'June-19'!H25+'July-18'!H25+'August-18'!H25+'September-18'!H25+'October-18'!H25+'November-18'!H25+'December-18'!H25</f>
        <v>4373</v>
      </c>
      <c r="K25" s="8">
        <f>'January-19'!I25+'February-19'!I25+'March-19'!I25+'April-19'!I25+'May-19'!I25+'June-19'!I25+'July-18'!I25+'August-18'!I25+'September-18'!I25+'October-18'!I25+'November-18'!I25+'December-18'!I25</f>
        <v>2939</v>
      </c>
      <c r="L25" s="8">
        <f>'January-19'!J25+'February-19'!J25+'March-19'!J25+'April-19'!J25+'May-19'!J25+'June-19'!J25+'July-18'!J25+'August-18'!J25+'September-18'!J25+'October-18'!J25+'November-18'!J25+'December-18'!J25</f>
        <v>202562</v>
      </c>
      <c r="M25" s="8">
        <f>'January-19'!K25+'February-19'!K25+'March-19'!K25+'April-19'!K25+'May-19'!K25+'June-19'!K25+'July-18'!K25+'August-18'!K25+'September-18'!K25+'October-18'!K25+'November-18'!K25+'December-18'!K25</f>
        <v>114406</v>
      </c>
      <c r="N25" s="8">
        <f>'January-19'!L25+'February-19'!L25+'March-19'!L25+'April-19'!L25+'May-19'!L25+'June-19'!L25+'July-18'!L25+'August-18'!L25+'September-18'!L25+'October-18'!L25+'November-18'!L25+'December-18'!L25</f>
        <v>88156</v>
      </c>
      <c r="O25" s="8">
        <f>'January-19'!M25+'February-19'!M25+'March-19'!M25+'April-19'!M25+'May-19'!M25+'June-19'!M25+'July-18'!M25+'August-18'!M25+'September-18'!M25+'October-18'!M25+'November-18'!M25+'December-18'!M25</f>
        <v>13712</v>
      </c>
      <c r="P25" s="8">
        <f>'January-19'!N25+'February-19'!N25+'March-19'!N25+'April-19'!N25+'May-19'!N25+'June-19'!N25+'July-18'!N25+'August-18'!N25+'September-18'!N25+'October-18'!N25+'November-18'!N25+'December-18'!N25</f>
        <v>17775</v>
      </c>
      <c r="Q25" s="8">
        <f>'December-18'!O25</f>
        <v>18565</v>
      </c>
      <c r="R25" s="8">
        <f>'January-19'!P25+'February-19'!P25+'March-19'!P25+'April-19'!P25+'May-19'!P25+'June-19'!P25+'July-18'!P25+'August-18'!P25+'September-18'!P25+'October-18'!P25+'November-18'!P25+'December-18'!P25</f>
        <v>2177</v>
      </c>
      <c r="S25" s="8">
        <f>'January-19'!Q25+'February-19'!Q25+'March-19'!Q25+'April-19'!Q25+'May-19'!Q25+'June-19'!Q25+'July-18'!Q25+'August-18'!Q25+'September-18'!Q25+'October-18'!Q25+'November-18'!Q25+'December-18'!Q25</f>
        <v>3256</v>
      </c>
      <c r="T25" s="8">
        <f>'January-19'!R25+'February-19'!R25+'March-19'!R25+'April-19'!R25+'May-19'!R25+'June-19'!R25+'July-18'!R25+'August-18'!R25+'September-18'!R25+'October-18'!R25+'November-18'!R25+'December-18'!R25</f>
        <v>846</v>
      </c>
      <c r="U25" s="8">
        <f>'January-19'!S25+'February-19'!S25+'March-19'!S25+'April-19'!S25+'May-19'!S25+'June-19'!S25+'July-18'!S25+'August-18'!S25+'September-18'!S25+'October-18'!S25+'November-18'!S25+'December-18'!S25</f>
        <v>14836</v>
      </c>
      <c r="V25" s="8">
        <f>'January-19'!T25+'February-19'!T25+'March-19'!T25+'April-19'!T25+'May-19'!T25+'June-19'!T25+'July-18'!T25+'August-18'!T25+'September-18'!T25+'October-18'!T25+'November-18'!T25+'December-18'!T25</f>
        <v>20357</v>
      </c>
    </row>
    <row r="26" spans="1:22">
      <c r="A26" s="7" t="s">
        <v>29</v>
      </c>
      <c r="B26" s="7">
        <f>'July-18'!B26</f>
        <v>13344</v>
      </c>
      <c r="C26" s="7">
        <f t="shared" si="2"/>
        <v>13344</v>
      </c>
      <c r="D26" s="7">
        <f>'June-19'!D26</f>
        <v>13469</v>
      </c>
      <c r="E26" s="7">
        <f>'January-19'!E26+'February-19'!E26+'March-19'!E26+'April-19'!E26+'May-19'!E26+'June-19'!E26+'July-18'!E26+'August-18'!E26+'September-18'!E26+'October-18'!E26+'November-18'!E26+'December-18'!E26</f>
        <v>1663</v>
      </c>
      <c r="F26" s="13">
        <f t="shared" si="0"/>
        <v>0.12462529976019185</v>
      </c>
      <c r="G26" s="7">
        <f>'January-19'!F26+'February-19'!F26+'March-19'!F26+'April-19'!F26+'May-19'!F26+'June-19'!F26+'July-18'!F26+'August-18'!F26+'September-18'!F26+'October-18'!F26+'November-18'!F26+'December-18'!F26</f>
        <v>1245</v>
      </c>
      <c r="H26" s="22">
        <f t="shared" si="1"/>
        <v>9.3300359712230219E-2</v>
      </c>
      <c r="I26" s="7">
        <f>'December-18'!G26</f>
        <v>12720</v>
      </c>
      <c r="J26" s="7">
        <f>'January-19'!H26+'February-19'!H26+'March-19'!H26+'April-19'!H26+'May-19'!H26+'June-19'!H26+'July-18'!H26+'August-18'!H26+'September-18'!H26+'October-18'!H26+'November-18'!H26+'December-18'!H26</f>
        <v>755</v>
      </c>
      <c r="K26" s="7">
        <f>'January-19'!I26+'February-19'!I26+'March-19'!I26+'April-19'!I26+'May-19'!I26+'June-19'!I26+'July-18'!I26+'August-18'!I26+'September-18'!I26+'October-18'!I26+'November-18'!I26+'December-18'!I26</f>
        <v>266</v>
      </c>
      <c r="L26" s="7">
        <f>'January-19'!J26+'February-19'!J26+'March-19'!J26+'April-19'!J26+'May-19'!J26+'June-19'!J26+'July-18'!J26+'August-18'!J26+'September-18'!J26+'October-18'!J26+'November-18'!J26+'December-18'!J26</f>
        <v>16101</v>
      </c>
      <c r="M26" s="7">
        <f>'January-19'!K26+'February-19'!K26+'March-19'!K26+'April-19'!K26+'May-19'!K26+'June-19'!K26+'July-18'!K26+'August-18'!K26+'September-18'!K26+'October-18'!K26+'November-18'!K26+'December-18'!K26</f>
        <v>9574</v>
      </c>
      <c r="N26" s="7">
        <f>'January-19'!L26+'February-19'!L26+'March-19'!L26+'April-19'!L26+'May-19'!L26+'June-19'!L26+'July-18'!L26+'August-18'!L26+'September-18'!L26+'October-18'!L26+'November-18'!L26+'December-18'!L26</f>
        <v>6527</v>
      </c>
      <c r="O26" s="7">
        <f>'January-19'!M26+'February-19'!M26+'March-19'!M26+'April-19'!M26+'May-19'!M26+'June-19'!M26+'July-18'!M26+'August-18'!M26+'September-18'!M26+'October-18'!M26+'November-18'!M26+'December-18'!M26</f>
        <v>547</v>
      </c>
      <c r="P26" s="7">
        <f>'January-19'!N26+'February-19'!N26+'March-19'!N26+'April-19'!N26+'May-19'!N26+'June-19'!N26+'July-18'!N26+'August-18'!N26+'September-18'!N26+'October-18'!N26+'November-18'!N26+'December-18'!N26</f>
        <v>1815</v>
      </c>
      <c r="Q26" s="7">
        <f>'December-18'!O26</f>
        <v>863</v>
      </c>
      <c r="R26" s="7">
        <f>'January-19'!P26+'February-19'!P26+'March-19'!P26+'April-19'!P26+'May-19'!P26+'June-19'!P26+'July-18'!P26+'August-18'!P26+'September-18'!P26+'October-18'!P26+'November-18'!P26+'December-18'!P26</f>
        <v>57</v>
      </c>
      <c r="S26" s="7">
        <f>'January-19'!Q26+'February-19'!Q26+'March-19'!Q26+'April-19'!Q26+'May-19'!Q26+'June-19'!Q26+'July-18'!Q26+'August-18'!Q26+'September-18'!Q26+'October-18'!Q26+'November-18'!Q26+'December-18'!Q26</f>
        <v>240</v>
      </c>
      <c r="T26" s="7">
        <f>'January-19'!R26+'February-19'!R26+'March-19'!R26+'April-19'!R26+'May-19'!R26+'June-19'!R26+'July-18'!R26+'August-18'!R26+'September-18'!R26+'October-18'!R26+'November-18'!R26+'December-18'!R26</f>
        <v>35</v>
      </c>
      <c r="U26" s="7">
        <f>'January-19'!S26+'February-19'!S26+'March-19'!S26+'April-19'!S26+'May-19'!S26+'June-19'!S26+'July-18'!S26+'August-18'!S26+'September-18'!S26+'October-18'!S26+'November-18'!S26+'December-18'!S26</f>
        <v>4597</v>
      </c>
      <c r="V26" s="7">
        <f>'January-19'!T26+'February-19'!T26+'March-19'!T26+'April-19'!T26+'May-19'!T26+'June-19'!T26+'July-18'!T26+'August-18'!T26+'September-18'!T26+'October-18'!T26+'November-18'!T26+'December-18'!T26</f>
        <v>2741</v>
      </c>
    </row>
    <row r="27" spans="1:22">
      <c r="A27" s="8" t="s">
        <v>30</v>
      </c>
      <c r="B27" s="8">
        <f>'July-18'!B27</f>
        <v>0</v>
      </c>
      <c r="C27" s="8">
        <f t="shared" si="2"/>
        <v>0</v>
      </c>
      <c r="D27" s="8">
        <f>'June-19'!D27</f>
        <v>0</v>
      </c>
      <c r="E27" s="8">
        <f>'January-19'!E27+'February-19'!E27+'March-19'!E27+'April-19'!E27+'May-19'!E27+'June-19'!E27+'July-18'!E27+'August-18'!E27+'September-18'!E27+'October-18'!E27+'November-18'!E27+'December-18'!E27</f>
        <v>0</v>
      </c>
      <c r="F27" s="14">
        <v>0</v>
      </c>
      <c r="G27" s="8">
        <f>'January-19'!F27+'February-19'!F27+'March-19'!F27+'April-19'!F27+'May-19'!F27+'June-19'!F27+'July-18'!F27+'August-18'!F27+'September-18'!F27+'October-18'!F27+'November-18'!F27+'December-18'!F27</f>
        <v>0</v>
      </c>
      <c r="H27" s="21">
        <v>0</v>
      </c>
      <c r="I27" s="8">
        <f>'December-18'!G27</f>
        <v>0</v>
      </c>
      <c r="J27" s="8">
        <f>'January-19'!H27+'February-19'!H27+'March-19'!H27+'April-19'!H27+'May-19'!H27+'June-19'!H27+'July-18'!H27+'August-18'!H27+'September-18'!H27+'October-18'!H27+'November-18'!H27+'December-18'!H27</f>
        <v>0</v>
      </c>
      <c r="K27" s="8">
        <f>'January-19'!I27+'February-19'!I27+'March-19'!I27+'April-19'!I27+'May-19'!I27+'June-19'!I27+'July-18'!I27+'August-18'!I27+'September-18'!I27+'October-18'!I27+'November-18'!I27+'December-18'!I27</f>
        <v>0</v>
      </c>
      <c r="L27" s="8">
        <f>'January-19'!J27+'February-19'!J27+'March-19'!J27+'April-19'!J27+'May-19'!J27+'June-19'!J27+'July-18'!J27+'August-18'!J27+'September-18'!J27+'October-18'!J27+'November-18'!J27+'December-18'!J27</f>
        <v>0</v>
      </c>
      <c r="M27" s="8">
        <f>'January-19'!K27+'February-19'!K27+'March-19'!K27+'April-19'!K27+'May-19'!K27+'June-19'!K27+'July-18'!K27+'August-18'!K27+'September-18'!K27+'October-18'!K27+'November-18'!K27+'December-18'!K27</f>
        <v>0</v>
      </c>
      <c r="N27" s="8">
        <f>'January-19'!L27+'February-19'!L27+'March-19'!L27+'April-19'!L27+'May-19'!L27+'June-19'!L27+'July-18'!L27+'August-18'!L27+'September-18'!L27+'October-18'!L27+'November-18'!L27+'December-18'!L27</f>
        <v>0</v>
      </c>
      <c r="O27" s="8">
        <f>'January-19'!M27+'February-19'!M27+'March-19'!M27+'April-19'!M27+'May-19'!M27+'June-19'!M27+'July-18'!M27+'August-18'!M27+'September-18'!M27+'October-18'!M27+'November-18'!M27+'December-18'!M27</f>
        <v>1212</v>
      </c>
      <c r="P27" s="8">
        <f>'January-19'!N27+'February-19'!N27+'March-19'!N27+'April-19'!N27+'May-19'!N27+'June-19'!N27+'July-18'!N27+'August-18'!N27+'September-18'!N27+'October-18'!N27+'November-18'!N27+'December-18'!N27</f>
        <v>0</v>
      </c>
      <c r="Q27" s="8">
        <f>'December-18'!O27</f>
        <v>220</v>
      </c>
      <c r="R27" s="8">
        <f>'January-19'!P27+'February-19'!P27+'March-19'!P27+'April-19'!P27+'May-19'!P27+'June-19'!P27+'July-18'!P27+'August-18'!P27+'September-18'!P27+'October-18'!P27+'November-18'!P27+'December-18'!P27</f>
        <v>74</v>
      </c>
      <c r="S27" s="8">
        <f>'January-19'!Q27+'February-19'!Q27+'March-19'!Q27+'April-19'!Q27+'May-19'!Q27+'June-19'!Q27+'July-18'!Q27+'August-18'!Q27+'September-18'!Q27+'October-18'!Q27+'November-18'!Q27+'December-18'!Q27</f>
        <v>26</v>
      </c>
      <c r="T27" s="8">
        <f>'January-19'!R27+'February-19'!R27+'March-19'!R27+'April-19'!R27+'May-19'!R27+'June-19'!R27+'July-18'!R27+'August-18'!R27+'September-18'!R27+'October-18'!R27+'November-18'!R27+'December-18'!R27</f>
        <v>7</v>
      </c>
      <c r="U27" s="8">
        <f>'January-19'!S27+'February-19'!S27+'March-19'!S27+'April-19'!S27+'May-19'!S27+'June-19'!S27+'July-18'!S27+'August-18'!S27+'September-18'!S27+'October-18'!S27+'November-18'!S27+'December-18'!S27</f>
        <v>0</v>
      </c>
      <c r="V27" s="8">
        <f>'January-19'!T27+'February-19'!T27+'March-19'!T27+'April-19'!T27+'May-19'!T27+'June-19'!T27+'July-18'!T27+'August-18'!T27+'September-18'!T27+'October-18'!T27+'November-18'!T27+'December-18'!T27</f>
        <v>0</v>
      </c>
    </row>
    <row r="28" spans="1:22">
      <c r="A28" s="7" t="s">
        <v>31</v>
      </c>
      <c r="B28" s="7">
        <f>'July-18'!B28</f>
        <v>14886</v>
      </c>
      <c r="C28" s="7">
        <f t="shared" si="2"/>
        <v>14886</v>
      </c>
      <c r="D28" s="7">
        <f>'June-19'!D28</f>
        <v>15070</v>
      </c>
      <c r="E28" s="7">
        <f>'January-19'!E28+'February-19'!E28+'March-19'!E28+'April-19'!E28+'May-19'!E28+'June-19'!E28+'July-18'!E28+'August-18'!E28+'September-18'!E28+'October-18'!E28+'November-18'!E28+'December-18'!E28</f>
        <v>1597</v>
      </c>
      <c r="F28" s="13">
        <f t="shared" ref="F28:F58" si="8">E28/C28</f>
        <v>0.1072820099422276</v>
      </c>
      <c r="G28" s="7">
        <f>'January-19'!F28+'February-19'!F28+'March-19'!F28+'April-19'!F28+'May-19'!F28+'June-19'!F28+'July-18'!F28+'August-18'!F28+'September-18'!F28+'October-18'!F28+'November-18'!F28+'December-18'!F28</f>
        <v>1123</v>
      </c>
      <c r="H28" s="22">
        <f t="shared" ref="H28:H58" si="9">G28/C28</f>
        <v>7.5440010748354158E-2</v>
      </c>
      <c r="I28" s="7">
        <f>'December-18'!G28</f>
        <v>14881</v>
      </c>
      <c r="J28" s="7">
        <f>'January-19'!H28+'February-19'!H28+'March-19'!H28+'April-19'!H28+'May-19'!H28+'June-19'!H28+'July-18'!H28+'August-18'!H28+'September-18'!H28+'October-18'!H28+'November-18'!H28+'December-18'!H28</f>
        <v>561</v>
      </c>
      <c r="K28" s="7">
        <f>'January-19'!I28+'February-19'!I28+'March-19'!I28+'April-19'!I28+'May-19'!I28+'June-19'!I28+'July-18'!I28+'August-18'!I28+'September-18'!I28+'October-18'!I28+'November-18'!I28+'December-18'!I28</f>
        <v>289</v>
      </c>
      <c r="L28" s="7">
        <f>'January-19'!J28+'February-19'!J28+'March-19'!J28+'April-19'!J28+'May-19'!J28+'June-19'!J28+'July-18'!J28+'August-18'!J28+'September-18'!J28+'October-18'!J28+'November-18'!J28+'December-18'!J28</f>
        <v>15740</v>
      </c>
      <c r="M28" s="7">
        <f>'January-19'!K28+'February-19'!K28+'March-19'!K28+'April-19'!K28+'May-19'!K28+'June-19'!K28+'July-18'!K28+'August-18'!K28+'September-18'!K28+'October-18'!K28+'November-18'!K28+'December-18'!K28</f>
        <v>9667</v>
      </c>
      <c r="N28" s="7">
        <f>'January-19'!L28+'February-19'!L28+'March-19'!L28+'April-19'!L28+'May-19'!L28+'June-19'!L28+'July-18'!L28+'August-18'!L28+'September-18'!L28+'October-18'!L28+'November-18'!L28+'December-18'!L28</f>
        <v>6073</v>
      </c>
      <c r="O28" s="7">
        <f>'January-19'!M28+'February-19'!M28+'March-19'!M28+'April-19'!M28+'May-19'!M28+'June-19'!M28+'July-18'!M28+'August-18'!M28+'September-18'!M28+'October-18'!M28+'November-18'!M28+'December-18'!M28</f>
        <v>663</v>
      </c>
      <c r="P28" s="7">
        <f>'January-19'!N28+'February-19'!N28+'March-19'!N28+'April-19'!N28+'May-19'!N28+'June-19'!N28+'July-18'!N28+'August-18'!N28+'September-18'!N28+'October-18'!N28+'November-18'!N28+'December-18'!N28</f>
        <v>1711</v>
      </c>
      <c r="Q28" s="7">
        <f>'December-18'!O28</f>
        <v>988</v>
      </c>
      <c r="R28" s="7">
        <f>'January-19'!P28+'February-19'!P28+'March-19'!P28+'April-19'!P28+'May-19'!P28+'June-19'!P28+'July-18'!P28+'August-18'!P28+'September-18'!P28+'October-18'!P28+'November-18'!P28+'December-18'!P28</f>
        <v>114</v>
      </c>
      <c r="S28" s="7">
        <f>'January-19'!Q28+'February-19'!Q28+'March-19'!Q28+'April-19'!Q28+'May-19'!Q28+'June-19'!Q28+'July-18'!Q28+'August-18'!Q28+'September-18'!Q28+'October-18'!Q28+'November-18'!Q28+'December-18'!Q28</f>
        <v>210</v>
      </c>
      <c r="T28" s="7">
        <f>'January-19'!R28+'February-19'!R28+'March-19'!R28+'April-19'!R28+'May-19'!R28+'June-19'!R28+'July-18'!R28+'August-18'!R28+'September-18'!R28+'October-18'!R28+'November-18'!R28+'December-18'!R28</f>
        <v>53</v>
      </c>
      <c r="U28" s="7">
        <f>'January-19'!S28+'February-19'!S28+'March-19'!S28+'April-19'!S28+'May-19'!S28+'June-19'!S28+'July-18'!S28+'August-18'!S28+'September-18'!S28+'October-18'!S28+'November-18'!S28+'December-18'!S28</f>
        <v>2803</v>
      </c>
      <c r="V28" s="7">
        <f>'January-19'!T28+'February-19'!T28+'March-19'!T28+'April-19'!T28+'May-19'!T28+'June-19'!T28+'July-18'!T28+'August-18'!T28+'September-18'!T28+'October-18'!T28+'November-18'!T28+'December-18'!T28</f>
        <v>2723</v>
      </c>
    </row>
    <row r="29" spans="1:22">
      <c r="A29" s="8" t="s">
        <v>32</v>
      </c>
      <c r="B29" s="8">
        <f>'July-18'!B29</f>
        <v>4011</v>
      </c>
      <c r="C29" s="8">
        <f t="shared" si="2"/>
        <v>4011</v>
      </c>
      <c r="D29" s="8">
        <f>'June-19'!D29</f>
        <v>3888</v>
      </c>
      <c r="E29" s="8">
        <f>'January-19'!E29+'February-19'!E29+'March-19'!E29+'April-19'!E29+'May-19'!E29+'June-19'!E29+'July-18'!E29+'August-18'!E29+'September-18'!E29+'October-18'!E29+'November-18'!E29+'December-18'!E29</f>
        <v>473</v>
      </c>
      <c r="F29" s="14">
        <f t="shared" si="8"/>
        <v>0.11792570431313887</v>
      </c>
      <c r="G29" s="8">
        <f>'January-19'!F29+'February-19'!F29+'March-19'!F29+'April-19'!F29+'May-19'!F29+'June-19'!F29+'July-18'!F29+'August-18'!F29+'September-18'!F29+'October-18'!F29+'November-18'!F29+'December-18'!F29</f>
        <v>575</v>
      </c>
      <c r="H29" s="21">
        <f t="shared" si="9"/>
        <v>0.14335577162802293</v>
      </c>
      <c r="I29" s="8">
        <f>'December-18'!G29</f>
        <v>3986</v>
      </c>
      <c r="J29" s="8">
        <f>'January-19'!H29+'February-19'!H29+'March-19'!H29+'April-19'!H29+'May-19'!H29+'June-19'!H29+'July-18'!H29+'August-18'!H29+'September-18'!H29+'October-18'!H29+'November-18'!H29+'December-18'!H29</f>
        <v>136</v>
      </c>
      <c r="K29" s="8">
        <f>'January-19'!I29+'February-19'!I29+'March-19'!I29+'April-19'!I29+'May-19'!I29+'June-19'!I29+'July-18'!I29+'August-18'!I29+'September-18'!I29+'October-18'!I29+'November-18'!I29+'December-18'!I29</f>
        <v>70</v>
      </c>
      <c r="L29" s="8">
        <f>'January-19'!J29+'February-19'!J29+'March-19'!J29+'April-19'!J29+'May-19'!J29+'June-19'!J29+'July-18'!J29+'August-18'!J29+'September-18'!J29+'October-18'!J29+'November-18'!J29+'December-18'!J29</f>
        <v>4925</v>
      </c>
      <c r="M29" s="8">
        <f>'January-19'!K29+'February-19'!K29+'March-19'!K29+'April-19'!K29+'May-19'!K29+'June-19'!K29+'July-18'!K29+'August-18'!K29+'September-18'!K29+'October-18'!K29+'November-18'!K29+'December-18'!K29</f>
        <v>2768</v>
      </c>
      <c r="N29" s="8">
        <f>'January-19'!L29+'February-19'!L29+'March-19'!L29+'April-19'!L29+'May-19'!L29+'June-19'!L29+'July-18'!L29+'August-18'!L29+'September-18'!L29+'October-18'!L29+'November-18'!L29+'December-18'!L29</f>
        <v>2157</v>
      </c>
      <c r="O29" s="8">
        <f>'January-19'!M29+'February-19'!M29+'March-19'!M29+'April-19'!M29+'May-19'!M29+'June-19'!M29+'July-18'!M29+'August-18'!M29+'September-18'!M29+'October-18'!M29+'November-18'!M29+'December-18'!M29</f>
        <v>211</v>
      </c>
      <c r="P29" s="8">
        <f>'January-19'!N29+'February-19'!N29+'March-19'!N29+'April-19'!N29+'May-19'!N29+'June-19'!N29+'July-18'!N29+'August-18'!N29+'September-18'!N29+'October-18'!N29+'November-18'!N29+'December-18'!N29</f>
        <v>811</v>
      </c>
      <c r="Q29" s="8">
        <f>'December-18'!O29</f>
        <v>552</v>
      </c>
      <c r="R29" s="8">
        <f>'January-19'!P29+'February-19'!P29+'March-19'!P29+'April-19'!P29+'May-19'!P29+'June-19'!P29+'July-18'!P29+'August-18'!P29+'September-18'!P29+'October-18'!P29+'November-18'!P29+'December-18'!P29</f>
        <v>60</v>
      </c>
      <c r="S29" s="8">
        <f>'January-19'!Q29+'February-19'!Q29+'March-19'!Q29+'April-19'!Q29+'May-19'!Q29+'June-19'!Q29+'July-18'!Q29+'August-18'!Q29+'September-18'!Q29+'October-18'!Q29+'November-18'!Q29+'December-18'!Q29</f>
        <v>128</v>
      </c>
      <c r="T29" s="8">
        <f>'January-19'!R29+'February-19'!R29+'March-19'!R29+'April-19'!R29+'May-19'!R29+'June-19'!R29+'July-18'!R29+'August-18'!R29+'September-18'!R29+'October-18'!R29+'November-18'!R29+'December-18'!R29</f>
        <v>24</v>
      </c>
      <c r="U29" s="8">
        <f>'January-19'!S29+'February-19'!S29+'March-19'!S29+'April-19'!S29+'May-19'!S29+'June-19'!S29+'July-18'!S29+'August-18'!S29+'September-18'!S29+'October-18'!S29+'November-18'!S29+'December-18'!S29</f>
        <v>503</v>
      </c>
      <c r="V29" s="8">
        <f>'January-19'!T29+'February-19'!T29+'March-19'!T29+'April-19'!T29+'May-19'!T29+'June-19'!T29+'July-18'!T29+'August-18'!T29+'September-18'!T29+'October-18'!T29+'November-18'!T29+'December-18'!T29</f>
        <v>696</v>
      </c>
    </row>
    <row r="30" spans="1:22">
      <c r="A30" s="7" t="s">
        <v>33</v>
      </c>
      <c r="B30" s="7">
        <f>'July-18'!B30</f>
        <v>16665</v>
      </c>
      <c r="C30" s="7">
        <f t="shared" si="2"/>
        <v>16665</v>
      </c>
      <c r="D30" s="7">
        <f>'June-19'!D30</f>
        <v>16224</v>
      </c>
      <c r="E30" s="7">
        <f>'January-19'!E30+'February-19'!E30+'March-19'!E30+'April-19'!E30+'May-19'!E30+'June-19'!E30+'July-18'!E30+'August-18'!E30+'September-18'!E30+'October-18'!E30+'November-18'!E30+'December-18'!E30</f>
        <v>1761</v>
      </c>
      <c r="F30" s="13">
        <f t="shared" si="8"/>
        <v>0.10567056705670567</v>
      </c>
      <c r="G30" s="7">
        <f>'January-19'!F30+'February-19'!F30+'March-19'!F30+'April-19'!F30+'May-19'!F30+'June-19'!F30+'July-18'!F30+'August-18'!F30+'September-18'!F30+'October-18'!F30+'November-18'!F30+'December-18'!F30</f>
        <v>1917</v>
      </c>
      <c r="H30" s="22">
        <f t="shared" si="9"/>
        <v>0.11503150315031503</v>
      </c>
      <c r="I30" s="7">
        <f>'December-18'!G30</f>
        <v>16047</v>
      </c>
      <c r="J30" s="7">
        <f>'January-19'!H30+'February-19'!H30+'March-19'!H30+'April-19'!H30+'May-19'!H30+'June-19'!H30+'July-18'!H30+'August-18'!H30+'September-18'!H30+'October-18'!H30+'November-18'!H30+'December-18'!H30</f>
        <v>696</v>
      </c>
      <c r="K30" s="7">
        <f>'January-19'!I30+'February-19'!I30+'March-19'!I30+'April-19'!I30+'May-19'!I30+'June-19'!I30+'July-18'!I30+'August-18'!I30+'September-18'!I30+'October-18'!I30+'November-18'!I30+'December-18'!I30</f>
        <v>244</v>
      </c>
      <c r="L30" s="7">
        <f>'January-19'!J30+'February-19'!J30+'March-19'!J30+'April-19'!J30+'May-19'!J30+'June-19'!J30+'July-18'!J30+'August-18'!J30+'September-18'!J30+'October-18'!J30+'November-18'!J30+'December-18'!J30</f>
        <v>34776</v>
      </c>
      <c r="M30" s="7">
        <f>'January-19'!K30+'February-19'!K30+'March-19'!K30+'April-19'!K30+'May-19'!K30+'June-19'!K30+'July-18'!K30+'August-18'!K30+'September-18'!K30+'October-18'!K30+'November-18'!K30+'December-18'!K30</f>
        <v>19543</v>
      </c>
      <c r="N30" s="7">
        <f>'January-19'!L30+'February-19'!L30+'March-19'!L30+'April-19'!L30+'May-19'!L30+'June-19'!L30+'July-18'!L30+'August-18'!L30+'September-18'!L30+'October-18'!L30+'November-18'!L30+'December-18'!L30</f>
        <v>15233</v>
      </c>
      <c r="O30" s="7">
        <f>'January-19'!M30+'February-19'!M30+'March-19'!M30+'April-19'!M30+'May-19'!M30+'June-19'!M30+'July-18'!M30+'August-18'!M30+'September-18'!M30+'October-18'!M30+'November-18'!M30+'December-18'!M30</f>
        <v>723</v>
      </c>
      <c r="P30" s="7">
        <f>'January-19'!N30+'February-19'!N30+'March-19'!N30+'April-19'!N30+'May-19'!N30+'June-19'!N30+'July-18'!N30+'August-18'!N30+'September-18'!N30+'October-18'!N30+'November-18'!N30+'December-18'!N30</f>
        <v>3543</v>
      </c>
      <c r="Q30" s="7">
        <f>'December-18'!O30</f>
        <v>1694</v>
      </c>
      <c r="R30" s="7">
        <f>'January-19'!P30+'February-19'!P30+'March-19'!P30+'April-19'!P30+'May-19'!P30+'June-19'!P30+'July-18'!P30+'August-18'!P30+'September-18'!P30+'October-18'!P30+'November-18'!P30+'December-18'!P30</f>
        <v>164</v>
      </c>
      <c r="S30" s="7">
        <f>'January-19'!Q30+'February-19'!Q30+'March-19'!Q30+'April-19'!Q30+'May-19'!Q30+'June-19'!Q30+'July-18'!Q30+'August-18'!Q30+'September-18'!Q30+'October-18'!Q30+'November-18'!Q30+'December-18'!Q30</f>
        <v>499</v>
      </c>
      <c r="T30" s="7">
        <f>'January-19'!R30+'February-19'!R30+'March-19'!R30+'April-19'!R30+'May-19'!R30+'June-19'!R30+'July-18'!R30+'August-18'!R30+'September-18'!R30+'October-18'!R30+'November-18'!R30+'December-18'!R30</f>
        <v>54</v>
      </c>
      <c r="U30" s="7">
        <f>'January-19'!S30+'February-19'!S30+'March-19'!S30+'April-19'!S30+'May-19'!S30+'June-19'!S30+'July-18'!S30+'August-18'!S30+'September-18'!S30+'October-18'!S30+'November-18'!S30+'December-18'!S30</f>
        <v>5407</v>
      </c>
      <c r="V30" s="7">
        <f>'January-19'!T30+'February-19'!T30+'March-19'!T30+'April-19'!T30+'May-19'!T30+'June-19'!T30+'July-18'!T30+'August-18'!T30+'September-18'!T30+'October-18'!T30+'November-18'!T30+'December-18'!T30</f>
        <v>5123</v>
      </c>
    </row>
    <row r="31" spans="1:22">
      <c r="A31" s="8" t="s">
        <v>34</v>
      </c>
      <c r="B31" s="8">
        <f>'July-18'!B31</f>
        <v>1143</v>
      </c>
      <c r="C31" s="8">
        <f t="shared" si="2"/>
        <v>1143</v>
      </c>
      <c r="D31" s="8">
        <f>'June-19'!D31</f>
        <v>819</v>
      </c>
      <c r="E31" s="8">
        <f>'January-19'!E31+'February-19'!E31+'March-19'!E31+'April-19'!E31+'May-19'!E31+'June-19'!E31+'July-18'!E31+'August-18'!E31+'September-18'!E31+'October-18'!E31+'November-18'!E31+'December-18'!E31</f>
        <v>249</v>
      </c>
      <c r="F31" s="14">
        <f t="shared" si="8"/>
        <v>0.2178477690288714</v>
      </c>
      <c r="G31" s="8">
        <f>'January-19'!F31+'February-19'!F31+'March-19'!F31+'April-19'!F31+'May-19'!F31+'June-19'!F31+'July-18'!F31+'August-18'!F31+'September-18'!F31+'October-18'!F31+'November-18'!F31+'December-18'!F31</f>
        <v>553</v>
      </c>
      <c r="H31" s="21">
        <f t="shared" si="9"/>
        <v>0.48381452318460194</v>
      </c>
      <c r="I31" s="8">
        <f>'December-18'!G31</f>
        <v>732</v>
      </c>
      <c r="J31" s="8">
        <f>'January-19'!H31+'February-19'!H31+'March-19'!H31+'April-19'!H31+'May-19'!H31+'June-19'!H31+'July-18'!H31+'August-18'!H31+'September-18'!H31+'October-18'!H31+'November-18'!H31+'December-18'!H31</f>
        <v>60</v>
      </c>
      <c r="K31" s="8">
        <f>'January-19'!I31+'February-19'!I31+'March-19'!I31+'April-19'!I31+'May-19'!I31+'June-19'!I31+'July-18'!I31+'August-18'!I31+'September-18'!I31+'October-18'!I31+'November-18'!I31+'December-18'!I31</f>
        <v>329</v>
      </c>
      <c r="L31" s="8">
        <f>'January-19'!J31+'February-19'!J31+'March-19'!J31+'April-19'!J31+'May-19'!J31+'June-19'!J31+'July-18'!J31+'August-18'!J31+'September-18'!J31+'October-18'!J31+'November-18'!J31+'December-18'!J31</f>
        <v>786</v>
      </c>
      <c r="M31" s="8">
        <f>'January-19'!K31+'February-19'!K31+'March-19'!K31+'April-19'!K31+'May-19'!K31+'June-19'!K31+'July-18'!K31+'August-18'!K31+'September-18'!K31+'October-18'!K31+'November-18'!K31+'December-18'!K31</f>
        <v>657</v>
      </c>
      <c r="N31" s="8">
        <f>'January-19'!L31+'February-19'!L31+'March-19'!L31+'April-19'!L31+'May-19'!L31+'June-19'!L31+'July-18'!L31+'August-18'!L31+'September-18'!L31+'October-18'!L31+'November-18'!L31+'December-18'!L31</f>
        <v>129</v>
      </c>
      <c r="O31" s="8">
        <f>'January-19'!M31+'February-19'!M31+'March-19'!M31+'April-19'!M31+'May-19'!M31+'June-19'!M31+'July-18'!M31+'August-18'!M31+'September-18'!M31+'October-18'!M31+'November-18'!M31+'December-18'!M31</f>
        <v>14</v>
      </c>
      <c r="P31" s="8">
        <f>'January-19'!N31+'February-19'!N31+'March-19'!N31+'April-19'!N31+'May-19'!N31+'June-19'!N31+'July-18'!N31+'August-18'!N31+'September-18'!N31+'October-18'!N31+'November-18'!N31+'December-18'!N31</f>
        <v>165</v>
      </c>
      <c r="Q31" s="8">
        <f>'December-18'!O31</f>
        <v>138</v>
      </c>
      <c r="R31" s="8">
        <f>'January-19'!P31+'February-19'!P31+'March-19'!P31+'April-19'!P31+'May-19'!P31+'June-19'!P31+'July-18'!P31+'August-18'!P31+'September-18'!P31+'October-18'!P31+'November-18'!P31+'December-18'!P31</f>
        <v>19</v>
      </c>
      <c r="S31" s="8">
        <f>'January-19'!Q31+'February-19'!Q31+'March-19'!Q31+'April-19'!Q31+'May-19'!Q31+'June-19'!Q31+'July-18'!Q31+'August-18'!Q31+'September-18'!Q31+'October-18'!Q31+'November-18'!Q31+'December-18'!Q31</f>
        <v>15</v>
      </c>
      <c r="T31" s="8">
        <f>'January-19'!R31+'February-19'!R31+'March-19'!R31+'April-19'!R31+'May-19'!R31+'June-19'!R31+'July-18'!R31+'August-18'!R31+'September-18'!R31+'October-18'!R31+'November-18'!R31+'December-18'!R31</f>
        <v>25</v>
      </c>
      <c r="U31" s="8">
        <f>'January-19'!S31+'February-19'!S31+'March-19'!S31+'April-19'!S31+'May-19'!S31+'June-19'!S31+'July-18'!S31+'August-18'!S31+'September-18'!S31+'October-18'!S31+'November-18'!S31+'December-18'!S31</f>
        <v>860</v>
      </c>
      <c r="V31" s="8">
        <f>'January-19'!T31+'February-19'!T31+'March-19'!T31+'April-19'!T31+'May-19'!T31+'June-19'!T31+'July-18'!T31+'August-18'!T31+'September-18'!T31+'October-18'!T31+'November-18'!T31+'December-18'!T31</f>
        <v>442</v>
      </c>
    </row>
    <row r="32" spans="1:22">
      <c r="A32" s="8" t="s">
        <v>35</v>
      </c>
      <c r="B32" s="8">
        <f>'July-18'!B32</f>
        <v>21309</v>
      </c>
      <c r="C32" s="8">
        <f t="shared" si="2"/>
        <v>21309</v>
      </c>
      <c r="D32" s="8">
        <f>'June-19'!D32</f>
        <v>21523</v>
      </c>
      <c r="E32" s="8">
        <f>'January-19'!E32+'February-19'!E32+'March-19'!E32+'April-19'!E32+'May-19'!E32+'June-19'!E32+'July-18'!E32+'August-18'!E32+'September-18'!E32+'October-18'!E32+'November-18'!E32+'December-18'!E32</f>
        <v>1235</v>
      </c>
      <c r="F32" s="14">
        <f t="shared" si="8"/>
        <v>5.7956731897320382E-2</v>
      </c>
      <c r="G32" s="8">
        <f>'January-19'!F32+'February-19'!F32+'March-19'!F32+'April-19'!F32+'May-19'!F32+'June-19'!F32+'July-18'!F32+'August-18'!F32+'September-18'!F32+'October-18'!F32+'November-18'!F32+'December-18'!F32</f>
        <v>1095</v>
      </c>
      <c r="H32" s="21">
        <f t="shared" si="9"/>
        <v>5.1386737998029001E-2</v>
      </c>
      <c r="I32" s="8">
        <f>'December-18'!G32</f>
        <v>20260</v>
      </c>
      <c r="J32" s="8">
        <f>'January-19'!H32+'February-19'!H32+'March-19'!H32+'April-19'!H32+'May-19'!H32+'June-19'!H32+'July-18'!H32+'August-18'!H32+'September-18'!H32+'October-18'!H32+'November-18'!H32+'December-18'!H32</f>
        <v>497</v>
      </c>
      <c r="K32" s="8">
        <f>'January-19'!I32+'February-19'!I32+'March-19'!I32+'April-19'!I32+'May-19'!I32+'June-19'!I32+'July-18'!I32+'August-18'!I32+'September-18'!I32+'October-18'!I32+'November-18'!I32+'December-18'!I32</f>
        <v>199</v>
      </c>
      <c r="L32" s="8">
        <f>'January-19'!J32+'February-19'!J32+'March-19'!J32+'April-19'!J32+'May-19'!J32+'June-19'!J32+'July-18'!J32+'August-18'!J32+'September-18'!J32+'October-18'!J32+'November-18'!J32+'December-18'!J32</f>
        <v>6873</v>
      </c>
      <c r="M32" s="8">
        <f>'January-19'!K32+'February-19'!K32+'March-19'!K32+'April-19'!K32+'May-19'!K32+'June-19'!K32+'July-18'!K32+'August-18'!K32+'September-18'!K32+'October-18'!K32+'November-18'!K32+'December-18'!K32</f>
        <v>3396</v>
      </c>
      <c r="N32" s="8">
        <f>'January-19'!L32+'February-19'!L32+'March-19'!L32+'April-19'!L32+'May-19'!L32+'June-19'!L32+'July-18'!L32+'August-18'!L32+'September-18'!L32+'October-18'!L32+'November-18'!L32+'December-18'!L32</f>
        <v>3477</v>
      </c>
      <c r="O32" s="8">
        <f>'January-19'!M32+'February-19'!M32+'March-19'!M32+'April-19'!M32+'May-19'!M32+'June-19'!M32+'July-18'!M32+'August-18'!M32+'September-18'!M32+'October-18'!M32+'November-18'!M32+'December-18'!M32</f>
        <v>136</v>
      </c>
      <c r="P32" s="8">
        <f>'January-19'!N32+'February-19'!N32+'March-19'!N32+'April-19'!N32+'May-19'!N32+'June-19'!N32+'July-18'!N32+'August-18'!N32+'September-18'!N32+'October-18'!N32+'November-18'!N32+'December-18'!N32</f>
        <v>1026</v>
      </c>
      <c r="Q32" s="8">
        <f>'December-18'!O32</f>
        <v>557</v>
      </c>
      <c r="R32" s="8">
        <f>'January-19'!P32+'February-19'!P32+'March-19'!P32+'April-19'!P32+'May-19'!P32+'June-19'!P32+'July-18'!P32+'August-18'!P32+'September-18'!P32+'October-18'!P32+'November-18'!P32+'December-18'!P32</f>
        <v>41</v>
      </c>
      <c r="S32" s="8">
        <f>'January-19'!Q32+'February-19'!Q32+'March-19'!Q32+'April-19'!Q32+'May-19'!Q32+'June-19'!Q32+'July-18'!Q32+'August-18'!Q32+'September-18'!Q32+'October-18'!Q32+'November-18'!Q32+'December-18'!Q32</f>
        <v>145</v>
      </c>
      <c r="T32" s="8">
        <f>'January-19'!R32+'February-19'!R32+'March-19'!R32+'April-19'!R32+'May-19'!R32+'June-19'!R32+'July-18'!R32+'August-18'!R32+'September-18'!R32+'October-18'!R32+'November-18'!R32+'December-18'!R32</f>
        <v>30</v>
      </c>
      <c r="U32" s="8">
        <f>'January-19'!S32+'February-19'!S32+'March-19'!S32+'April-19'!S32+'May-19'!S32+'June-19'!S32+'July-18'!S32+'August-18'!S32+'September-18'!S32+'October-18'!S32+'November-18'!S32+'December-18'!S32</f>
        <v>3141</v>
      </c>
      <c r="V32" s="8">
        <f>'January-19'!T32+'February-19'!T32+'March-19'!T32+'April-19'!T32+'May-19'!T32+'June-19'!T32+'July-18'!T32+'August-18'!T32+'September-18'!T32+'October-18'!T32+'November-18'!T32+'December-18'!T32</f>
        <v>589</v>
      </c>
    </row>
    <row r="33" spans="1:22">
      <c r="A33" s="7" t="s">
        <v>36</v>
      </c>
      <c r="B33" s="7">
        <f>'July-18'!B33</f>
        <v>24255</v>
      </c>
      <c r="C33" s="7">
        <f t="shared" si="2"/>
        <v>24255</v>
      </c>
      <c r="D33" s="7">
        <f>'June-19'!D33</f>
        <v>24931</v>
      </c>
      <c r="E33" s="7">
        <f>'January-19'!E33+'February-19'!E33+'March-19'!E33+'April-19'!E33+'May-19'!E33+'June-19'!E33+'July-18'!E33+'August-18'!E33+'September-18'!E33+'October-18'!E33+'November-18'!E33+'December-18'!E33</f>
        <v>2364</v>
      </c>
      <c r="F33" s="13">
        <f t="shared" si="8"/>
        <v>9.7464440321583176E-2</v>
      </c>
      <c r="G33" s="7">
        <f>'January-19'!F33+'February-19'!F33+'March-19'!F33+'April-19'!F33+'May-19'!F33+'June-19'!F33+'July-18'!F33+'August-18'!F33+'September-18'!F33+'October-18'!F33+'November-18'!F33+'December-18'!F33</f>
        <v>1763</v>
      </c>
      <c r="H33" s="22">
        <f t="shared" si="9"/>
        <v>7.2686044114615544E-2</v>
      </c>
      <c r="I33" s="7">
        <f>'December-18'!G33</f>
        <v>24613</v>
      </c>
      <c r="J33" s="7">
        <f>'January-19'!H33+'February-19'!H33+'March-19'!H33+'April-19'!H33+'May-19'!H33+'June-19'!H33+'July-18'!H33+'August-18'!H33+'September-18'!H33+'October-18'!H33+'November-18'!H33+'December-18'!H33</f>
        <v>1079</v>
      </c>
      <c r="K33" s="7">
        <f>'January-19'!I33+'February-19'!I33+'March-19'!I33+'April-19'!I33+'May-19'!I33+'June-19'!I33+'July-18'!I33+'August-18'!I33+'September-18'!I33+'October-18'!I33+'November-18'!I33+'December-18'!I33</f>
        <v>708</v>
      </c>
      <c r="L33" s="7">
        <f>'January-19'!J33+'February-19'!J33+'March-19'!J33+'April-19'!J33+'May-19'!J33+'June-19'!J33+'July-18'!J33+'August-18'!J33+'September-18'!J33+'October-18'!J33+'November-18'!J33+'December-18'!J33</f>
        <v>43378</v>
      </c>
      <c r="M33" s="7">
        <f>'January-19'!K33+'February-19'!K33+'March-19'!K33+'April-19'!K33+'May-19'!K33+'June-19'!K33+'July-18'!K33+'August-18'!K33+'September-18'!K33+'October-18'!K33+'November-18'!K33+'December-18'!K33</f>
        <v>28897</v>
      </c>
      <c r="N33" s="7">
        <f>'January-19'!L33+'February-19'!L33+'March-19'!L33+'April-19'!L33+'May-19'!L33+'June-19'!L33+'July-18'!L33+'August-18'!L33+'September-18'!L33+'October-18'!L33+'November-18'!L33+'December-18'!L33</f>
        <v>14481</v>
      </c>
      <c r="O33" s="7">
        <f>'January-19'!M33+'February-19'!M33+'March-19'!M33+'April-19'!M33+'May-19'!M33+'June-19'!M33+'July-18'!M33+'August-18'!M33+'September-18'!M33+'October-18'!M33+'November-18'!M33+'December-18'!M33</f>
        <v>1298</v>
      </c>
      <c r="P33" s="7">
        <f>'January-19'!N33+'February-19'!N33+'March-19'!N33+'April-19'!N33+'May-19'!N33+'June-19'!N33+'July-18'!N33+'August-18'!N33+'September-18'!N33+'October-18'!N33+'November-18'!N33+'December-18'!N33</f>
        <v>5596</v>
      </c>
      <c r="Q33" s="7">
        <f>'December-18'!O33</f>
        <v>2764</v>
      </c>
      <c r="R33" s="7">
        <f>'January-19'!P33+'February-19'!P33+'March-19'!P33+'April-19'!P33+'May-19'!P33+'June-19'!P33+'July-18'!P33+'August-18'!P33+'September-18'!P33+'October-18'!P33+'November-18'!P33+'December-18'!P33</f>
        <v>232</v>
      </c>
      <c r="S33" s="7">
        <f>'January-19'!Q33+'February-19'!Q33+'March-19'!Q33+'April-19'!Q33+'May-19'!Q33+'June-19'!Q33+'July-18'!Q33+'August-18'!Q33+'September-18'!Q33+'October-18'!Q33+'November-18'!Q33+'December-18'!Q33</f>
        <v>806</v>
      </c>
      <c r="T33" s="7">
        <f>'January-19'!R33+'February-19'!R33+'March-19'!R33+'April-19'!R33+'May-19'!R33+'June-19'!R33+'July-18'!R33+'August-18'!R33+'September-18'!R33+'October-18'!R33+'November-18'!R33+'December-18'!R33</f>
        <v>95</v>
      </c>
      <c r="U33" s="7">
        <f>'January-19'!S33+'February-19'!S33+'March-19'!S33+'April-19'!S33+'May-19'!S33+'June-19'!S33+'July-18'!S33+'August-18'!S33+'September-18'!S33+'October-18'!S33+'November-18'!S33+'December-18'!S33</f>
        <v>6469</v>
      </c>
      <c r="V33" s="7">
        <f>'January-19'!T33+'February-19'!T33+'March-19'!T33+'April-19'!T33+'May-19'!T33+'June-19'!T33+'July-18'!T33+'August-18'!T33+'September-18'!T33+'October-18'!T33+'November-18'!T33+'December-18'!T33</f>
        <v>5892</v>
      </c>
    </row>
    <row r="34" spans="1:22">
      <c r="A34" s="8" t="s">
        <v>37</v>
      </c>
      <c r="B34" s="8">
        <f>'July-18'!B34</f>
        <v>24501</v>
      </c>
      <c r="C34" s="8">
        <f t="shared" si="2"/>
        <v>24501</v>
      </c>
      <c r="D34" s="8">
        <f>'June-19'!D34</f>
        <v>23312</v>
      </c>
      <c r="E34" s="8">
        <f>'January-19'!E34+'February-19'!E34+'March-19'!E34+'April-19'!E34+'May-19'!E34+'June-19'!E34+'July-18'!E34+'August-18'!E34+'September-18'!E34+'October-18'!E34+'November-18'!E34+'December-18'!E34</f>
        <v>1841</v>
      </c>
      <c r="F34" s="14">
        <f t="shared" si="8"/>
        <v>7.5139790212644386E-2</v>
      </c>
      <c r="G34" s="8">
        <f>'January-19'!F34+'February-19'!F34+'March-19'!F34+'April-19'!F34+'May-19'!F34+'June-19'!F34+'July-18'!F34+'August-18'!F34+'September-18'!F34+'October-18'!F34+'November-18'!F34+'December-18'!F34</f>
        <v>2263</v>
      </c>
      <c r="H34" s="21">
        <f t="shared" si="9"/>
        <v>9.2363576996857266E-2</v>
      </c>
      <c r="I34" s="8">
        <f>'December-18'!G34</f>
        <v>22106</v>
      </c>
      <c r="J34" s="8">
        <f>'January-19'!H34+'February-19'!H34+'March-19'!H34+'April-19'!H34+'May-19'!H34+'June-19'!H34+'July-18'!H34+'August-18'!H34+'September-18'!H34+'October-18'!H34+'November-18'!H34+'December-18'!H34</f>
        <v>823</v>
      </c>
      <c r="K34" s="8">
        <f>'January-19'!I34+'February-19'!I34+'March-19'!I34+'April-19'!I34+'May-19'!I34+'June-19'!I34+'July-18'!I34+'August-18'!I34+'September-18'!I34+'October-18'!I34+'November-18'!I34+'December-18'!I34</f>
        <v>237</v>
      </c>
      <c r="L34" s="8">
        <f>'January-19'!J34+'February-19'!J34+'March-19'!J34+'April-19'!J34+'May-19'!J34+'June-19'!J34+'July-18'!J34+'August-18'!J34+'September-18'!J34+'October-18'!J34+'November-18'!J34+'December-18'!J34</f>
        <v>29288</v>
      </c>
      <c r="M34" s="8">
        <f>'January-19'!K34+'February-19'!K34+'March-19'!K34+'April-19'!K34+'May-19'!K34+'June-19'!K34+'July-18'!K34+'August-18'!K34+'September-18'!K34+'October-18'!K34+'November-18'!K34+'December-18'!K34</f>
        <v>20914</v>
      </c>
      <c r="N34" s="8">
        <f>'January-19'!L34+'February-19'!L34+'March-19'!L34+'April-19'!L34+'May-19'!L34+'June-19'!L34+'July-18'!L34+'August-18'!L34+'September-18'!L34+'October-18'!L34+'November-18'!L34+'December-18'!L34</f>
        <v>8374</v>
      </c>
      <c r="O34" s="8">
        <f>'January-19'!M34+'February-19'!M34+'March-19'!M34+'April-19'!M34+'May-19'!M34+'June-19'!M34+'July-18'!M34+'August-18'!M34+'September-18'!M34+'October-18'!M34+'November-18'!M34+'December-18'!M34</f>
        <v>179</v>
      </c>
      <c r="P34" s="8">
        <f>'January-19'!N34+'February-19'!N34+'March-19'!N34+'April-19'!N34+'May-19'!N34+'June-19'!N34+'July-18'!N34+'August-18'!N34+'September-18'!N34+'October-18'!N34+'November-18'!N34+'December-18'!N34</f>
        <v>3617</v>
      </c>
      <c r="Q34" s="8">
        <f>'December-18'!O34</f>
        <v>3179</v>
      </c>
      <c r="R34" s="8">
        <f>'January-19'!P34+'February-19'!P34+'March-19'!P34+'April-19'!P34+'May-19'!P34+'June-19'!P34+'July-18'!P34+'August-18'!P34+'September-18'!P34+'October-18'!P34+'November-18'!P34+'December-18'!P34</f>
        <v>213</v>
      </c>
      <c r="S34" s="8">
        <f>'January-19'!Q34+'February-19'!Q34+'March-19'!Q34+'April-19'!Q34+'May-19'!Q34+'June-19'!Q34+'July-18'!Q34+'August-18'!Q34+'September-18'!Q34+'October-18'!Q34+'November-18'!Q34+'December-18'!Q34</f>
        <v>670</v>
      </c>
      <c r="T34" s="8">
        <f>'January-19'!R34+'February-19'!R34+'March-19'!R34+'April-19'!R34+'May-19'!R34+'June-19'!R34+'July-18'!R34+'August-18'!R34+'September-18'!R34+'October-18'!R34+'November-18'!R34+'December-18'!R34</f>
        <v>636</v>
      </c>
      <c r="U34" s="8">
        <f>'January-19'!S34+'February-19'!S34+'March-19'!S34+'April-19'!S34+'May-19'!S34+'June-19'!S34+'July-18'!S34+'August-18'!S34+'September-18'!S34+'October-18'!S34+'November-18'!S34+'December-18'!S34</f>
        <v>6178</v>
      </c>
      <c r="V34" s="8">
        <f>'January-19'!T34+'February-19'!T34+'March-19'!T34+'April-19'!T34+'May-19'!T34+'June-19'!T34+'July-18'!T34+'August-18'!T34+'September-18'!T34+'October-18'!T34+'November-18'!T34+'December-18'!T34</f>
        <v>7937</v>
      </c>
    </row>
    <row r="35" spans="1:22">
      <c r="A35" s="7" t="s">
        <v>38</v>
      </c>
      <c r="B35" s="7">
        <f>'July-18'!B35</f>
        <v>10675</v>
      </c>
      <c r="C35" s="7">
        <f t="shared" si="2"/>
        <v>10675</v>
      </c>
      <c r="D35" s="7">
        <f>'June-19'!D35</f>
        <v>10242</v>
      </c>
      <c r="E35" s="7">
        <f>'January-19'!E35+'February-19'!E35+'March-19'!E35+'April-19'!E35+'May-19'!E35+'June-19'!E35+'July-18'!E35+'August-18'!E35+'September-18'!E35+'October-18'!E35+'November-18'!E35+'December-18'!E35</f>
        <v>665</v>
      </c>
      <c r="F35" s="13">
        <f t="shared" si="8"/>
        <v>6.2295081967213117E-2</v>
      </c>
      <c r="G35" s="7">
        <f>'January-19'!F35+'February-19'!F35+'March-19'!F35+'April-19'!F35+'May-19'!F35+'June-19'!F35+'July-18'!F35+'August-18'!F35+'September-18'!F35+'October-18'!F35+'November-18'!F35+'December-18'!F35</f>
        <v>1262</v>
      </c>
      <c r="H35" s="22">
        <f t="shared" si="9"/>
        <v>0.11822014051522248</v>
      </c>
      <c r="I35" s="7">
        <f>'December-18'!G35</f>
        <v>10391</v>
      </c>
      <c r="J35" s="7">
        <f>'January-19'!H35+'February-19'!H35+'March-19'!H35+'April-19'!H35+'May-19'!H35+'June-19'!H35+'July-18'!H35+'August-18'!H35+'September-18'!H35+'October-18'!H35+'November-18'!H35+'December-18'!H35</f>
        <v>216</v>
      </c>
      <c r="K35" s="7">
        <f>'January-19'!I35+'February-19'!I35+'March-19'!I35+'April-19'!I35+'May-19'!I35+'June-19'!I35+'July-18'!I35+'August-18'!I35+'September-18'!I35+'October-18'!I35+'November-18'!I35+'December-18'!I35</f>
        <v>115</v>
      </c>
      <c r="L35" s="7">
        <f>'January-19'!J35+'February-19'!J35+'March-19'!J35+'April-19'!J35+'May-19'!J35+'June-19'!J35+'July-18'!J35+'August-18'!J35+'September-18'!J35+'October-18'!J35+'November-18'!J35+'December-18'!J35</f>
        <v>18628</v>
      </c>
      <c r="M35" s="7">
        <f>'January-19'!K35+'February-19'!K35+'March-19'!K35+'April-19'!K35+'May-19'!K35+'June-19'!K35+'July-18'!K35+'August-18'!K35+'September-18'!K35+'October-18'!K35+'November-18'!K35+'December-18'!K35</f>
        <v>13105</v>
      </c>
      <c r="N35" s="7">
        <f>'January-19'!L35+'February-19'!L35+'March-19'!L35+'April-19'!L35+'May-19'!L35+'June-19'!L35+'July-18'!L35+'August-18'!L35+'September-18'!L35+'October-18'!L35+'November-18'!L35+'December-18'!L35</f>
        <v>5523</v>
      </c>
      <c r="O35" s="7">
        <f>'January-19'!M35+'February-19'!M35+'March-19'!M35+'April-19'!M35+'May-19'!M35+'June-19'!M35+'July-18'!M35+'August-18'!M35+'September-18'!M35+'October-18'!M35+'November-18'!M35+'December-18'!M35</f>
        <v>717</v>
      </c>
      <c r="P35" s="7">
        <f>'January-19'!N35+'February-19'!N35+'March-19'!N35+'April-19'!N35+'May-19'!N35+'June-19'!N35+'July-18'!N35+'August-18'!N35+'September-18'!N35+'October-18'!N35+'November-18'!N35+'December-18'!N35</f>
        <v>2562</v>
      </c>
      <c r="Q35" s="7">
        <f>'December-18'!O35</f>
        <v>1246</v>
      </c>
      <c r="R35" s="7">
        <f>'January-19'!P35+'February-19'!P35+'March-19'!P35+'April-19'!P35+'May-19'!P35+'June-19'!P35+'July-18'!P35+'August-18'!P35+'September-18'!P35+'October-18'!P35+'November-18'!P35+'December-18'!P35</f>
        <v>143</v>
      </c>
      <c r="S35" s="7">
        <f>'January-19'!Q35+'February-19'!Q35+'March-19'!Q35+'April-19'!Q35+'May-19'!Q35+'June-19'!Q35+'July-18'!Q35+'August-18'!Q35+'September-18'!Q35+'October-18'!Q35+'November-18'!Q35+'December-18'!Q35</f>
        <v>384</v>
      </c>
      <c r="T35" s="7">
        <f>'January-19'!R35+'February-19'!R35+'March-19'!R35+'April-19'!R35+'May-19'!R35+'June-19'!R35+'July-18'!R35+'August-18'!R35+'September-18'!R35+'October-18'!R35+'November-18'!R35+'December-18'!R35</f>
        <v>60</v>
      </c>
      <c r="U35" s="7">
        <f>'January-19'!S35+'February-19'!S35+'March-19'!S35+'April-19'!S35+'May-19'!S35+'June-19'!S35+'July-18'!S35+'August-18'!S35+'September-18'!S35+'October-18'!S35+'November-18'!S35+'December-18'!S35</f>
        <v>1589</v>
      </c>
      <c r="V35" s="7">
        <f>'January-19'!T35+'February-19'!T35+'March-19'!T35+'April-19'!T35+'May-19'!T35+'June-19'!T35+'July-18'!T35+'August-18'!T35+'September-18'!T35+'October-18'!T35+'November-18'!T35+'December-18'!T35</f>
        <v>2558</v>
      </c>
    </row>
    <row r="36" spans="1:22">
      <c r="A36" s="8" t="s">
        <v>39</v>
      </c>
      <c r="B36" s="8">
        <f>'July-18'!B36</f>
        <v>64751</v>
      </c>
      <c r="C36" s="8">
        <f t="shared" si="2"/>
        <v>64751</v>
      </c>
      <c r="D36" s="8">
        <f>'June-19'!D36</f>
        <v>66307</v>
      </c>
      <c r="E36" s="8">
        <f>'January-19'!E36+'February-19'!E36+'March-19'!E36+'April-19'!E36+'May-19'!E36+'June-19'!E36+'July-18'!E36+'August-18'!E36+'September-18'!E36+'October-18'!E36+'November-18'!E36+'December-18'!E36</f>
        <v>5230</v>
      </c>
      <c r="F36" s="14">
        <f t="shared" si="8"/>
        <v>8.0770953344349888E-2</v>
      </c>
      <c r="G36" s="8">
        <f>'January-19'!F36+'February-19'!F36+'March-19'!F36+'April-19'!F36+'May-19'!F36+'June-19'!F36+'July-18'!F36+'August-18'!F36+'September-18'!F36+'October-18'!F36+'November-18'!F36+'December-18'!F36</f>
        <v>3520</v>
      </c>
      <c r="H36" s="21">
        <f t="shared" si="9"/>
        <v>5.4362094793902797E-2</v>
      </c>
      <c r="I36" s="8">
        <f>'December-18'!G36</f>
        <v>62664</v>
      </c>
      <c r="J36" s="8">
        <f>'January-19'!H36+'February-19'!H36+'March-19'!H36+'April-19'!H36+'May-19'!H36+'June-19'!H36+'July-18'!H36+'August-18'!H36+'September-18'!H36+'October-18'!H36+'November-18'!H36+'December-18'!H36</f>
        <v>2766</v>
      </c>
      <c r="K36" s="8">
        <f>'January-19'!I36+'February-19'!I36+'March-19'!I36+'April-19'!I36+'May-19'!I36+'June-19'!I36+'July-18'!I36+'August-18'!I36+'September-18'!I36+'October-18'!I36+'November-18'!I36+'December-18'!I36</f>
        <v>1112</v>
      </c>
      <c r="L36" s="8">
        <f>'January-19'!J36+'February-19'!J36+'March-19'!J36+'April-19'!J36+'May-19'!J36+'June-19'!J36+'July-18'!J36+'August-18'!J36+'September-18'!J36+'October-18'!J36+'November-18'!J36+'December-18'!J36</f>
        <v>116216</v>
      </c>
      <c r="M36" s="8">
        <f>'January-19'!K36+'February-19'!K36+'March-19'!K36+'April-19'!K36+'May-19'!K36+'June-19'!K36+'July-18'!K36+'August-18'!K36+'September-18'!K36+'October-18'!K36+'November-18'!K36+'December-18'!K36</f>
        <v>64854</v>
      </c>
      <c r="N36" s="8">
        <f>'January-19'!L36+'February-19'!L36+'March-19'!L36+'April-19'!L36+'May-19'!L36+'June-19'!L36+'July-18'!L36+'August-18'!L36+'September-18'!L36+'October-18'!L36+'November-18'!L36+'December-18'!L36</f>
        <v>51362</v>
      </c>
      <c r="O36" s="8">
        <f>'January-19'!M36+'February-19'!M36+'March-19'!M36+'April-19'!M36+'May-19'!M36+'June-19'!M36+'July-18'!M36+'August-18'!M36+'September-18'!M36+'October-18'!M36+'November-18'!M36+'December-18'!M36</f>
        <v>3094</v>
      </c>
      <c r="P36" s="8">
        <f>'January-19'!N36+'February-19'!N36+'March-19'!N36+'April-19'!N36+'May-19'!N36+'June-19'!N36+'July-18'!N36+'August-18'!N36+'September-18'!N36+'October-18'!N36+'November-18'!N36+'December-18'!N36</f>
        <v>12602</v>
      </c>
      <c r="Q36" s="8">
        <f>'December-18'!O36</f>
        <v>12836</v>
      </c>
      <c r="R36" s="8">
        <f>'January-19'!P36+'February-19'!P36+'March-19'!P36+'April-19'!P36+'May-19'!P36+'June-19'!P36+'July-18'!P36+'August-18'!P36+'September-18'!P36+'October-18'!P36+'November-18'!P36+'December-18'!P36</f>
        <v>811</v>
      </c>
      <c r="S36" s="8">
        <f>'January-19'!Q36+'February-19'!Q36+'March-19'!Q36+'April-19'!Q36+'May-19'!Q36+'June-19'!Q36+'July-18'!Q36+'August-18'!Q36+'September-18'!Q36+'October-18'!Q36+'November-18'!Q36+'December-18'!Q36</f>
        <v>2377</v>
      </c>
      <c r="T36" s="8">
        <f>'January-19'!R36+'February-19'!R36+'March-19'!R36+'April-19'!R36+'May-19'!R36+'June-19'!R36+'July-18'!R36+'August-18'!R36+'September-18'!R36+'October-18'!R36+'November-18'!R36+'December-18'!R36</f>
        <v>469</v>
      </c>
      <c r="U36" s="8">
        <f>'January-19'!S36+'February-19'!S36+'March-19'!S36+'April-19'!S36+'May-19'!S36+'June-19'!S36+'July-18'!S36+'August-18'!S36+'September-18'!S36+'October-18'!S36+'November-18'!S36+'December-18'!S36</f>
        <v>12175</v>
      </c>
      <c r="V36" s="8">
        <f>'January-19'!T36+'February-19'!T36+'March-19'!T36+'April-19'!T36+'May-19'!T36+'June-19'!T36+'July-18'!T36+'August-18'!T36+'September-18'!T36+'October-18'!T36+'November-18'!T36+'December-18'!T36</f>
        <v>13007</v>
      </c>
    </row>
    <row r="37" spans="1:22">
      <c r="A37" s="7" t="s">
        <v>40</v>
      </c>
      <c r="B37" s="7">
        <f>'July-18'!B37</f>
        <v>20619</v>
      </c>
      <c r="C37" s="7">
        <f t="shared" si="2"/>
        <v>20619</v>
      </c>
      <c r="D37" s="7">
        <f>'June-19'!D37</f>
        <v>20665</v>
      </c>
      <c r="E37" s="7">
        <f>'January-19'!E37+'February-19'!E37+'March-19'!E37+'April-19'!E37+'May-19'!E37+'June-19'!E37+'July-18'!E37+'August-18'!E37+'September-18'!E37+'October-18'!E37+'November-18'!E37+'December-18'!E37</f>
        <v>1324</v>
      </c>
      <c r="F37" s="13">
        <f t="shared" si="8"/>
        <v>6.4212619428682283E-2</v>
      </c>
      <c r="G37" s="7">
        <f>'January-19'!F37+'February-19'!F37+'March-19'!F37+'April-19'!F37+'May-19'!F37+'June-19'!F37+'July-18'!F37+'August-18'!F37+'September-18'!F37+'October-18'!F37+'November-18'!F37+'December-18'!F37</f>
        <v>1191</v>
      </c>
      <c r="H37" s="22">
        <f t="shared" si="9"/>
        <v>5.7762258111450603E-2</v>
      </c>
      <c r="I37" s="7">
        <f>'December-18'!G37</f>
        <v>20411</v>
      </c>
      <c r="J37" s="7">
        <f>'January-19'!H37+'February-19'!H37+'March-19'!H37+'April-19'!H37+'May-19'!H37+'June-19'!H37+'July-18'!H37+'August-18'!H37+'September-18'!H37+'October-18'!H37+'November-18'!H37+'December-18'!H37</f>
        <v>416</v>
      </c>
      <c r="K37" s="7">
        <f>'January-19'!I37+'February-19'!I37+'March-19'!I37+'April-19'!I37+'May-19'!I37+'June-19'!I37+'July-18'!I37+'August-18'!I37+'September-18'!I37+'October-18'!I37+'November-18'!I37+'December-18'!I37</f>
        <v>406</v>
      </c>
      <c r="L37" s="7">
        <f>'January-19'!J37+'February-19'!J37+'March-19'!J37+'April-19'!J37+'May-19'!J37+'June-19'!J37+'July-18'!J37+'August-18'!J37+'September-18'!J37+'October-18'!J37+'November-18'!J37+'December-18'!J37</f>
        <v>19303</v>
      </c>
      <c r="M37" s="7">
        <f>'January-19'!K37+'February-19'!K37+'March-19'!K37+'April-19'!K37+'May-19'!K37+'June-19'!K37+'July-18'!K37+'August-18'!K37+'September-18'!K37+'October-18'!K37+'November-18'!K37+'December-18'!K37</f>
        <v>11458</v>
      </c>
      <c r="N37" s="7">
        <f>'January-19'!L37+'February-19'!L37+'March-19'!L37+'April-19'!L37+'May-19'!L37+'June-19'!L37+'July-18'!L37+'August-18'!L37+'September-18'!L37+'October-18'!L37+'November-18'!L37+'December-18'!L37</f>
        <v>7845</v>
      </c>
      <c r="O37" s="7">
        <f>'January-19'!M37+'February-19'!M37+'March-19'!M37+'April-19'!M37+'May-19'!M37+'June-19'!M37+'July-18'!M37+'August-18'!M37+'September-18'!M37+'October-18'!M37+'November-18'!M37+'December-18'!M37</f>
        <v>604</v>
      </c>
      <c r="P37" s="7">
        <f>'January-19'!N37+'February-19'!N37+'March-19'!N37+'April-19'!N37+'May-19'!N37+'June-19'!N37+'July-18'!N37+'August-18'!N37+'September-18'!N37+'October-18'!N37+'November-18'!N37+'December-18'!N37</f>
        <v>2524</v>
      </c>
      <c r="Q37" s="7">
        <f>'December-18'!O37</f>
        <v>1405</v>
      </c>
      <c r="R37" s="7">
        <f>'January-19'!P37+'February-19'!P37+'March-19'!P37+'April-19'!P37+'May-19'!P37+'June-19'!P37+'July-18'!P37+'August-18'!P37+'September-18'!P37+'October-18'!P37+'November-18'!P37+'December-18'!P37</f>
        <v>115</v>
      </c>
      <c r="S37" s="7">
        <f>'January-19'!Q37+'February-19'!Q37+'March-19'!Q37+'April-19'!Q37+'May-19'!Q37+'June-19'!Q37+'July-18'!Q37+'August-18'!Q37+'September-18'!Q37+'October-18'!Q37+'November-18'!Q37+'December-18'!Q37</f>
        <v>381</v>
      </c>
      <c r="T37" s="7">
        <f>'January-19'!R37+'February-19'!R37+'March-19'!R37+'April-19'!R37+'May-19'!R37+'June-19'!R37+'July-18'!R37+'August-18'!R37+'September-18'!R37+'October-18'!R37+'November-18'!R37+'December-18'!R37</f>
        <v>99</v>
      </c>
      <c r="U37" s="7">
        <f>'January-19'!S37+'February-19'!S37+'March-19'!S37+'April-19'!S37+'May-19'!S37+'June-19'!S37+'July-18'!S37+'August-18'!S37+'September-18'!S37+'October-18'!S37+'November-18'!S37+'December-18'!S37</f>
        <v>4784</v>
      </c>
      <c r="V37" s="7">
        <f>'January-19'!T37+'February-19'!T37+'March-19'!T37+'April-19'!T37+'May-19'!T37+'June-19'!T37+'July-18'!T37+'August-18'!T37+'September-18'!T37+'October-18'!T37+'November-18'!T37+'December-18'!T37</f>
        <v>2940</v>
      </c>
    </row>
    <row r="38" spans="1:22">
      <c r="A38" s="8" t="s">
        <v>41</v>
      </c>
      <c r="B38" s="8">
        <f>'July-18'!B38</f>
        <v>33028</v>
      </c>
      <c r="C38" s="8">
        <f t="shared" si="2"/>
        <v>33028</v>
      </c>
      <c r="D38" s="8">
        <f>'June-19'!D38</f>
        <v>33705</v>
      </c>
      <c r="E38" s="8">
        <f>'January-19'!E38+'February-19'!E38+'March-19'!E38+'April-19'!E38+'May-19'!E38+'June-19'!E38+'July-18'!E38+'August-18'!E38+'September-18'!E38+'October-18'!E38+'November-18'!E38+'December-18'!E38</f>
        <v>2359</v>
      </c>
      <c r="F38" s="14">
        <f t="shared" si="8"/>
        <v>7.1424246094223084E-2</v>
      </c>
      <c r="G38" s="8">
        <f>'January-19'!F38+'February-19'!F38+'March-19'!F38+'April-19'!F38+'May-19'!F38+'June-19'!F38+'July-18'!F38+'August-18'!F38+'September-18'!F38+'October-18'!F38+'November-18'!F38+'December-18'!F38</f>
        <v>1598</v>
      </c>
      <c r="H38" s="21">
        <f t="shared" si="9"/>
        <v>4.8383190020588593E-2</v>
      </c>
      <c r="I38" s="8">
        <f>'December-18'!G38</f>
        <v>31821</v>
      </c>
      <c r="J38" s="8">
        <f>'January-19'!H38+'February-19'!H38+'March-19'!H38+'April-19'!H38+'May-19'!H38+'June-19'!H38+'July-18'!H38+'August-18'!H38+'September-18'!H38+'October-18'!H38+'November-18'!H38+'December-18'!H38</f>
        <v>1116</v>
      </c>
      <c r="K38" s="8">
        <f>'January-19'!I38+'February-19'!I38+'March-19'!I38+'April-19'!I38+'May-19'!I38+'June-19'!I38+'July-18'!I38+'August-18'!I38+'September-18'!I38+'October-18'!I38+'November-18'!I38+'December-18'!I38</f>
        <v>883</v>
      </c>
      <c r="L38" s="8">
        <f>'January-19'!J38+'February-19'!J38+'March-19'!J38+'April-19'!J38+'May-19'!J38+'June-19'!J38+'July-18'!J38+'August-18'!J38+'September-18'!J38+'October-18'!J38+'November-18'!J38+'December-18'!J38</f>
        <v>49179</v>
      </c>
      <c r="M38" s="8">
        <f>'January-19'!K38+'February-19'!K38+'March-19'!K38+'April-19'!K38+'May-19'!K38+'June-19'!K38+'July-18'!K38+'August-18'!K38+'September-18'!K38+'October-18'!K38+'November-18'!K38+'December-18'!K38</f>
        <v>26272</v>
      </c>
      <c r="N38" s="8">
        <f>'January-19'!L38+'February-19'!L38+'March-19'!L38+'April-19'!L38+'May-19'!L38+'June-19'!L38+'July-18'!L38+'August-18'!L38+'September-18'!L38+'October-18'!L38+'November-18'!L38+'December-18'!L38</f>
        <v>22907</v>
      </c>
      <c r="O38" s="8">
        <f>'January-19'!M38+'February-19'!M38+'March-19'!M38+'April-19'!M38+'May-19'!M38+'June-19'!M38+'July-18'!M38+'August-18'!M38+'September-18'!M38+'October-18'!M38+'November-18'!M38+'December-18'!M38</f>
        <v>1377</v>
      </c>
      <c r="P38" s="8">
        <f>'January-19'!N38+'February-19'!N38+'March-19'!N38+'April-19'!N38+'May-19'!N38+'June-19'!N38+'July-18'!N38+'August-18'!N38+'September-18'!N38+'October-18'!N38+'November-18'!N38+'December-18'!N38</f>
        <v>8733</v>
      </c>
      <c r="Q38" s="8">
        <f>'December-18'!O38</f>
        <v>6629</v>
      </c>
      <c r="R38" s="8">
        <f>'January-19'!P38+'February-19'!P38+'March-19'!P38+'April-19'!P38+'May-19'!P38+'June-19'!P38+'July-18'!P38+'August-18'!P38+'September-18'!P38+'October-18'!P38+'November-18'!P38+'December-18'!P38</f>
        <v>668</v>
      </c>
      <c r="S38" s="8">
        <f>'January-19'!Q38+'February-19'!Q38+'March-19'!Q38+'April-19'!Q38+'May-19'!Q38+'June-19'!Q38+'July-18'!Q38+'August-18'!Q38+'September-18'!Q38+'October-18'!Q38+'November-18'!Q38+'December-18'!Q38</f>
        <v>1290</v>
      </c>
      <c r="T38" s="8">
        <f>'January-19'!R38+'February-19'!R38+'March-19'!R38+'April-19'!R38+'May-19'!R38+'June-19'!R38+'July-18'!R38+'August-18'!R38+'September-18'!R38+'October-18'!R38+'November-18'!R38+'December-18'!R38</f>
        <v>245</v>
      </c>
      <c r="U38" s="8">
        <f>'January-19'!S38+'February-19'!S38+'March-19'!S38+'April-19'!S38+'May-19'!S38+'June-19'!S38+'July-18'!S38+'August-18'!S38+'September-18'!S38+'October-18'!S38+'November-18'!S38+'December-18'!S38</f>
        <v>4408</v>
      </c>
      <c r="V38" s="8">
        <f>'January-19'!T38+'February-19'!T38+'March-19'!T38+'April-19'!T38+'May-19'!T38+'June-19'!T38+'July-18'!T38+'August-18'!T38+'September-18'!T38+'October-18'!T38+'November-18'!T38+'December-18'!T38</f>
        <v>3372</v>
      </c>
    </row>
    <row r="39" spans="1:22">
      <c r="A39" s="7" t="s">
        <v>42</v>
      </c>
      <c r="B39" s="7">
        <f>'July-18'!B39</f>
        <v>7973</v>
      </c>
      <c r="C39" s="7">
        <f t="shared" si="2"/>
        <v>7973</v>
      </c>
      <c r="D39" s="7">
        <f>'June-19'!D39</f>
        <v>8104</v>
      </c>
      <c r="E39" s="7">
        <f>'January-19'!E39+'February-19'!E39+'March-19'!E39+'April-19'!E39+'May-19'!E39+'June-19'!E39+'July-18'!E39+'August-18'!E39+'September-18'!E39+'October-18'!E39+'November-18'!E39+'December-18'!E39</f>
        <v>1088</v>
      </c>
      <c r="F39" s="13">
        <f t="shared" si="8"/>
        <v>0.13646055437100213</v>
      </c>
      <c r="G39" s="7">
        <f>'January-19'!F39+'February-19'!F39+'March-19'!F39+'April-19'!F39+'May-19'!F39+'June-19'!F39+'July-18'!F39+'August-18'!F39+'September-18'!F39+'October-18'!F39+'November-18'!F39+'December-18'!F39</f>
        <v>940</v>
      </c>
      <c r="H39" s="22">
        <f t="shared" si="9"/>
        <v>0.11789790543082905</v>
      </c>
      <c r="I39" s="7">
        <f>'December-18'!G39</f>
        <v>7455</v>
      </c>
      <c r="J39" s="7">
        <f>'January-19'!H39+'February-19'!H39+'March-19'!H39+'April-19'!H39+'May-19'!H39+'June-19'!H39+'July-18'!H39+'August-18'!H39+'September-18'!H39+'October-18'!H39+'November-18'!H39+'December-18'!H39</f>
        <v>338</v>
      </c>
      <c r="K39" s="7">
        <f>'January-19'!I39+'February-19'!I39+'March-19'!I39+'April-19'!I39+'May-19'!I39+'June-19'!I39+'July-18'!I39+'August-18'!I39+'September-18'!I39+'October-18'!I39+'November-18'!I39+'December-18'!I39</f>
        <v>151</v>
      </c>
      <c r="L39" s="7">
        <f>'January-19'!J39+'February-19'!J39+'March-19'!J39+'April-19'!J39+'May-19'!J39+'June-19'!J39+'July-18'!J39+'August-18'!J39+'September-18'!J39+'October-18'!J39+'November-18'!J39+'December-18'!J39</f>
        <v>2036</v>
      </c>
      <c r="M39" s="7">
        <f>'January-19'!K39+'February-19'!K39+'March-19'!K39+'April-19'!K39+'May-19'!K39+'June-19'!K39+'July-18'!K39+'August-18'!K39+'September-18'!K39+'October-18'!K39+'November-18'!K39+'December-18'!K39</f>
        <v>1444</v>
      </c>
      <c r="N39" s="7">
        <f>'January-19'!L39+'February-19'!L39+'March-19'!L39+'April-19'!L39+'May-19'!L39+'June-19'!L39+'July-18'!L39+'August-18'!L39+'September-18'!L39+'October-18'!L39+'November-18'!L39+'December-18'!L39</f>
        <v>592</v>
      </c>
      <c r="O39" s="7">
        <f>'January-19'!M39+'February-19'!M39+'March-19'!M39+'April-19'!M39+'May-19'!M39+'June-19'!M39+'July-18'!M39+'August-18'!M39+'September-18'!M39+'October-18'!M39+'November-18'!M39+'December-18'!M39</f>
        <v>0</v>
      </c>
      <c r="P39" s="7">
        <f>'January-19'!N39+'February-19'!N39+'March-19'!N39+'April-19'!N39+'May-19'!N39+'June-19'!N39+'July-18'!N39+'August-18'!N39+'September-18'!N39+'October-18'!N39+'November-18'!N39+'December-18'!N39</f>
        <v>287</v>
      </c>
      <c r="Q39" s="7">
        <f>'December-18'!O39</f>
        <v>223</v>
      </c>
      <c r="R39" s="7">
        <f>'January-19'!P39+'February-19'!P39+'March-19'!P39+'April-19'!P39+'May-19'!P39+'June-19'!P39+'July-18'!P39+'August-18'!P39+'September-18'!P39+'October-18'!P39+'November-18'!P39+'December-18'!P39</f>
        <v>42</v>
      </c>
      <c r="S39" s="7">
        <f>'January-19'!Q39+'February-19'!Q39+'March-19'!Q39+'April-19'!Q39+'May-19'!Q39+'June-19'!Q39+'July-18'!Q39+'August-18'!Q39+'September-18'!Q39+'October-18'!Q39+'November-18'!Q39+'December-18'!Q39</f>
        <v>30</v>
      </c>
      <c r="T39" s="7">
        <f>'January-19'!R39+'February-19'!R39+'March-19'!R39+'April-19'!R39+'May-19'!R39+'June-19'!R39+'July-18'!R39+'August-18'!R39+'September-18'!R39+'October-18'!R39+'November-18'!R39+'December-18'!R39</f>
        <v>26</v>
      </c>
      <c r="U39" s="7">
        <f>'January-19'!S39+'February-19'!S39+'March-19'!S39+'April-19'!S39+'May-19'!S39+'June-19'!S39+'July-18'!S39+'August-18'!S39+'September-18'!S39+'October-18'!S39+'November-18'!S39+'December-18'!S39</f>
        <v>937</v>
      </c>
      <c r="V39" s="7">
        <f>'January-19'!T39+'February-19'!T39+'March-19'!T39+'April-19'!T39+'May-19'!T39+'June-19'!T39+'July-18'!T39+'August-18'!T39+'September-18'!T39+'October-18'!T39+'November-18'!T39+'December-18'!T39</f>
        <v>415</v>
      </c>
    </row>
    <row r="40" spans="1:22">
      <c r="A40" s="10" t="s">
        <v>43</v>
      </c>
      <c r="B40" s="10">
        <f>'July-18'!B40</f>
        <v>10388</v>
      </c>
      <c r="C40" s="10">
        <f t="shared" si="2"/>
        <v>10388</v>
      </c>
      <c r="D40" s="10">
        <f>'June-19'!D40</f>
        <v>10817</v>
      </c>
      <c r="E40" s="10">
        <f>'January-19'!E40+'February-19'!E40+'March-19'!E40+'April-19'!E40+'May-19'!E40+'June-19'!E40+'July-18'!E40+'August-18'!E40+'September-18'!E40+'October-18'!E40+'November-18'!E40+'December-18'!E40</f>
        <v>650</v>
      </c>
      <c r="F40" s="17">
        <f t="shared" si="8"/>
        <v>6.2572198690797068E-2</v>
      </c>
      <c r="G40" s="10">
        <f>'January-19'!F40+'February-19'!F40+'March-19'!F40+'April-19'!F40+'May-19'!F40+'June-19'!F40+'July-18'!F40+'August-18'!F40+'September-18'!F40+'October-18'!F40+'November-18'!F40+'December-18'!F40</f>
        <v>453</v>
      </c>
      <c r="H40" s="25">
        <f t="shared" si="9"/>
        <v>4.3608009241432419E-2</v>
      </c>
      <c r="I40" s="10">
        <f>'December-18'!G40</f>
        <v>9421</v>
      </c>
      <c r="J40" s="10">
        <f>'January-19'!H40+'February-19'!H40+'March-19'!H40+'April-19'!H40+'May-19'!H40+'June-19'!H40+'July-18'!H40+'August-18'!H40+'September-18'!H40+'October-18'!H40+'November-18'!H40+'December-18'!H40</f>
        <v>193</v>
      </c>
      <c r="K40" s="10">
        <f>'January-19'!I40+'February-19'!I40+'March-19'!I40+'April-19'!I40+'May-19'!I40+'June-19'!I40+'July-18'!I40+'August-18'!I40+'September-18'!I40+'October-18'!I40+'November-18'!I40+'December-18'!I40</f>
        <v>46</v>
      </c>
      <c r="L40" s="10">
        <f>'January-19'!J40+'February-19'!J40+'March-19'!J40+'April-19'!J40+'May-19'!J40+'June-19'!J40+'July-18'!J40+'August-18'!J40+'September-18'!J40+'October-18'!J40+'November-18'!J40+'December-18'!J40</f>
        <v>4161</v>
      </c>
      <c r="M40" s="10">
        <f>'January-19'!K40+'February-19'!K40+'March-19'!K40+'April-19'!K40+'May-19'!K40+'June-19'!K40+'July-18'!K40+'August-18'!K40+'September-18'!K40+'October-18'!K40+'November-18'!K40+'December-18'!K40</f>
        <v>119</v>
      </c>
      <c r="N40" s="10">
        <f>'January-19'!L40+'February-19'!L40+'March-19'!L40+'April-19'!L40+'May-19'!L40+'June-19'!L40+'July-18'!L40+'August-18'!L40+'September-18'!L40+'October-18'!L40+'November-18'!L40+'December-18'!L40</f>
        <v>4042</v>
      </c>
      <c r="O40" s="10">
        <f>'January-19'!M40+'February-19'!M40+'March-19'!M40+'April-19'!M40+'May-19'!M40+'June-19'!M40+'July-18'!M40+'August-18'!M40+'September-18'!M40+'October-18'!M40+'November-18'!M40+'December-18'!M40</f>
        <v>0</v>
      </c>
      <c r="P40" s="10">
        <f>'January-19'!N40+'February-19'!N40+'March-19'!N40+'April-19'!N40+'May-19'!N40+'June-19'!N40+'July-18'!N40+'August-18'!N40+'September-18'!N40+'October-18'!N40+'November-18'!N40+'December-18'!N40</f>
        <v>1009</v>
      </c>
      <c r="Q40" s="10">
        <f>'December-18'!O40</f>
        <v>257</v>
      </c>
      <c r="R40" s="10">
        <f>'January-19'!P40+'February-19'!P40+'March-19'!P40+'April-19'!P40+'May-19'!P40+'June-19'!P40+'July-18'!P40+'August-18'!P40+'September-18'!P40+'October-18'!P40+'November-18'!P40+'December-18'!P40</f>
        <v>8</v>
      </c>
      <c r="S40" s="10">
        <f>'January-19'!Q40+'February-19'!Q40+'March-19'!Q40+'April-19'!Q40+'May-19'!Q40+'June-19'!Q40+'July-18'!Q40+'August-18'!Q40+'September-18'!Q40+'October-18'!Q40+'November-18'!Q40+'December-18'!Q40</f>
        <v>6</v>
      </c>
      <c r="T40" s="10">
        <f>'January-19'!R40+'February-19'!R40+'March-19'!R40+'April-19'!R40+'May-19'!R40+'June-19'!R40+'July-18'!R40+'August-18'!R40+'September-18'!R40+'October-18'!R40+'November-18'!R40+'December-18'!R40</f>
        <v>1</v>
      </c>
      <c r="U40" s="10">
        <f>'January-19'!S40+'February-19'!S40+'March-19'!S40+'April-19'!S40+'May-19'!S40+'June-19'!S40+'July-18'!S40+'August-18'!S40+'September-18'!S40+'October-18'!S40+'November-18'!S40+'December-18'!S40</f>
        <v>442</v>
      </c>
      <c r="V40" s="10">
        <f>'January-19'!T40+'February-19'!T40+'March-19'!T40+'April-19'!T40+'May-19'!T40+'June-19'!T40+'July-18'!T40+'August-18'!T40+'September-18'!T40+'October-18'!T40+'November-18'!T40+'December-18'!T40</f>
        <v>154</v>
      </c>
    </row>
    <row r="41" spans="1:22">
      <c r="A41" s="10" t="s">
        <v>44</v>
      </c>
      <c r="B41" s="10">
        <f>'July-18'!B41</f>
        <v>18549</v>
      </c>
      <c r="C41" s="10">
        <f t="shared" si="2"/>
        <v>18549</v>
      </c>
      <c r="D41" s="10">
        <f>'June-19'!D41</f>
        <v>19204</v>
      </c>
      <c r="E41" s="10">
        <f>'January-19'!E41+'February-19'!E41+'March-19'!E41+'April-19'!E41+'May-19'!E41+'June-19'!E41+'July-18'!E41+'August-18'!E41+'September-18'!E41+'October-18'!E41+'November-18'!E41+'December-18'!E41</f>
        <v>783</v>
      </c>
      <c r="F41" s="17">
        <f t="shared" si="8"/>
        <v>4.2212518195050945E-2</v>
      </c>
      <c r="G41" s="10">
        <f>'January-19'!F41+'February-19'!F41+'March-19'!F41+'April-19'!F41+'May-19'!F41+'June-19'!F41+'July-18'!F41+'August-18'!F41+'September-18'!F41+'October-18'!F41+'November-18'!F41+'December-18'!F41</f>
        <v>123</v>
      </c>
      <c r="H41" s="25">
        <f t="shared" si="9"/>
        <v>6.6310852337053208E-3</v>
      </c>
      <c r="I41" s="10">
        <f>'December-18'!G41</f>
        <v>14828</v>
      </c>
      <c r="J41" s="10">
        <f>'January-19'!H41+'February-19'!H41+'March-19'!H41+'April-19'!H41+'May-19'!H41+'June-19'!H41+'July-18'!H41+'August-18'!H41+'September-18'!H41+'October-18'!H41+'November-18'!H41+'December-18'!H41</f>
        <v>196</v>
      </c>
      <c r="K41" s="10">
        <f>'January-19'!I41+'February-19'!I41+'March-19'!I41+'April-19'!I41+'May-19'!I41+'June-19'!I41+'July-18'!I41+'August-18'!I41+'September-18'!I41+'October-18'!I41+'November-18'!I41+'December-18'!I41</f>
        <v>20</v>
      </c>
      <c r="L41" s="10">
        <f>'January-19'!J41+'February-19'!J41+'March-19'!J41+'April-19'!J41+'May-19'!J41+'June-19'!J41+'July-18'!J41+'August-18'!J41+'September-18'!J41+'October-18'!J41+'November-18'!J41+'December-18'!J41</f>
        <v>17912</v>
      </c>
      <c r="M41" s="10">
        <f>'January-19'!K41+'February-19'!K41+'March-19'!K41+'April-19'!K41+'May-19'!K41+'June-19'!K41+'July-18'!K41+'August-18'!K41+'September-18'!K41+'October-18'!K41+'November-18'!K41+'December-18'!K41</f>
        <v>73</v>
      </c>
      <c r="N41" s="10">
        <f>'January-19'!L41+'February-19'!L41+'March-19'!L41+'April-19'!L41+'May-19'!L41+'June-19'!L41+'July-18'!L41+'August-18'!L41+'September-18'!L41+'October-18'!L41+'November-18'!L41+'December-18'!L41</f>
        <v>17839</v>
      </c>
      <c r="O41" s="10">
        <f>'January-19'!M41+'February-19'!M41+'March-19'!M41+'April-19'!M41+'May-19'!M41+'June-19'!M41+'July-18'!M41+'August-18'!M41+'September-18'!M41+'October-18'!M41+'November-18'!M41+'December-18'!M41</f>
        <v>0</v>
      </c>
      <c r="P41" s="10">
        <f>'January-19'!N41+'February-19'!N41+'March-19'!N41+'April-19'!N41+'May-19'!N41+'June-19'!N41+'July-18'!N41+'August-18'!N41+'September-18'!N41+'October-18'!N41+'November-18'!N41+'December-18'!N41</f>
        <v>2830</v>
      </c>
      <c r="Q41" s="10">
        <f>'December-18'!O41</f>
        <v>457</v>
      </c>
      <c r="R41" s="10">
        <f>'January-19'!P41+'February-19'!P41+'March-19'!P41+'April-19'!P41+'May-19'!P41+'June-19'!P41+'July-18'!P41+'August-18'!P41+'September-18'!P41+'October-18'!P41+'November-18'!P41+'December-18'!P41</f>
        <v>9</v>
      </c>
      <c r="S41" s="10">
        <f>'January-19'!Q41+'February-19'!Q41+'March-19'!Q41+'April-19'!Q41+'May-19'!Q41+'June-19'!Q41+'July-18'!Q41+'August-18'!Q41+'September-18'!Q41+'October-18'!Q41+'November-18'!Q41+'December-18'!Q41</f>
        <v>1</v>
      </c>
      <c r="T41" s="10">
        <f>'January-19'!R41+'February-19'!R41+'March-19'!R41+'April-19'!R41+'May-19'!R41+'June-19'!R41+'July-18'!R41+'August-18'!R41+'September-18'!R41+'October-18'!R41+'November-18'!R41+'December-18'!R41</f>
        <v>4</v>
      </c>
      <c r="U41" s="10">
        <f>'January-19'!S41+'February-19'!S41+'March-19'!S41+'April-19'!S41+'May-19'!S41+'June-19'!S41+'July-18'!S41+'August-18'!S41+'September-18'!S41+'October-18'!S41+'November-18'!S41+'December-18'!S41</f>
        <v>797</v>
      </c>
      <c r="V41" s="10">
        <f>'January-19'!T41+'February-19'!T41+'March-19'!T41+'April-19'!T41+'May-19'!T41+'June-19'!T41+'July-18'!T41+'August-18'!T41+'September-18'!T41+'October-18'!T41+'November-18'!T41+'December-18'!T41</f>
        <v>373</v>
      </c>
    </row>
    <row r="42" spans="1:22">
      <c r="A42" s="10" t="s">
        <v>45</v>
      </c>
      <c r="B42" s="10">
        <f>'July-18'!B42</f>
        <v>5474</v>
      </c>
      <c r="C42" s="10">
        <f t="shared" si="2"/>
        <v>5474</v>
      </c>
      <c r="D42" s="10">
        <f>'June-19'!D42</f>
        <v>3631</v>
      </c>
      <c r="E42" s="10">
        <f>'January-19'!E42+'February-19'!E42+'March-19'!E42+'April-19'!E42+'May-19'!E42+'June-19'!E42+'July-18'!E42+'August-18'!E42+'September-18'!E42+'October-18'!E42+'November-18'!E42+'December-18'!E42</f>
        <v>44</v>
      </c>
      <c r="F42" s="17">
        <f t="shared" si="8"/>
        <v>8.0379978078187805E-3</v>
      </c>
      <c r="G42" s="10">
        <f>'January-19'!F42+'February-19'!F42+'March-19'!F42+'April-19'!F42+'May-19'!F42+'June-19'!F42+'July-18'!F42+'August-18'!F42+'September-18'!F42+'October-18'!F42+'November-18'!F42+'December-18'!F42</f>
        <v>1275</v>
      </c>
      <c r="H42" s="25">
        <f t="shared" si="9"/>
        <v>0.23291925465838509</v>
      </c>
      <c r="I42" s="10">
        <f>'December-18'!G42</f>
        <v>3333</v>
      </c>
      <c r="J42" s="10">
        <f>'January-19'!H42+'February-19'!H42+'March-19'!H42+'April-19'!H42+'May-19'!H42+'June-19'!H42+'July-18'!H42+'August-18'!H42+'September-18'!H42+'October-18'!H42+'November-18'!H42+'December-18'!H42</f>
        <v>2</v>
      </c>
      <c r="K42" s="10">
        <f>'January-19'!I42+'February-19'!I42+'March-19'!I42+'April-19'!I42+'May-19'!I42+'June-19'!I42+'July-18'!I42+'August-18'!I42+'September-18'!I42+'October-18'!I42+'November-18'!I42+'December-18'!I42</f>
        <v>9</v>
      </c>
      <c r="L42" s="10">
        <f>'January-19'!J42+'February-19'!J42+'March-19'!J42+'April-19'!J42+'May-19'!J42+'June-19'!J42+'July-18'!J42+'August-18'!J42+'September-18'!J42+'October-18'!J42+'November-18'!J42+'December-18'!J42</f>
        <v>614</v>
      </c>
      <c r="M42" s="10">
        <f>'January-19'!K42+'February-19'!K42+'March-19'!K42+'April-19'!K42+'May-19'!K42+'June-19'!K42+'July-18'!K42+'August-18'!K42+'September-18'!K42+'October-18'!K42+'November-18'!K42+'December-18'!K42</f>
        <v>538</v>
      </c>
      <c r="N42" s="10">
        <f>'January-19'!L42+'February-19'!L42+'March-19'!L42+'April-19'!L42+'May-19'!L42+'June-19'!L42+'July-18'!L42+'August-18'!L42+'September-18'!L42+'October-18'!L42+'November-18'!L42+'December-18'!L42</f>
        <v>76</v>
      </c>
      <c r="O42" s="10">
        <f>'January-19'!M42+'February-19'!M42+'March-19'!M42+'April-19'!M42+'May-19'!M42+'June-19'!M42+'July-18'!M42+'August-18'!M42+'September-18'!M42+'October-18'!M42+'November-18'!M42+'December-18'!M42</f>
        <v>0</v>
      </c>
      <c r="P42" s="10">
        <f>'January-19'!N42+'February-19'!N42+'March-19'!N42+'April-19'!N42+'May-19'!N42+'June-19'!N42+'July-18'!N42+'August-18'!N42+'September-18'!N42+'October-18'!N42+'November-18'!N42+'December-18'!N42</f>
        <v>273</v>
      </c>
      <c r="Q42" s="10">
        <f>'December-18'!O42</f>
        <v>303</v>
      </c>
      <c r="R42" s="10">
        <f>'January-19'!P42+'February-19'!P42+'March-19'!P42+'April-19'!P42+'May-19'!P42+'June-19'!P42+'July-18'!P42+'August-18'!P42+'September-18'!P42+'October-18'!P42+'November-18'!P42+'December-18'!P42</f>
        <v>3</v>
      </c>
      <c r="S42" s="10">
        <f>'January-19'!Q42+'February-19'!Q42+'March-19'!Q42+'April-19'!Q42+'May-19'!Q42+'June-19'!Q42+'July-18'!Q42+'August-18'!Q42+'September-18'!Q42+'October-18'!Q42+'November-18'!Q42+'December-18'!Q42</f>
        <v>3</v>
      </c>
      <c r="T42" s="10">
        <f>'January-19'!R42+'February-19'!R42+'March-19'!R42+'April-19'!R42+'May-19'!R42+'June-19'!R42+'July-18'!R42+'August-18'!R42+'September-18'!R42+'October-18'!R42+'November-18'!R42+'December-18'!R42</f>
        <v>1</v>
      </c>
      <c r="U42" s="10">
        <f>'January-19'!S42+'February-19'!S42+'March-19'!S42+'April-19'!S42+'May-19'!S42+'June-19'!S42+'July-18'!S42+'August-18'!S42+'September-18'!S42+'October-18'!S42+'November-18'!S42+'December-18'!S42</f>
        <v>175</v>
      </c>
      <c r="V42" s="10">
        <f>'January-19'!T42+'February-19'!T42+'March-19'!T42+'April-19'!T42+'May-19'!T42+'June-19'!T42+'July-18'!T42+'August-18'!T42+'September-18'!T42+'October-18'!T42+'November-18'!T42+'December-18'!T42</f>
        <v>130</v>
      </c>
    </row>
    <row r="43" spans="1:22">
      <c r="A43" s="10" t="s">
        <v>46</v>
      </c>
      <c r="B43" s="10">
        <f>'July-18'!B43</f>
        <v>5013</v>
      </c>
      <c r="C43" s="10">
        <f t="shared" si="2"/>
        <v>5013</v>
      </c>
      <c r="D43" s="10">
        <f>'June-19'!D43</f>
        <v>5103</v>
      </c>
      <c r="E43" s="10">
        <f>'January-19'!E43+'February-19'!E43+'March-19'!E43+'April-19'!E43+'May-19'!E43+'June-19'!E43+'July-18'!E43+'August-18'!E43+'September-18'!E43+'October-18'!E43+'November-18'!E43+'December-18'!E43</f>
        <v>141</v>
      </c>
      <c r="F43" s="17">
        <f t="shared" si="8"/>
        <v>2.8126870137642132E-2</v>
      </c>
      <c r="G43" s="10">
        <f>'January-19'!F43+'February-19'!F43+'March-19'!F43+'April-19'!F43+'May-19'!F43+'June-19'!F43+'July-18'!F43+'August-18'!F43+'September-18'!F43+'October-18'!F43+'November-18'!F43+'December-18'!F43</f>
        <v>24</v>
      </c>
      <c r="H43" s="25">
        <f t="shared" si="9"/>
        <v>4.7875523638539795E-3</v>
      </c>
      <c r="I43" s="10">
        <f>'December-18'!G43</f>
        <v>4392</v>
      </c>
      <c r="J43" s="10">
        <f>'January-19'!H43+'February-19'!H43+'March-19'!H43+'April-19'!H43+'May-19'!H43+'June-19'!H43+'July-18'!H43+'August-18'!H43+'September-18'!H43+'October-18'!H43+'November-18'!H43+'December-18'!H43</f>
        <v>7</v>
      </c>
      <c r="K43" s="10">
        <f>'January-19'!I43+'February-19'!I43+'March-19'!I43+'April-19'!I43+'May-19'!I43+'June-19'!I43+'July-18'!I43+'August-18'!I43+'September-18'!I43+'October-18'!I43+'November-18'!I43+'December-18'!I43</f>
        <v>2</v>
      </c>
      <c r="L43" s="10">
        <f>'January-19'!J43+'February-19'!J43+'March-19'!J43+'April-19'!J43+'May-19'!J43+'June-19'!J43+'July-18'!J43+'August-18'!J43+'September-18'!J43+'October-18'!J43+'November-18'!J43+'December-18'!J43</f>
        <v>1503</v>
      </c>
      <c r="M43" s="10">
        <f>'January-19'!K43+'February-19'!K43+'March-19'!K43+'April-19'!K43+'May-19'!K43+'June-19'!K43+'July-18'!K43+'August-18'!K43+'September-18'!K43+'October-18'!K43+'November-18'!K43+'December-18'!K43</f>
        <v>53</v>
      </c>
      <c r="N43" s="10">
        <f>'January-19'!L43+'February-19'!L43+'March-19'!L43+'April-19'!L43+'May-19'!L43+'June-19'!L43+'July-18'!L43+'August-18'!L43+'September-18'!L43+'October-18'!L43+'November-18'!L43+'December-18'!L43</f>
        <v>1450</v>
      </c>
      <c r="O43" s="10">
        <f>'January-19'!M43+'February-19'!M43+'March-19'!M43+'April-19'!M43+'May-19'!M43+'June-19'!M43+'July-18'!M43+'August-18'!M43+'September-18'!M43+'October-18'!M43+'November-18'!M43+'December-18'!M43</f>
        <v>0</v>
      </c>
      <c r="P43" s="10">
        <f>'January-19'!N43+'February-19'!N43+'March-19'!N43+'April-19'!N43+'May-19'!N43+'June-19'!N43+'July-18'!N43+'August-18'!N43+'September-18'!N43+'October-18'!N43+'November-18'!N43+'December-18'!N43</f>
        <v>756</v>
      </c>
      <c r="Q43" s="10">
        <f>'December-18'!O43</f>
        <v>218</v>
      </c>
      <c r="R43" s="10">
        <f>'January-19'!P43+'February-19'!P43+'March-19'!P43+'April-19'!P43+'May-19'!P43+'June-19'!P43+'July-18'!P43+'August-18'!P43+'September-18'!P43+'October-18'!P43+'November-18'!P43+'December-18'!P43</f>
        <v>1</v>
      </c>
      <c r="S43" s="10">
        <f>'January-19'!Q43+'February-19'!Q43+'March-19'!Q43+'April-19'!Q43+'May-19'!Q43+'June-19'!Q43+'July-18'!Q43+'August-18'!Q43+'September-18'!Q43+'October-18'!Q43+'November-18'!Q43+'December-18'!Q43</f>
        <v>3</v>
      </c>
      <c r="T43" s="10">
        <f>'January-19'!R43+'February-19'!R43+'March-19'!R43+'April-19'!R43+'May-19'!R43+'June-19'!R43+'July-18'!R43+'August-18'!R43+'September-18'!R43+'October-18'!R43+'November-18'!R43+'December-18'!R43</f>
        <v>0</v>
      </c>
      <c r="U43" s="10">
        <f>'January-19'!S43+'February-19'!S43+'March-19'!S43+'April-19'!S43+'May-19'!S43+'June-19'!S43+'July-18'!S43+'August-18'!S43+'September-18'!S43+'October-18'!S43+'November-18'!S43+'December-18'!S43</f>
        <v>212</v>
      </c>
      <c r="V43" s="10">
        <f>'January-19'!T43+'February-19'!T43+'March-19'!T43+'April-19'!T43+'May-19'!T43+'June-19'!T43+'July-18'!T43+'August-18'!T43+'September-18'!T43+'October-18'!T43+'November-18'!T43+'December-18'!T43</f>
        <v>193</v>
      </c>
    </row>
    <row r="44" spans="1:22">
      <c r="A44" s="10" t="s">
        <v>47</v>
      </c>
      <c r="B44" s="10">
        <f>'July-18'!B44</f>
        <v>13457</v>
      </c>
      <c r="C44" s="10">
        <f t="shared" si="2"/>
        <v>13457</v>
      </c>
      <c r="D44" s="10">
        <f>'June-19'!D44</f>
        <v>13451</v>
      </c>
      <c r="E44" s="10">
        <f>'January-19'!E44+'February-19'!E44+'March-19'!E44+'April-19'!E44+'May-19'!E44+'June-19'!E44+'July-18'!E44+'August-18'!E44+'September-18'!E44+'October-18'!E44+'November-18'!E44+'December-18'!E44</f>
        <v>31</v>
      </c>
      <c r="F44" s="17">
        <f t="shared" si="8"/>
        <v>2.3036337965371182E-3</v>
      </c>
      <c r="G44" s="10">
        <f>'January-19'!F44+'February-19'!F44+'March-19'!F44+'April-19'!F44+'May-19'!F44+'June-19'!F44+'July-18'!F44+'August-18'!F44+'September-18'!F44+'October-18'!F44+'November-18'!F44+'December-18'!F44</f>
        <v>39</v>
      </c>
      <c r="H44" s="25">
        <f t="shared" si="9"/>
        <v>2.8981199375789552E-3</v>
      </c>
      <c r="I44" s="10">
        <f>'December-18'!G44</f>
        <v>9532</v>
      </c>
      <c r="J44" s="10">
        <f>'January-19'!H44+'February-19'!H44+'March-19'!H44+'April-19'!H44+'May-19'!H44+'June-19'!H44+'July-18'!H44+'August-18'!H44+'September-18'!H44+'October-18'!H44+'November-18'!H44+'December-18'!H44</f>
        <v>1</v>
      </c>
      <c r="K44" s="10">
        <f>'January-19'!I44+'February-19'!I44+'March-19'!I44+'April-19'!I44+'May-19'!I44+'June-19'!I44+'July-18'!I44+'August-18'!I44+'September-18'!I44+'October-18'!I44+'November-18'!I44+'December-18'!I44</f>
        <v>6</v>
      </c>
      <c r="L44" s="10">
        <f>'January-19'!J44+'February-19'!J44+'March-19'!J44+'April-19'!J44+'May-19'!J44+'June-19'!J44+'July-18'!J44+'August-18'!J44+'September-18'!J44+'October-18'!J44+'November-18'!J44+'December-18'!J44</f>
        <v>3675</v>
      </c>
      <c r="M44" s="10">
        <f>'January-19'!K44+'February-19'!K44+'March-19'!K44+'April-19'!K44+'May-19'!K44+'June-19'!K44+'July-18'!K44+'August-18'!K44+'September-18'!K44+'October-18'!K44+'November-18'!K44+'December-18'!K44</f>
        <v>306</v>
      </c>
      <c r="N44" s="10">
        <f>'January-19'!L44+'February-19'!L44+'March-19'!L44+'April-19'!L44+'May-19'!L44+'June-19'!L44+'July-18'!L44+'August-18'!L44+'September-18'!L44+'October-18'!L44+'November-18'!L44+'December-18'!L44</f>
        <v>3369</v>
      </c>
      <c r="O44" s="10">
        <f>'January-19'!M44+'February-19'!M44+'March-19'!M44+'April-19'!M44+'May-19'!M44+'June-19'!M44+'July-18'!M44+'August-18'!M44+'September-18'!M44+'October-18'!M44+'November-18'!M44+'December-18'!M44</f>
        <v>0</v>
      </c>
      <c r="P44" s="10">
        <f>'January-19'!N44+'February-19'!N44+'March-19'!N44+'April-19'!N44+'May-19'!N44+'June-19'!N44+'July-18'!N44+'August-18'!N44+'September-18'!N44+'October-18'!N44+'November-18'!N44+'December-18'!N44</f>
        <v>961</v>
      </c>
      <c r="Q44" s="10">
        <f>'December-18'!O44</f>
        <v>199</v>
      </c>
      <c r="R44" s="10">
        <f>'January-19'!P44+'February-19'!P44+'March-19'!P44+'April-19'!P44+'May-19'!P44+'June-19'!P44+'July-18'!P44+'August-18'!P44+'September-18'!P44+'October-18'!P44+'November-18'!P44+'December-18'!P44</f>
        <v>14</v>
      </c>
      <c r="S44" s="10">
        <f>'January-19'!Q44+'February-19'!Q44+'March-19'!Q44+'April-19'!Q44+'May-19'!Q44+'June-19'!Q44+'July-18'!Q44+'August-18'!Q44+'September-18'!Q44+'October-18'!Q44+'November-18'!Q44+'December-18'!Q44</f>
        <v>1</v>
      </c>
      <c r="T44" s="10">
        <f>'January-19'!R44+'February-19'!R44+'March-19'!R44+'April-19'!R44+'May-19'!R44+'June-19'!R44+'July-18'!R44+'August-18'!R44+'September-18'!R44+'October-18'!R44+'November-18'!R44+'December-18'!R44</f>
        <v>0</v>
      </c>
      <c r="U44" s="10">
        <f>'January-19'!S44+'February-19'!S44+'March-19'!S44+'April-19'!S44+'May-19'!S44+'June-19'!S44+'July-18'!S44+'August-18'!S44+'September-18'!S44+'October-18'!S44+'November-18'!S44+'December-18'!S44</f>
        <v>342</v>
      </c>
      <c r="V44" s="10">
        <f>'January-19'!T44+'February-19'!T44+'March-19'!T44+'April-19'!T44+'May-19'!T44+'June-19'!T44+'July-18'!T44+'August-18'!T44+'September-18'!T44+'October-18'!T44+'November-18'!T44+'December-18'!T44</f>
        <v>126</v>
      </c>
    </row>
    <row r="45" spans="1:22">
      <c r="A45" s="11" t="s">
        <v>69</v>
      </c>
      <c r="B45" s="11">
        <f>SUM(B40:B44)</f>
        <v>52881</v>
      </c>
      <c r="C45" s="11">
        <f t="shared" si="2"/>
        <v>52881</v>
      </c>
      <c r="D45" s="11">
        <f>SUM(D40:D44)</f>
        <v>52206</v>
      </c>
      <c r="E45" s="11">
        <f t="shared" ref="E45:V45" si="10">SUM(E40:E44)</f>
        <v>1649</v>
      </c>
      <c r="F45" s="18">
        <f t="shared" si="8"/>
        <v>3.1183222707588738E-2</v>
      </c>
      <c r="G45" s="11">
        <f t="shared" si="10"/>
        <v>1914</v>
      </c>
      <c r="H45" s="26">
        <f t="shared" si="9"/>
        <v>3.6194474385885286E-2</v>
      </c>
      <c r="I45" s="11">
        <f t="shared" si="10"/>
        <v>41506</v>
      </c>
      <c r="J45" s="11">
        <f t="shared" si="10"/>
        <v>399</v>
      </c>
      <c r="K45" s="11">
        <f t="shared" si="10"/>
        <v>83</v>
      </c>
      <c r="L45" s="11">
        <f t="shared" si="10"/>
        <v>27865</v>
      </c>
      <c r="M45" s="11">
        <f t="shared" si="10"/>
        <v>1089</v>
      </c>
      <c r="N45" s="11">
        <f t="shared" si="10"/>
        <v>26776</v>
      </c>
      <c r="O45" s="11">
        <f>'January-19'!M45+'February-19'!M45+'March-19'!M45+'April-19'!M45+'May-19'!M45+'June-19'!M45+'July-18'!M45+'August-18'!M45+'September-18'!M45+'October-18'!M45+'November-18'!M45+'December-18'!M45</f>
        <v>0</v>
      </c>
      <c r="P45" s="11">
        <f>'January-19'!N45+'February-19'!N45+'March-19'!N45+'April-19'!N45+'May-19'!N45+'June-19'!N45+'July-18'!N45+'August-18'!N45+'September-18'!N45+'October-18'!N45+'November-18'!N45+'December-18'!N45</f>
        <v>5829</v>
      </c>
      <c r="Q45" s="11">
        <f t="shared" si="10"/>
        <v>1434</v>
      </c>
      <c r="R45" s="11">
        <f t="shared" si="10"/>
        <v>35</v>
      </c>
      <c r="S45" s="11">
        <f t="shared" ref="S45" si="11">SUM(S40:S44)</f>
        <v>14</v>
      </c>
      <c r="T45" s="11">
        <f t="shared" si="10"/>
        <v>6</v>
      </c>
      <c r="U45" s="11">
        <f t="shared" si="10"/>
        <v>1968</v>
      </c>
      <c r="V45" s="11">
        <f t="shared" si="10"/>
        <v>976</v>
      </c>
    </row>
    <row r="46" spans="1:22">
      <c r="A46" s="8" t="s">
        <v>48</v>
      </c>
      <c r="B46" s="8">
        <f>'July-18'!B46</f>
        <v>6476</v>
      </c>
      <c r="C46" s="8">
        <f t="shared" si="2"/>
        <v>6476</v>
      </c>
      <c r="D46" s="8">
        <f>'June-19'!D46</f>
        <v>6814</v>
      </c>
      <c r="E46" s="8">
        <f>'January-19'!E46+'February-19'!E46+'March-19'!E46+'April-19'!E46+'May-19'!E46+'June-19'!E46+'July-18'!E46+'August-18'!E46+'September-18'!E46+'October-18'!E46+'November-18'!E46+'December-18'!E46</f>
        <v>1021</v>
      </c>
      <c r="F46" s="14">
        <f t="shared" si="8"/>
        <v>0.15765904879555281</v>
      </c>
      <c r="G46" s="8">
        <f>'January-19'!F46+'February-19'!F46+'March-19'!F46+'April-19'!F46+'May-19'!F46+'June-19'!F46+'July-18'!F46+'August-18'!F46+'September-18'!F46+'October-18'!F46+'November-18'!F46+'December-18'!F46</f>
        <v>616</v>
      </c>
      <c r="H46" s="21">
        <f t="shared" si="9"/>
        <v>9.5120444718962319E-2</v>
      </c>
      <c r="I46" s="8">
        <f>'December-18'!G46</f>
        <v>6400</v>
      </c>
      <c r="J46" s="8">
        <f>'January-19'!H46+'February-19'!H46+'March-19'!H46+'April-19'!H46+'May-19'!H46+'June-19'!H46+'July-18'!H46+'August-18'!H46+'September-18'!H46+'October-18'!H46+'November-18'!H46+'December-18'!H46</f>
        <v>220</v>
      </c>
      <c r="K46" s="8">
        <f>'January-19'!I46+'February-19'!I46+'March-19'!I46+'April-19'!I46+'May-19'!I46+'June-19'!I46+'July-18'!I46+'August-18'!I46+'September-18'!I46+'October-18'!I46+'November-18'!I46+'December-18'!I46</f>
        <v>101</v>
      </c>
      <c r="L46" s="8">
        <f>'January-19'!J46+'February-19'!J46+'March-19'!J46+'April-19'!J46+'May-19'!J46+'June-19'!J46+'July-18'!J46+'August-18'!J46+'September-18'!J46+'October-18'!J46+'November-18'!J46+'December-18'!J46</f>
        <v>3541</v>
      </c>
      <c r="M46" s="8">
        <f>'January-19'!K46+'February-19'!K46+'March-19'!K46+'April-19'!K46+'May-19'!K46+'June-19'!K46+'July-18'!K46+'August-18'!K46+'September-18'!K46+'October-18'!K46+'November-18'!K46+'December-18'!K46</f>
        <v>2017</v>
      </c>
      <c r="N46" s="8">
        <f>'January-19'!L46+'February-19'!L46+'March-19'!L46+'April-19'!L46+'May-19'!L46+'June-19'!L46+'July-18'!L46+'August-18'!L46+'September-18'!L46+'October-18'!L46+'November-18'!L46+'December-18'!L46</f>
        <v>1524</v>
      </c>
      <c r="O46" s="8">
        <f>'January-19'!M46+'February-19'!M46+'March-19'!M46+'April-19'!M46+'May-19'!M46+'June-19'!M46+'July-18'!M46+'August-18'!M46+'September-18'!M46+'October-18'!M46+'November-18'!M46+'December-18'!M46</f>
        <v>95</v>
      </c>
      <c r="P46" s="8">
        <f>'January-19'!N46+'February-19'!N46+'March-19'!N46+'April-19'!N46+'May-19'!N46+'June-19'!N46+'July-18'!N46+'August-18'!N46+'September-18'!N46+'October-18'!N46+'November-18'!N46+'December-18'!N46</f>
        <v>522</v>
      </c>
      <c r="Q46" s="8">
        <f>'December-18'!O46</f>
        <v>402</v>
      </c>
      <c r="R46" s="8">
        <f>'January-19'!P46+'February-19'!P46+'March-19'!P46+'April-19'!P46+'May-19'!P46+'June-19'!P46+'July-18'!P46+'August-18'!P46+'September-18'!P46+'October-18'!P46+'November-18'!P46+'December-18'!P46</f>
        <v>46</v>
      </c>
      <c r="S46" s="8">
        <f>'January-19'!Q46+'February-19'!Q46+'March-19'!Q46+'April-19'!Q46+'May-19'!Q46+'June-19'!Q46+'July-18'!Q46+'August-18'!Q46+'September-18'!Q46+'October-18'!Q46+'November-18'!Q46+'December-18'!Q46</f>
        <v>74</v>
      </c>
      <c r="T46" s="8">
        <f>'January-19'!R46+'February-19'!R46+'March-19'!R46+'April-19'!R46+'May-19'!R46+'June-19'!R46+'July-18'!R46+'August-18'!R46+'September-18'!R46+'October-18'!R46+'November-18'!R46+'December-18'!R46</f>
        <v>42</v>
      </c>
      <c r="U46" s="8">
        <f>'January-19'!S46+'February-19'!S46+'March-19'!S46+'April-19'!S46+'May-19'!S46+'June-19'!S46+'July-18'!S46+'August-18'!S46+'September-18'!S46+'October-18'!S46+'November-18'!S46+'December-18'!S46</f>
        <v>599</v>
      </c>
      <c r="V46" s="8">
        <f>'January-19'!T46+'February-19'!T46+'March-19'!T46+'April-19'!T46+'May-19'!T46+'June-19'!T46+'July-18'!T46+'August-18'!T46+'September-18'!T46+'October-18'!T46+'November-18'!T46+'December-18'!T46</f>
        <v>686</v>
      </c>
    </row>
    <row r="47" spans="1:22">
      <c r="A47" s="7" t="s">
        <v>49</v>
      </c>
      <c r="B47" s="7">
        <f>'July-18'!B47</f>
        <v>6971</v>
      </c>
      <c r="C47" s="7">
        <f t="shared" si="2"/>
        <v>6971</v>
      </c>
      <c r="D47" s="7">
        <f>'June-19'!D47</f>
        <v>7307</v>
      </c>
      <c r="E47" s="7">
        <f>'January-19'!E47+'February-19'!E47+'March-19'!E47+'April-19'!E47+'May-19'!E47+'June-19'!E47+'July-18'!E47+'August-18'!E47+'September-18'!E47+'October-18'!E47+'November-18'!E47+'December-18'!E47</f>
        <v>429</v>
      </c>
      <c r="F47" s="13">
        <f t="shared" si="8"/>
        <v>6.154066848371826E-2</v>
      </c>
      <c r="G47" s="7">
        <f>'January-19'!F47+'February-19'!F47+'March-19'!F47+'April-19'!F47+'May-19'!F47+'June-19'!F47+'July-18'!F47+'August-18'!F47+'September-18'!F47+'October-18'!F47+'November-18'!F47+'December-18'!F47</f>
        <v>145</v>
      </c>
      <c r="H47" s="22">
        <f t="shared" si="9"/>
        <v>2.08004590446134E-2</v>
      </c>
      <c r="I47" s="7">
        <f>'December-18'!G47</f>
        <v>7142</v>
      </c>
      <c r="J47" s="7">
        <f>'January-19'!H47+'February-19'!H47+'March-19'!H47+'April-19'!H47+'May-19'!H47+'June-19'!H47+'July-18'!H47+'August-18'!H47+'September-18'!H47+'October-18'!H47+'November-18'!H47+'December-18'!H47</f>
        <v>97</v>
      </c>
      <c r="K47" s="7">
        <f>'January-19'!I47+'February-19'!I47+'March-19'!I47+'April-19'!I47+'May-19'!I47+'June-19'!I47+'July-18'!I47+'August-18'!I47+'September-18'!I47+'October-18'!I47+'November-18'!I47+'December-18'!I47</f>
        <v>23</v>
      </c>
      <c r="L47" s="7">
        <f>'January-19'!J47+'February-19'!J47+'March-19'!J47+'April-19'!J47+'May-19'!J47+'June-19'!J47+'July-18'!J47+'August-18'!J47+'September-18'!J47+'October-18'!J47+'November-18'!J47+'December-18'!J47</f>
        <v>5873</v>
      </c>
      <c r="M47" s="7">
        <f>'January-19'!K47+'February-19'!K47+'March-19'!K47+'April-19'!K47+'May-19'!K47+'June-19'!K47+'July-18'!K47+'August-18'!K47+'September-18'!K47+'October-18'!K47+'November-18'!K47+'December-18'!K47</f>
        <v>2920</v>
      </c>
      <c r="N47" s="7">
        <f>'January-19'!L47+'February-19'!L47+'March-19'!L47+'April-19'!L47+'May-19'!L47+'June-19'!L47+'July-18'!L47+'August-18'!L47+'September-18'!L47+'October-18'!L47+'November-18'!L47+'December-18'!L47</f>
        <v>2953</v>
      </c>
      <c r="O47" s="7">
        <f>'January-19'!M47+'February-19'!M47+'March-19'!M47+'April-19'!M47+'May-19'!M47+'June-19'!M47+'July-18'!M47+'August-18'!M47+'September-18'!M47+'October-18'!M47+'November-18'!M47+'December-18'!M47</f>
        <v>109</v>
      </c>
      <c r="P47" s="7">
        <f>'January-19'!N47+'February-19'!N47+'March-19'!N47+'April-19'!N47+'May-19'!N47+'June-19'!N47+'July-18'!N47+'August-18'!N47+'September-18'!N47+'October-18'!N47+'November-18'!N47+'December-18'!N47</f>
        <v>613</v>
      </c>
      <c r="Q47" s="7">
        <f>'December-18'!O47</f>
        <v>239</v>
      </c>
      <c r="R47" s="7">
        <f>'January-19'!P47+'February-19'!P47+'March-19'!P47+'April-19'!P47+'May-19'!P47+'June-19'!P47+'July-18'!P47+'August-18'!P47+'September-18'!P47+'October-18'!P47+'November-18'!P47+'December-18'!P47</f>
        <v>17</v>
      </c>
      <c r="S47" s="7">
        <f>'January-19'!Q47+'February-19'!Q47+'March-19'!Q47+'April-19'!Q47+'May-19'!Q47+'June-19'!Q47+'July-18'!Q47+'August-18'!Q47+'September-18'!Q47+'October-18'!Q47+'November-18'!Q47+'December-18'!Q47</f>
        <v>78</v>
      </c>
      <c r="T47" s="7">
        <f>'January-19'!R47+'February-19'!R47+'March-19'!R47+'April-19'!R47+'May-19'!R47+'June-19'!R47+'July-18'!R47+'August-18'!R47+'September-18'!R47+'October-18'!R47+'November-18'!R47+'December-18'!R47</f>
        <v>5</v>
      </c>
      <c r="U47" s="7">
        <f>'January-19'!S47+'February-19'!S47+'March-19'!S47+'April-19'!S47+'May-19'!S47+'June-19'!S47+'July-18'!S47+'August-18'!S47+'September-18'!S47+'October-18'!S47+'November-18'!S47+'December-18'!S47</f>
        <v>1611</v>
      </c>
      <c r="V47" s="7">
        <f>'January-19'!T47+'February-19'!T47+'March-19'!T47+'April-19'!T47+'May-19'!T47+'June-19'!T47+'July-18'!T47+'August-18'!T47+'September-18'!T47+'October-18'!T47+'November-18'!T47+'December-18'!T47</f>
        <v>595</v>
      </c>
    </row>
    <row r="48" spans="1:22">
      <c r="A48" s="8" t="s">
        <v>50</v>
      </c>
      <c r="B48" s="8">
        <f>'July-18'!B48</f>
        <v>14844</v>
      </c>
      <c r="C48" s="8">
        <f t="shared" si="2"/>
        <v>14844</v>
      </c>
      <c r="D48" s="8">
        <f>'June-19'!D48</f>
        <v>15375</v>
      </c>
      <c r="E48" s="8">
        <f>'January-19'!E48+'February-19'!E48+'March-19'!E48+'April-19'!E48+'May-19'!E48+'June-19'!E48+'July-18'!E48+'August-18'!E48+'September-18'!E48+'October-18'!E48+'November-18'!E48+'December-18'!E48</f>
        <v>1339</v>
      </c>
      <c r="F48" s="14">
        <f t="shared" si="8"/>
        <v>9.0204796550794927E-2</v>
      </c>
      <c r="G48" s="8">
        <f>'January-19'!F48+'February-19'!F48+'March-19'!F48+'April-19'!F48+'May-19'!F48+'June-19'!F48+'July-18'!F48+'August-18'!F48+'September-18'!F48+'October-18'!F48+'November-18'!F48+'December-18'!F48</f>
        <v>788</v>
      </c>
      <c r="H48" s="21">
        <f t="shared" si="9"/>
        <v>5.3085421719213148E-2</v>
      </c>
      <c r="I48" s="8">
        <f>'December-18'!G48</f>
        <v>15177</v>
      </c>
      <c r="J48" s="8">
        <f>'January-19'!H48+'February-19'!H48+'March-19'!H48+'April-19'!H48+'May-19'!H48+'June-19'!H48+'July-18'!H48+'August-18'!H48+'September-18'!H48+'October-18'!H48+'November-18'!H48+'December-18'!H48</f>
        <v>399</v>
      </c>
      <c r="K48" s="8">
        <f>'January-19'!I48+'February-19'!I48+'March-19'!I48+'April-19'!I48+'May-19'!I48+'June-19'!I48+'July-18'!I48+'August-18'!I48+'September-18'!I48+'October-18'!I48+'November-18'!I48+'December-18'!I48</f>
        <v>351</v>
      </c>
      <c r="L48" s="8">
        <f>'January-19'!J48+'February-19'!J48+'March-19'!J48+'April-19'!J48+'May-19'!J48+'June-19'!J48+'July-18'!J48+'August-18'!J48+'September-18'!J48+'October-18'!J48+'November-18'!J48+'December-18'!J48</f>
        <v>25038</v>
      </c>
      <c r="M48" s="8">
        <f>'January-19'!K48+'February-19'!K48+'March-19'!K48+'April-19'!K48+'May-19'!K48+'June-19'!K48+'July-18'!K48+'August-18'!K48+'September-18'!K48+'October-18'!K48+'November-18'!K48+'December-18'!K48</f>
        <v>14041</v>
      </c>
      <c r="N48" s="8">
        <f>'January-19'!L48+'February-19'!L48+'March-19'!L48+'April-19'!L48+'May-19'!L48+'June-19'!L48+'July-18'!L48+'August-18'!L48+'September-18'!L48+'October-18'!L48+'November-18'!L48+'December-18'!L48</f>
        <v>10997</v>
      </c>
      <c r="O48" s="8">
        <f>'January-19'!M48+'February-19'!M48+'March-19'!M48+'April-19'!M48+'May-19'!M48+'June-19'!M48+'July-18'!M48+'August-18'!M48+'September-18'!M48+'October-18'!M48+'November-18'!M48+'December-18'!M48</f>
        <v>890</v>
      </c>
      <c r="P48" s="8">
        <f>'January-19'!N48+'February-19'!N48+'March-19'!N48+'April-19'!N48+'May-19'!N48+'June-19'!N48+'July-18'!N48+'August-18'!N48+'September-18'!N48+'October-18'!N48+'November-18'!N48+'December-18'!N48</f>
        <v>3006</v>
      </c>
      <c r="Q48" s="8">
        <f>'December-18'!O48</f>
        <v>1321</v>
      </c>
      <c r="R48" s="8">
        <f>'January-19'!P48+'February-19'!P48+'March-19'!P48+'April-19'!P48+'May-19'!P48+'June-19'!P48+'July-18'!P48+'August-18'!P48+'September-18'!P48+'October-18'!P48+'November-18'!P48+'December-18'!P48</f>
        <v>178</v>
      </c>
      <c r="S48" s="8">
        <f>'January-19'!Q48+'February-19'!Q48+'March-19'!Q48+'April-19'!Q48+'May-19'!Q48+'June-19'!Q48+'July-18'!Q48+'August-18'!Q48+'September-18'!Q48+'October-18'!Q48+'November-18'!Q48+'December-18'!Q48</f>
        <v>398</v>
      </c>
      <c r="T48" s="8">
        <f>'January-19'!R48+'February-19'!R48+'March-19'!R48+'April-19'!R48+'May-19'!R48+'June-19'!R48+'July-18'!R48+'August-18'!R48+'September-18'!R48+'October-18'!R48+'November-18'!R48+'December-18'!R48</f>
        <v>90</v>
      </c>
      <c r="U48" s="8">
        <f>'January-19'!S48+'February-19'!S48+'March-19'!S48+'April-19'!S48+'May-19'!S48+'June-19'!S48+'July-18'!S48+'August-18'!S48+'September-18'!S48+'October-18'!S48+'November-18'!S48+'December-18'!S48</f>
        <v>4616</v>
      </c>
      <c r="V48" s="8">
        <f>'January-19'!T48+'February-19'!T48+'March-19'!T48+'April-19'!T48+'May-19'!T48+'June-19'!T48+'July-18'!T48+'August-18'!T48+'September-18'!T48+'October-18'!T48+'November-18'!T48+'December-18'!T48</f>
        <v>3936</v>
      </c>
    </row>
    <row r="49" spans="1:22">
      <c r="A49" s="7" t="s">
        <v>51</v>
      </c>
      <c r="B49" s="7">
        <f>'July-18'!B49</f>
        <v>31693</v>
      </c>
      <c r="C49" s="7">
        <f t="shared" si="2"/>
        <v>31693</v>
      </c>
      <c r="D49" s="7">
        <f>'June-19'!D49</f>
        <v>32470</v>
      </c>
      <c r="E49" s="7">
        <f>'January-19'!E49+'February-19'!E49+'March-19'!E49+'April-19'!E49+'May-19'!E49+'June-19'!E49+'July-18'!E49+'August-18'!E49+'September-18'!E49+'October-18'!E49+'November-18'!E49+'December-18'!E49</f>
        <v>2052</v>
      </c>
      <c r="F49" s="13">
        <f t="shared" si="8"/>
        <v>6.4746158457703595E-2</v>
      </c>
      <c r="G49" s="7">
        <f>'January-19'!F49+'February-19'!F49+'March-19'!F49+'April-19'!F49+'May-19'!F49+'June-19'!F49+'July-18'!F49+'August-18'!F49+'September-18'!F49+'October-18'!F49+'November-18'!F49+'December-18'!F49</f>
        <v>1207</v>
      </c>
      <c r="H49" s="22">
        <f t="shared" si="9"/>
        <v>3.8084119521660936E-2</v>
      </c>
      <c r="I49" s="7">
        <f>'December-18'!G49</f>
        <v>30897</v>
      </c>
      <c r="J49" s="7">
        <f>'January-19'!H49+'February-19'!H49+'March-19'!H49+'April-19'!H49+'May-19'!H49+'June-19'!H49+'July-18'!H49+'August-18'!H49+'September-18'!H49+'October-18'!H49+'November-18'!H49+'December-18'!H49</f>
        <v>935</v>
      </c>
      <c r="K49" s="7">
        <f>'January-19'!I49+'February-19'!I49+'March-19'!I49+'April-19'!I49+'May-19'!I49+'June-19'!I49+'July-18'!I49+'August-18'!I49+'September-18'!I49+'October-18'!I49+'November-18'!I49+'December-18'!I49</f>
        <v>185</v>
      </c>
      <c r="L49" s="7">
        <f>'January-19'!J49+'February-19'!J49+'March-19'!J49+'April-19'!J49+'May-19'!J49+'June-19'!J49+'July-18'!J49+'August-18'!J49+'September-18'!J49+'October-18'!J49+'November-18'!J49+'December-18'!J49</f>
        <v>49559</v>
      </c>
      <c r="M49" s="7">
        <f>'January-19'!K49+'February-19'!K49+'March-19'!K49+'April-19'!K49+'May-19'!K49+'June-19'!K49+'July-18'!K49+'August-18'!K49+'September-18'!K49+'October-18'!K49+'November-18'!K49+'December-18'!K49</f>
        <v>17567</v>
      </c>
      <c r="N49" s="7">
        <f>'January-19'!L49+'February-19'!L49+'March-19'!L49+'April-19'!L49+'May-19'!L49+'June-19'!L49+'July-18'!L49+'August-18'!L49+'September-18'!L49+'October-18'!L49+'November-18'!L49+'December-18'!L49</f>
        <v>31992</v>
      </c>
      <c r="O49" s="7">
        <f>'January-19'!M49+'February-19'!M49+'March-19'!M49+'April-19'!M49+'May-19'!M49+'June-19'!M49+'July-18'!M49+'August-18'!M49+'September-18'!M49+'October-18'!M49+'November-18'!M49+'December-18'!M49</f>
        <v>1485</v>
      </c>
      <c r="P49" s="7">
        <f>'January-19'!N49+'February-19'!N49+'March-19'!N49+'April-19'!N49+'May-19'!N49+'June-19'!N49+'July-18'!N49+'August-18'!N49+'September-18'!N49+'October-18'!N49+'November-18'!N49+'December-18'!N49</f>
        <v>4024</v>
      </c>
      <c r="Q49" s="7">
        <f>'December-18'!O49</f>
        <v>1861</v>
      </c>
      <c r="R49" s="7">
        <f>'January-19'!P49+'February-19'!P49+'March-19'!P49+'April-19'!P49+'May-19'!P49+'June-19'!P49+'July-18'!P49+'August-18'!P49+'September-18'!P49+'October-18'!P49+'November-18'!P49+'December-18'!P49</f>
        <v>125</v>
      </c>
      <c r="S49" s="7">
        <f>'January-19'!Q49+'February-19'!Q49+'March-19'!Q49+'April-19'!Q49+'May-19'!Q49+'June-19'!Q49+'July-18'!Q49+'August-18'!Q49+'September-18'!Q49+'October-18'!Q49+'November-18'!Q49+'December-18'!Q49</f>
        <v>840</v>
      </c>
      <c r="T49" s="7">
        <f>'January-19'!R49+'February-19'!R49+'March-19'!R49+'April-19'!R49+'May-19'!R49+'June-19'!R49+'July-18'!R49+'August-18'!R49+'September-18'!R49+'October-18'!R49+'November-18'!R49+'December-18'!R49</f>
        <v>87</v>
      </c>
      <c r="U49" s="7">
        <f>'January-19'!S49+'February-19'!S49+'March-19'!S49+'April-19'!S49+'May-19'!S49+'June-19'!S49+'July-18'!S49+'August-18'!S49+'September-18'!S49+'October-18'!S49+'November-18'!S49+'December-18'!S49</f>
        <v>6431</v>
      </c>
      <c r="V49" s="7">
        <f>'January-19'!T49+'February-19'!T49+'March-19'!T49+'April-19'!T49+'May-19'!T49+'June-19'!T49+'July-18'!T49+'August-18'!T49+'September-18'!T49+'October-18'!T49+'November-18'!T49+'December-18'!T49</f>
        <v>6124</v>
      </c>
    </row>
    <row r="50" spans="1:22">
      <c r="A50" s="8" t="s">
        <v>52</v>
      </c>
      <c r="B50" s="8">
        <f>'July-18'!B50</f>
        <v>25578</v>
      </c>
      <c r="C50" s="8">
        <f t="shared" si="2"/>
        <v>25578</v>
      </c>
      <c r="D50" s="8">
        <f>'June-19'!D50</f>
        <v>25086</v>
      </c>
      <c r="E50" s="8">
        <f>'January-19'!E50+'February-19'!E50+'March-19'!E50+'April-19'!E50+'May-19'!E50+'June-19'!E50+'July-18'!E50+'August-18'!E50+'September-18'!E50+'October-18'!E50+'November-18'!E50+'December-18'!E50</f>
        <v>1111</v>
      </c>
      <c r="F50" s="14">
        <f t="shared" si="8"/>
        <v>4.3435765110641955E-2</v>
      </c>
      <c r="G50" s="8">
        <f>'January-19'!F50+'February-19'!F50+'March-19'!F50+'April-19'!F50+'May-19'!F50+'June-19'!F50+'July-18'!F50+'August-18'!F50+'September-18'!F50+'October-18'!F50+'November-18'!F50+'December-18'!F50</f>
        <v>1115</v>
      </c>
      <c r="H50" s="21">
        <f t="shared" si="9"/>
        <v>4.3592149503479553E-2</v>
      </c>
      <c r="I50" s="8">
        <f>'December-18'!G50</f>
        <v>24533</v>
      </c>
      <c r="J50" s="8">
        <f>'January-19'!H50+'February-19'!H50+'March-19'!H50+'April-19'!H50+'May-19'!H50+'June-19'!H50+'July-18'!H50+'August-18'!H50+'September-18'!H50+'October-18'!H50+'November-18'!H50+'December-18'!H50</f>
        <v>589</v>
      </c>
      <c r="K50" s="8">
        <f>'January-19'!I50+'February-19'!I50+'March-19'!I50+'April-19'!I50+'May-19'!I50+'June-19'!I50+'July-18'!I50+'August-18'!I50+'September-18'!I50+'October-18'!I50+'November-18'!I50+'December-18'!I50</f>
        <v>306</v>
      </c>
      <c r="L50" s="8">
        <f>'January-19'!J50+'February-19'!J50+'March-19'!J50+'April-19'!J50+'May-19'!J50+'June-19'!J50+'July-18'!J50+'August-18'!J50+'September-18'!J50+'October-18'!J50+'November-18'!J50+'December-18'!J50</f>
        <v>38396</v>
      </c>
      <c r="M50" s="8">
        <f>'January-19'!K50+'February-19'!K50+'March-19'!K50+'April-19'!K50+'May-19'!K50+'June-19'!K50+'July-18'!K50+'August-18'!K50+'September-18'!K50+'October-18'!K50+'November-18'!K50+'December-18'!K50</f>
        <v>15545</v>
      </c>
      <c r="N50" s="8">
        <f>'January-19'!L50+'February-19'!L50+'March-19'!L50+'April-19'!L50+'May-19'!L50+'June-19'!L50+'July-18'!L50+'August-18'!L50+'September-18'!L50+'October-18'!L50+'November-18'!L50+'December-18'!L50</f>
        <v>22851</v>
      </c>
      <c r="O50" s="8">
        <f>'January-19'!M50+'February-19'!M50+'March-19'!M50+'April-19'!M50+'May-19'!M50+'June-19'!M50+'July-18'!M50+'August-18'!M50+'September-18'!M50+'October-18'!M50+'November-18'!M50+'December-18'!M50</f>
        <v>2487</v>
      </c>
      <c r="P50" s="8">
        <f>'January-19'!N50+'February-19'!N50+'March-19'!N50+'April-19'!N50+'May-19'!N50+'June-19'!N50+'July-18'!N50+'August-18'!N50+'September-18'!N50+'October-18'!N50+'November-18'!N50+'December-18'!N50</f>
        <v>4529</v>
      </c>
      <c r="Q50" s="8">
        <f>'December-18'!O50</f>
        <v>1827</v>
      </c>
      <c r="R50" s="8">
        <f>'January-19'!P50+'February-19'!P50+'March-19'!P50+'April-19'!P50+'May-19'!P50+'June-19'!P50+'July-18'!P50+'August-18'!P50+'September-18'!P50+'October-18'!P50+'November-18'!P50+'December-18'!P50</f>
        <v>174</v>
      </c>
      <c r="S50" s="8">
        <f>'January-19'!Q50+'February-19'!Q50+'March-19'!Q50+'April-19'!Q50+'May-19'!Q50+'June-19'!Q50+'July-18'!Q50+'August-18'!Q50+'September-18'!Q50+'October-18'!Q50+'November-18'!Q50+'December-18'!Q50</f>
        <v>694</v>
      </c>
      <c r="T50" s="8">
        <f>'January-19'!R50+'February-19'!R50+'March-19'!R50+'April-19'!R50+'May-19'!R50+'June-19'!R50+'July-18'!R50+'August-18'!R50+'September-18'!R50+'October-18'!R50+'November-18'!R50+'December-18'!R50</f>
        <v>96</v>
      </c>
      <c r="U50" s="8">
        <f>'January-19'!S50+'February-19'!S50+'March-19'!S50+'April-19'!S50+'May-19'!S50+'June-19'!S50+'July-18'!S50+'August-18'!S50+'September-18'!S50+'October-18'!S50+'November-18'!S50+'December-18'!S50</f>
        <v>6724</v>
      </c>
      <c r="V50" s="8">
        <f>'January-19'!T50+'February-19'!T50+'March-19'!T50+'April-19'!T50+'May-19'!T50+'June-19'!T50+'July-18'!T50+'August-18'!T50+'September-18'!T50+'October-18'!T50+'November-18'!T50+'December-18'!T50</f>
        <v>2795</v>
      </c>
    </row>
    <row r="51" spans="1:22">
      <c r="A51" s="7" t="s">
        <v>53</v>
      </c>
      <c r="B51" s="7">
        <f>'July-18'!B51</f>
        <v>10661</v>
      </c>
      <c r="C51" s="7">
        <f t="shared" si="2"/>
        <v>10661</v>
      </c>
      <c r="D51" s="7">
        <f>'June-19'!D51</f>
        <v>10816</v>
      </c>
      <c r="E51" s="7">
        <f>'January-19'!E51+'February-19'!E51+'March-19'!E51+'April-19'!E51+'May-19'!E51+'June-19'!E51+'July-18'!E51+'August-18'!E51+'September-18'!E51+'October-18'!E51+'November-18'!E51+'December-18'!E51</f>
        <v>1069</v>
      </c>
      <c r="F51" s="13">
        <f t="shared" si="8"/>
        <v>0.10027201951036488</v>
      </c>
      <c r="G51" s="7">
        <f>'January-19'!F51+'February-19'!F51+'March-19'!F51+'April-19'!F51+'May-19'!F51+'June-19'!F51+'July-18'!F51+'August-18'!F51+'September-18'!F51+'October-18'!F51+'November-18'!F51+'December-18'!F51</f>
        <v>829</v>
      </c>
      <c r="H51" s="22">
        <f t="shared" si="9"/>
        <v>7.7760060031891939E-2</v>
      </c>
      <c r="I51" s="7">
        <f>'December-18'!G51</f>
        <v>10191</v>
      </c>
      <c r="J51" s="7">
        <f>'January-19'!H51+'February-19'!H51+'March-19'!H51+'April-19'!H51+'May-19'!H51+'June-19'!H51+'July-18'!H51+'August-18'!H51+'September-18'!H51+'October-18'!H51+'November-18'!H51+'December-18'!H51</f>
        <v>312</v>
      </c>
      <c r="K51" s="7">
        <f>'January-19'!I51+'February-19'!I51+'March-19'!I51+'April-19'!I51+'May-19'!I51+'June-19'!I51+'July-18'!I51+'August-18'!I51+'September-18'!I51+'October-18'!I51+'November-18'!I51+'December-18'!I51</f>
        <v>64</v>
      </c>
      <c r="L51" s="7">
        <f>'January-19'!J51+'February-19'!J51+'March-19'!J51+'April-19'!J51+'May-19'!J51+'June-19'!J51+'July-18'!J51+'August-18'!J51+'September-18'!J51+'October-18'!J51+'November-18'!J51+'December-18'!J51</f>
        <v>16161</v>
      </c>
      <c r="M51" s="7">
        <f>'January-19'!K51+'February-19'!K51+'March-19'!K51+'April-19'!K51+'May-19'!K51+'June-19'!K51+'July-18'!K51+'August-18'!K51+'September-18'!K51+'October-18'!K51+'November-18'!K51+'December-18'!K51</f>
        <v>6495</v>
      </c>
      <c r="N51" s="7">
        <f>'January-19'!L51+'February-19'!L51+'March-19'!L51+'April-19'!L51+'May-19'!L51+'June-19'!L51+'July-18'!L51+'August-18'!L51+'September-18'!L51+'October-18'!L51+'November-18'!L51+'December-18'!L51</f>
        <v>9666</v>
      </c>
      <c r="O51" s="7">
        <f>'January-19'!M51+'February-19'!M51+'March-19'!M51+'April-19'!M51+'May-19'!M51+'June-19'!M51+'July-18'!M51+'August-18'!M51+'September-18'!M51+'October-18'!M51+'November-18'!M51+'December-18'!M51</f>
        <v>444</v>
      </c>
      <c r="P51" s="7">
        <f>'January-19'!N51+'February-19'!N51+'March-19'!N51+'April-19'!N51+'May-19'!N51+'June-19'!N51+'July-18'!N51+'August-18'!N51+'September-18'!N51+'October-18'!N51+'November-18'!N51+'December-18'!N51</f>
        <v>1904</v>
      </c>
      <c r="Q51" s="7">
        <f>'December-18'!O51</f>
        <v>1142</v>
      </c>
      <c r="R51" s="7">
        <f>'January-19'!P51+'February-19'!P51+'March-19'!P51+'April-19'!P51+'May-19'!P51+'June-19'!P51+'July-18'!P51+'August-18'!P51+'September-18'!P51+'October-18'!P51+'November-18'!P51+'December-18'!P51</f>
        <v>101</v>
      </c>
      <c r="S51" s="7">
        <f>'January-19'!Q51+'February-19'!Q51+'March-19'!Q51+'April-19'!Q51+'May-19'!Q51+'June-19'!Q51+'July-18'!Q51+'August-18'!Q51+'September-18'!Q51+'October-18'!Q51+'November-18'!Q51+'December-18'!Q51</f>
        <v>306</v>
      </c>
      <c r="T51" s="7">
        <f>'January-19'!R51+'February-19'!R51+'March-19'!R51+'April-19'!R51+'May-19'!R51+'June-19'!R51+'July-18'!R51+'August-18'!R51+'September-18'!R51+'October-18'!R51+'November-18'!R51+'December-18'!R51</f>
        <v>87</v>
      </c>
      <c r="U51" s="7">
        <f>'January-19'!S51+'February-19'!S51+'March-19'!S51+'April-19'!S51+'May-19'!S51+'June-19'!S51+'July-18'!S51+'August-18'!S51+'September-18'!S51+'October-18'!S51+'November-18'!S51+'December-18'!S51</f>
        <v>2612</v>
      </c>
      <c r="V51" s="7">
        <f>'January-19'!T51+'February-19'!T51+'March-19'!T51+'April-19'!T51+'May-19'!T51+'June-19'!T51+'July-18'!T51+'August-18'!T51+'September-18'!T51+'October-18'!T51+'November-18'!T51+'December-18'!T51</f>
        <v>3167</v>
      </c>
    </row>
    <row r="52" spans="1:22">
      <c r="A52" s="8" t="s">
        <v>54</v>
      </c>
      <c r="B52" s="8">
        <f>'July-18'!B52</f>
        <v>30706</v>
      </c>
      <c r="C52" s="8">
        <f t="shared" si="2"/>
        <v>30706</v>
      </c>
      <c r="D52" s="8">
        <f>'June-19'!D52</f>
        <v>31581</v>
      </c>
      <c r="E52" s="8">
        <f>'January-19'!E52+'February-19'!E52+'March-19'!E52+'April-19'!E52+'May-19'!E52+'June-19'!E52+'July-18'!E52+'August-18'!E52+'September-18'!E52+'October-18'!E52+'November-18'!E52+'December-18'!E52</f>
        <v>2470</v>
      </c>
      <c r="F52" s="14">
        <f t="shared" si="8"/>
        <v>8.0440304826418285E-2</v>
      </c>
      <c r="G52" s="8">
        <f>'January-19'!F52+'February-19'!F52+'March-19'!F52+'April-19'!F52+'May-19'!F52+'June-19'!F52+'July-18'!F52+'August-18'!F52+'September-18'!F52+'October-18'!F52+'November-18'!F52+'December-18'!F52</f>
        <v>1579</v>
      </c>
      <c r="H52" s="21">
        <f t="shared" si="9"/>
        <v>5.1423174623852014E-2</v>
      </c>
      <c r="I52" s="8">
        <f>'December-18'!G52</f>
        <v>30647</v>
      </c>
      <c r="J52" s="8">
        <f>'January-19'!H52+'February-19'!H52+'March-19'!H52+'April-19'!H52+'May-19'!H52+'June-19'!H52+'July-18'!H52+'August-18'!H52+'September-18'!H52+'October-18'!H52+'November-18'!H52+'December-18'!H52</f>
        <v>1442</v>
      </c>
      <c r="K52" s="8">
        <f>'January-19'!I52+'February-19'!I52+'March-19'!I52+'April-19'!I52+'May-19'!I52+'June-19'!I52+'July-18'!I52+'August-18'!I52+'September-18'!I52+'October-18'!I52+'November-18'!I52+'December-18'!I52</f>
        <v>731</v>
      </c>
      <c r="L52" s="8">
        <f>'January-19'!J52+'February-19'!J52+'March-19'!J52+'April-19'!J52+'May-19'!J52+'June-19'!J52+'July-18'!J52+'August-18'!J52+'September-18'!J52+'October-18'!J52+'November-18'!J52+'December-18'!J52</f>
        <v>41260</v>
      </c>
      <c r="M52" s="8">
        <f>'January-19'!K52+'February-19'!K52+'March-19'!K52+'April-19'!K52+'May-19'!K52+'June-19'!K52+'July-18'!K52+'August-18'!K52+'September-18'!K52+'October-18'!K52+'November-18'!K52+'December-18'!K52</f>
        <v>23988</v>
      </c>
      <c r="N52" s="8">
        <f>'January-19'!L52+'February-19'!L52+'March-19'!L52+'April-19'!L52+'May-19'!L52+'June-19'!L52+'July-18'!L52+'August-18'!L52+'September-18'!L52+'October-18'!L52+'November-18'!L52+'December-18'!L52</f>
        <v>17272</v>
      </c>
      <c r="O52" s="8">
        <f>'January-19'!M52+'February-19'!M52+'March-19'!M52+'April-19'!M52+'May-19'!M52+'June-19'!M52+'July-18'!M52+'August-18'!M52+'September-18'!M52+'October-18'!M52+'November-18'!M52+'December-18'!M52</f>
        <v>2520</v>
      </c>
      <c r="P52" s="8">
        <f>'January-19'!N52+'February-19'!N52+'March-19'!N52+'April-19'!N52+'May-19'!N52+'June-19'!N52+'July-18'!N52+'August-18'!N52+'September-18'!N52+'October-18'!N52+'November-18'!N52+'December-18'!N52</f>
        <v>6038</v>
      </c>
      <c r="Q52" s="8">
        <f>'December-18'!O52</f>
        <v>4800</v>
      </c>
      <c r="R52" s="8">
        <f>'January-19'!P52+'February-19'!P52+'March-19'!P52+'April-19'!P52+'May-19'!P52+'June-19'!P52+'July-18'!P52+'August-18'!P52+'September-18'!P52+'October-18'!P52+'November-18'!P52+'December-18'!P52</f>
        <v>457</v>
      </c>
      <c r="S52" s="8">
        <f>'January-19'!Q52+'February-19'!Q52+'March-19'!Q52+'April-19'!Q52+'May-19'!Q52+'June-19'!Q52+'July-18'!Q52+'August-18'!Q52+'September-18'!Q52+'October-18'!Q52+'November-18'!Q52+'December-18'!Q52</f>
        <v>1116</v>
      </c>
      <c r="T52" s="8">
        <f>'January-19'!R52+'February-19'!R52+'March-19'!R52+'April-19'!R52+'May-19'!R52+'June-19'!R52+'July-18'!R52+'August-18'!R52+'September-18'!R52+'October-18'!R52+'November-18'!R52+'December-18'!R52</f>
        <v>251</v>
      </c>
      <c r="U52" s="8">
        <f>'January-19'!S52+'February-19'!S52+'March-19'!S52+'April-19'!S52+'May-19'!S52+'June-19'!S52+'July-18'!S52+'August-18'!S52+'September-18'!S52+'October-18'!S52+'November-18'!S52+'December-18'!S52</f>
        <v>5620</v>
      </c>
      <c r="V52" s="8">
        <f>'January-19'!T52+'February-19'!T52+'March-19'!T52+'April-19'!T52+'May-19'!T52+'June-19'!T52+'July-18'!T52+'August-18'!T52+'September-18'!T52+'October-18'!T52+'November-18'!T52+'December-18'!T52</f>
        <v>6630</v>
      </c>
    </row>
    <row r="53" spans="1:22">
      <c r="A53" s="7" t="s">
        <v>55</v>
      </c>
      <c r="B53" s="7">
        <f>'July-18'!B53</f>
        <v>11200</v>
      </c>
      <c r="C53" s="7">
        <f t="shared" si="2"/>
        <v>11200</v>
      </c>
      <c r="D53" s="7">
        <f>'June-19'!D53</f>
        <v>11068</v>
      </c>
      <c r="E53" s="7">
        <f>'January-19'!E53+'February-19'!E53+'March-19'!E53+'April-19'!E53+'May-19'!E53+'June-19'!E53+'July-18'!E53+'August-18'!E53+'September-18'!E53+'October-18'!E53+'November-18'!E53+'December-18'!E53</f>
        <v>663</v>
      </c>
      <c r="F53" s="13">
        <f t="shared" si="8"/>
        <v>5.9196428571428573E-2</v>
      </c>
      <c r="G53" s="7">
        <f>'January-19'!F53+'February-19'!F53+'March-19'!F53+'April-19'!F53+'May-19'!F53+'June-19'!F53+'July-18'!F53+'August-18'!F53+'September-18'!F53+'October-18'!F53+'November-18'!F53+'December-18'!F53</f>
        <v>493</v>
      </c>
      <c r="H53" s="22">
        <f t="shared" si="9"/>
        <v>4.4017857142857143E-2</v>
      </c>
      <c r="I53" s="7">
        <f>'December-18'!G53</f>
        <v>10711</v>
      </c>
      <c r="J53" s="7">
        <f>'January-19'!H53+'February-19'!H53+'March-19'!H53+'April-19'!H53+'May-19'!H53+'June-19'!H53+'July-18'!H53+'August-18'!H53+'September-18'!H53+'October-18'!H53+'November-18'!H53+'December-18'!H53</f>
        <v>154</v>
      </c>
      <c r="K53" s="7">
        <f>'January-19'!I53+'February-19'!I53+'March-19'!I53+'April-19'!I53+'May-19'!I53+'June-19'!I53+'July-18'!I53+'August-18'!I53+'September-18'!I53+'October-18'!I53+'November-18'!I53+'December-18'!I53</f>
        <v>14</v>
      </c>
      <c r="L53" s="7">
        <f>'January-19'!J53+'February-19'!J53+'March-19'!J53+'April-19'!J53+'May-19'!J53+'June-19'!J53+'July-18'!J53+'August-18'!J53+'September-18'!J53+'October-18'!J53+'November-18'!J53+'December-18'!J53</f>
        <v>8485</v>
      </c>
      <c r="M53" s="7">
        <f>'January-19'!K53+'February-19'!K53+'March-19'!K53+'April-19'!K53+'May-19'!K53+'June-19'!K53+'July-18'!K53+'August-18'!K53+'September-18'!K53+'October-18'!K53+'November-18'!K53+'December-18'!K53</f>
        <v>5115</v>
      </c>
      <c r="N53" s="7">
        <f>'January-19'!L53+'February-19'!L53+'March-19'!L53+'April-19'!L53+'May-19'!L53+'June-19'!L53+'July-18'!L53+'August-18'!L53+'September-18'!L53+'October-18'!L53+'November-18'!L53+'December-18'!L53</f>
        <v>3370</v>
      </c>
      <c r="O53" s="7">
        <f>'January-19'!M53+'February-19'!M53+'March-19'!M53+'April-19'!M53+'May-19'!M53+'June-19'!M53+'July-18'!M53+'August-18'!M53+'September-18'!M53+'October-18'!M53+'November-18'!M53+'December-18'!M53</f>
        <v>134</v>
      </c>
      <c r="P53" s="7">
        <f>'January-19'!N53+'February-19'!N53+'March-19'!N53+'April-19'!N53+'May-19'!N53+'June-19'!N53+'July-18'!N53+'August-18'!N53+'September-18'!N53+'October-18'!N53+'November-18'!N53+'December-18'!N53</f>
        <v>1103</v>
      </c>
      <c r="Q53" s="7">
        <f>'December-18'!O53</f>
        <v>689</v>
      </c>
      <c r="R53" s="7">
        <f>'January-19'!P53+'February-19'!P53+'March-19'!P53+'April-19'!P53+'May-19'!P53+'June-19'!P53+'July-18'!P53+'August-18'!P53+'September-18'!P53+'October-18'!P53+'November-18'!P53+'December-18'!P53</f>
        <v>53</v>
      </c>
      <c r="S53" s="7">
        <f>'January-19'!Q53+'February-19'!Q53+'March-19'!Q53+'April-19'!Q53+'May-19'!Q53+'June-19'!Q53+'July-18'!Q53+'August-18'!Q53+'September-18'!Q53+'October-18'!Q53+'November-18'!Q53+'December-18'!Q53</f>
        <v>177</v>
      </c>
      <c r="T53" s="7">
        <f>'January-19'!R53+'February-19'!R53+'March-19'!R53+'April-19'!R53+'May-19'!R53+'June-19'!R53+'July-18'!R53+'August-18'!R53+'September-18'!R53+'October-18'!R53+'November-18'!R53+'December-18'!R53</f>
        <v>45</v>
      </c>
      <c r="U53" s="7">
        <f>'January-19'!S53+'February-19'!S53+'March-19'!S53+'April-19'!S53+'May-19'!S53+'June-19'!S53+'July-18'!S53+'August-18'!S53+'September-18'!S53+'October-18'!S53+'November-18'!S53+'December-18'!S53</f>
        <v>1237</v>
      </c>
      <c r="V53" s="7">
        <f>'January-19'!T53+'February-19'!T53+'March-19'!T53+'April-19'!T53+'May-19'!T53+'June-19'!T53+'July-18'!T53+'August-18'!T53+'September-18'!T53+'October-18'!T53+'November-18'!T53+'December-18'!T53</f>
        <v>1883</v>
      </c>
    </row>
    <row r="54" spans="1:22">
      <c r="A54" s="8" t="s">
        <v>56</v>
      </c>
      <c r="B54" s="8">
        <f>'July-18'!B54</f>
        <v>22067</v>
      </c>
      <c r="C54" s="8">
        <f t="shared" si="2"/>
        <v>22067</v>
      </c>
      <c r="D54" s="8">
        <f>'June-19'!D54</f>
        <v>22553</v>
      </c>
      <c r="E54" s="8">
        <f>'January-19'!E54+'February-19'!E54+'March-19'!E54+'April-19'!E54+'May-19'!E54+'June-19'!E54+'July-18'!E54+'August-18'!E54+'September-18'!E54+'October-18'!E54+'November-18'!E54+'December-18'!E54</f>
        <v>1370</v>
      </c>
      <c r="F54" s="14">
        <f t="shared" si="8"/>
        <v>6.208365432546336E-2</v>
      </c>
      <c r="G54" s="8">
        <f>'January-19'!F54+'February-19'!F54+'March-19'!F54+'April-19'!F54+'May-19'!F54+'June-19'!F54+'July-18'!F54+'August-18'!F54+'September-18'!F54+'October-18'!F54+'November-18'!F54+'December-18'!F54</f>
        <v>739</v>
      </c>
      <c r="H54" s="21">
        <f t="shared" si="9"/>
        <v>3.3488920106947026E-2</v>
      </c>
      <c r="I54" s="8">
        <f>'December-18'!G54</f>
        <v>21465</v>
      </c>
      <c r="J54" s="8">
        <f>'January-19'!H54+'February-19'!H54+'March-19'!H54+'April-19'!H54+'May-19'!H54+'June-19'!H54+'July-18'!H54+'August-18'!H54+'September-18'!H54+'October-18'!H54+'November-18'!H54+'December-18'!H54</f>
        <v>741</v>
      </c>
      <c r="K54" s="8">
        <f>'January-19'!I54+'February-19'!I54+'March-19'!I54+'April-19'!I54+'May-19'!I54+'June-19'!I54+'July-18'!I54+'August-18'!I54+'September-18'!I54+'October-18'!I54+'November-18'!I54+'December-18'!I54</f>
        <v>142</v>
      </c>
      <c r="L54" s="8">
        <f>'January-19'!J54+'February-19'!J54+'March-19'!J54+'April-19'!J54+'May-19'!J54+'June-19'!J54+'July-18'!J54+'August-18'!J54+'September-18'!J54+'October-18'!J54+'November-18'!J54+'December-18'!J54</f>
        <v>28607</v>
      </c>
      <c r="M54" s="8">
        <f>'January-19'!K54+'February-19'!K54+'March-19'!K54+'April-19'!K54+'May-19'!K54+'June-19'!K54+'July-18'!K54+'August-18'!K54+'September-18'!K54+'October-18'!K54+'November-18'!K54+'December-18'!K54</f>
        <v>14800</v>
      </c>
      <c r="N54" s="8">
        <f>'January-19'!L54+'February-19'!L54+'March-19'!L54+'April-19'!L54+'May-19'!L54+'June-19'!L54+'July-18'!L54+'August-18'!L54+'September-18'!L54+'October-18'!L54+'November-18'!L54+'December-18'!L54</f>
        <v>13807</v>
      </c>
      <c r="O54" s="8">
        <f>'January-19'!M54+'February-19'!M54+'March-19'!M54+'April-19'!M54+'May-19'!M54+'June-19'!M54+'July-18'!M54+'August-18'!M54+'September-18'!M54+'October-18'!M54+'November-18'!M54+'December-18'!M54</f>
        <v>726</v>
      </c>
      <c r="P54" s="8">
        <f>'January-19'!N54+'February-19'!N54+'March-19'!N54+'April-19'!N54+'May-19'!N54+'June-19'!N54+'July-18'!N54+'August-18'!N54+'September-18'!N54+'October-18'!N54+'November-18'!N54+'December-18'!N54</f>
        <v>2841</v>
      </c>
      <c r="Q54" s="8">
        <f>'December-18'!O54</f>
        <v>1291</v>
      </c>
      <c r="R54" s="8">
        <f>'January-19'!P54+'February-19'!P54+'March-19'!P54+'April-19'!P54+'May-19'!P54+'June-19'!P54+'July-18'!P54+'August-18'!P54+'September-18'!P54+'October-18'!P54+'November-18'!P54+'December-18'!P54</f>
        <v>132</v>
      </c>
      <c r="S54" s="8">
        <f>'January-19'!Q54+'February-19'!Q54+'March-19'!Q54+'April-19'!Q54+'May-19'!Q54+'June-19'!Q54+'July-18'!Q54+'August-18'!Q54+'September-18'!Q54+'October-18'!Q54+'November-18'!Q54+'December-18'!Q54</f>
        <v>382</v>
      </c>
      <c r="T54" s="8">
        <f>'January-19'!R54+'February-19'!R54+'March-19'!R54+'April-19'!R54+'May-19'!R54+'June-19'!R54+'July-18'!R54+'August-18'!R54+'September-18'!R54+'October-18'!R54+'November-18'!R54+'December-18'!R54</f>
        <v>68</v>
      </c>
      <c r="U54" s="8">
        <f>'January-19'!S54+'February-19'!S54+'March-19'!S54+'April-19'!S54+'May-19'!S54+'June-19'!S54+'July-18'!S54+'August-18'!S54+'September-18'!S54+'October-18'!S54+'November-18'!S54+'December-18'!S54</f>
        <v>5189</v>
      </c>
      <c r="V54" s="8">
        <f>'January-19'!T54+'February-19'!T54+'March-19'!T54+'April-19'!T54+'May-19'!T54+'June-19'!T54+'July-18'!T54+'August-18'!T54+'September-18'!T54+'October-18'!T54+'November-18'!T54+'December-18'!T54</f>
        <v>4424</v>
      </c>
    </row>
    <row r="55" spans="1:22">
      <c r="A55" s="7" t="s">
        <v>57</v>
      </c>
      <c r="B55" s="7">
        <f>'July-18'!B55</f>
        <v>10340</v>
      </c>
      <c r="C55" s="7">
        <f t="shared" si="2"/>
        <v>10340</v>
      </c>
      <c r="D55" s="7">
        <f>'June-19'!D55</f>
        <v>10268</v>
      </c>
      <c r="E55" s="7">
        <f>'January-19'!E55+'February-19'!E55+'March-19'!E55+'April-19'!E55+'May-19'!E55+'June-19'!E55+'July-18'!E55+'August-18'!E55+'September-18'!E55+'October-18'!E55+'November-18'!E55+'December-18'!E55</f>
        <v>513</v>
      </c>
      <c r="F55" s="13">
        <f t="shared" si="8"/>
        <v>4.9613152804642166E-2</v>
      </c>
      <c r="G55" s="7">
        <f>'January-19'!F55+'February-19'!F55+'March-19'!F55+'April-19'!F55+'May-19'!F55+'June-19'!F55+'July-18'!F55+'August-18'!F55+'September-18'!F55+'October-18'!F55+'November-18'!F55+'December-18'!F55</f>
        <v>753</v>
      </c>
      <c r="H55" s="22">
        <f t="shared" si="9"/>
        <v>7.282398452611219E-2</v>
      </c>
      <c r="I55" s="7">
        <f>'December-18'!G55</f>
        <v>10050</v>
      </c>
      <c r="J55" s="7">
        <f>'January-19'!H55+'February-19'!H55+'March-19'!H55+'April-19'!H55+'May-19'!H55+'June-19'!H55+'July-18'!H55+'August-18'!H55+'September-18'!H55+'October-18'!H55+'November-18'!H55+'December-18'!H55</f>
        <v>153</v>
      </c>
      <c r="K55" s="7">
        <f>'January-19'!I55+'February-19'!I55+'March-19'!I55+'April-19'!I55+'May-19'!I55+'June-19'!I55+'July-18'!I55+'August-18'!I55+'September-18'!I55+'October-18'!I55+'November-18'!I55+'December-18'!I55</f>
        <v>157</v>
      </c>
      <c r="L55" s="7">
        <f>'January-19'!J55+'February-19'!J55+'March-19'!J55+'April-19'!J55+'May-19'!J55+'June-19'!J55+'July-18'!J55+'August-18'!J55+'September-18'!J55+'October-18'!J55+'November-18'!J55+'December-18'!J55</f>
        <v>3562</v>
      </c>
      <c r="M55" s="7">
        <f>'January-19'!K55+'February-19'!K55+'March-19'!K55+'April-19'!K55+'May-19'!K55+'June-19'!K55+'July-18'!K55+'August-18'!K55+'September-18'!K55+'October-18'!K55+'November-18'!K55+'December-18'!K55</f>
        <v>2247</v>
      </c>
      <c r="N55" s="7">
        <f>'January-19'!L55+'February-19'!L55+'March-19'!L55+'April-19'!L55+'May-19'!L55+'June-19'!L55+'July-18'!L55+'August-18'!L55+'September-18'!L55+'October-18'!L55+'November-18'!L55+'December-18'!L55</f>
        <v>1315</v>
      </c>
      <c r="O55" s="7">
        <f>'January-19'!M55+'February-19'!M55+'March-19'!M55+'April-19'!M55+'May-19'!M55+'June-19'!M55+'July-18'!M55+'August-18'!M55+'September-18'!M55+'October-18'!M55+'November-18'!M55+'December-18'!M55</f>
        <v>17</v>
      </c>
      <c r="P55" s="7">
        <f>'January-19'!N55+'February-19'!N55+'March-19'!N55+'April-19'!N55+'May-19'!N55+'June-19'!N55+'July-18'!N55+'August-18'!N55+'September-18'!N55+'October-18'!N55+'November-18'!N55+'December-18'!N55</f>
        <v>421</v>
      </c>
      <c r="Q55" s="7">
        <f>'December-18'!O55</f>
        <v>318</v>
      </c>
      <c r="R55" s="7">
        <f>'January-19'!P55+'February-19'!P55+'March-19'!P55+'April-19'!P55+'May-19'!P55+'June-19'!P55+'July-18'!P55+'August-18'!P55+'September-18'!P55+'October-18'!P55+'November-18'!P55+'December-18'!P55</f>
        <v>13</v>
      </c>
      <c r="S55" s="7">
        <f>'January-19'!Q55+'February-19'!Q55+'March-19'!Q55+'April-19'!Q55+'May-19'!Q55+'June-19'!Q55+'July-18'!Q55+'August-18'!Q55+'September-18'!Q55+'October-18'!Q55+'November-18'!Q55+'December-18'!Q55</f>
        <v>171</v>
      </c>
      <c r="T55" s="7">
        <f>'January-19'!R55+'February-19'!R55+'March-19'!R55+'April-19'!R55+'May-19'!R55+'June-19'!R55+'July-18'!R55+'August-18'!R55+'September-18'!R55+'October-18'!R55+'November-18'!R55+'December-18'!R55</f>
        <v>15</v>
      </c>
      <c r="U55" s="7">
        <f>'January-19'!S55+'February-19'!S55+'March-19'!S55+'April-19'!S55+'May-19'!S55+'June-19'!S55+'July-18'!S55+'August-18'!S55+'September-18'!S55+'October-18'!S55+'November-18'!S55+'December-18'!S55</f>
        <v>903</v>
      </c>
      <c r="V55" s="7">
        <f>'January-19'!T55+'February-19'!T55+'March-19'!T55+'April-19'!T55+'May-19'!T55+'June-19'!T55+'July-18'!T55+'August-18'!T55+'September-18'!T55+'October-18'!T55+'November-18'!T55+'December-18'!T55</f>
        <v>1655</v>
      </c>
    </row>
    <row r="56" spans="1:22">
      <c r="A56" s="8" t="s">
        <v>58</v>
      </c>
      <c r="B56" s="8">
        <f>'July-18'!B56</f>
        <v>15378</v>
      </c>
      <c r="C56" s="8">
        <f t="shared" si="2"/>
        <v>15378</v>
      </c>
      <c r="D56" s="8">
        <f>'June-19'!D56</f>
        <v>14540</v>
      </c>
      <c r="E56" s="8">
        <f>'January-19'!E56+'February-19'!E56+'March-19'!E56+'April-19'!E56+'May-19'!E56+'June-19'!E56+'July-18'!E56+'August-18'!E56+'September-18'!E56+'October-18'!E56+'November-18'!E56+'December-18'!E56</f>
        <v>1013</v>
      </c>
      <c r="F56" s="14">
        <f t="shared" si="8"/>
        <v>6.5873325529977891E-2</v>
      </c>
      <c r="G56" s="8">
        <f>'January-19'!F56+'February-19'!F56+'March-19'!F56+'April-19'!F56+'May-19'!F56+'June-19'!F56+'July-18'!F56+'August-18'!F56+'September-18'!F56+'October-18'!F56+'November-18'!F56+'December-18'!F56</f>
        <v>1876</v>
      </c>
      <c r="H56" s="21">
        <f t="shared" si="9"/>
        <v>0.12199245675640526</v>
      </c>
      <c r="I56" s="8">
        <f>'December-18'!G56</f>
        <v>14364</v>
      </c>
      <c r="J56" s="8">
        <f>'January-19'!H56+'February-19'!H56+'March-19'!H56+'April-19'!H56+'May-19'!H56+'June-19'!H56+'July-18'!H56+'August-18'!H56+'September-18'!H56+'October-18'!H56+'November-18'!H56+'December-18'!H56</f>
        <v>216</v>
      </c>
      <c r="K56" s="8">
        <f>'January-19'!I56+'February-19'!I56+'March-19'!I56+'April-19'!I56+'May-19'!I56+'June-19'!I56+'July-18'!I56+'August-18'!I56+'September-18'!I56+'October-18'!I56+'November-18'!I56+'December-18'!I56</f>
        <v>427</v>
      </c>
      <c r="L56" s="8">
        <f>'January-19'!J56+'February-19'!J56+'March-19'!J56+'April-19'!J56+'May-19'!J56+'June-19'!J56+'July-18'!J56+'August-18'!J56+'September-18'!J56+'October-18'!J56+'November-18'!J56+'December-18'!J56</f>
        <v>6430</v>
      </c>
      <c r="M56" s="8">
        <f>'January-19'!K56+'February-19'!K56+'March-19'!K56+'April-19'!K56+'May-19'!K56+'June-19'!K56+'July-18'!K56+'August-18'!K56+'September-18'!K56+'October-18'!K56+'November-18'!K56+'December-18'!K56</f>
        <v>3165</v>
      </c>
      <c r="N56" s="8">
        <f>'January-19'!L56+'February-19'!L56+'March-19'!L56+'April-19'!L56+'May-19'!L56+'June-19'!L56+'July-18'!L56+'August-18'!L56+'September-18'!L56+'October-18'!L56+'November-18'!L56+'December-18'!L56</f>
        <v>3265</v>
      </c>
      <c r="O56" s="8">
        <f>'January-19'!M56+'February-19'!M56+'March-19'!M56+'April-19'!M56+'May-19'!M56+'June-19'!M56+'July-18'!M56+'August-18'!M56+'September-18'!M56+'October-18'!M56+'November-18'!M56+'December-18'!M56</f>
        <v>135</v>
      </c>
      <c r="P56" s="8">
        <f>'January-19'!N56+'February-19'!N56+'March-19'!N56+'April-19'!N56+'May-19'!N56+'June-19'!N56+'July-18'!N56+'August-18'!N56+'September-18'!N56+'October-18'!N56+'November-18'!N56+'December-18'!N56</f>
        <v>992</v>
      </c>
      <c r="Q56" s="8">
        <f>'December-18'!O56</f>
        <v>701</v>
      </c>
      <c r="R56" s="8">
        <f>'January-19'!P56+'February-19'!P56+'March-19'!P56+'April-19'!P56+'May-19'!P56+'June-19'!P56+'July-18'!P56+'August-18'!P56+'September-18'!P56+'October-18'!P56+'November-18'!P56+'December-18'!P56</f>
        <v>69</v>
      </c>
      <c r="S56" s="8">
        <f>'January-19'!Q56+'February-19'!Q56+'March-19'!Q56+'April-19'!Q56+'May-19'!Q56+'June-19'!Q56+'July-18'!Q56+'August-18'!Q56+'September-18'!Q56+'October-18'!Q56+'November-18'!Q56+'December-18'!Q56</f>
        <v>94</v>
      </c>
      <c r="T56" s="8">
        <f>'January-19'!R56+'February-19'!R56+'March-19'!R56+'April-19'!R56+'May-19'!R56+'June-19'!R56+'July-18'!R56+'August-18'!R56+'September-18'!R56+'October-18'!R56+'November-18'!R56+'December-18'!R56</f>
        <v>41</v>
      </c>
      <c r="U56" s="8">
        <f>'January-19'!S56+'February-19'!S56+'March-19'!S56+'April-19'!S56+'May-19'!S56+'June-19'!S56+'July-18'!S56+'August-18'!S56+'September-18'!S56+'October-18'!S56+'November-18'!S56+'December-18'!S56</f>
        <v>2002</v>
      </c>
      <c r="V56" s="8">
        <f>'January-19'!T56+'February-19'!T56+'March-19'!T56+'April-19'!T56+'May-19'!T56+'June-19'!T56+'July-18'!T56+'August-18'!T56+'September-18'!T56+'October-18'!T56+'November-18'!T56+'December-18'!T56</f>
        <v>1042</v>
      </c>
    </row>
    <row r="57" spans="1:22">
      <c r="A57" s="7" t="s">
        <v>59</v>
      </c>
      <c r="B57" s="7">
        <f>'July-18'!B57</f>
        <v>17645</v>
      </c>
      <c r="C57" s="7">
        <f t="shared" si="2"/>
        <v>17645</v>
      </c>
      <c r="D57" s="7">
        <f>'June-19'!D57</f>
        <v>15131</v>
      </c>
      <c r="E57" s="7">
        <f>'January-19'!E57+'February-19'!E57+'March-19'!E57+'April-19'!E57+'May-19'!E57+'June-19'!E57+'July-18'!E57+'August-18'!E57+'September-18'!E57+'October-18'!E57+'November-18'!E57+'December-18'!E57</f>
        <v>683</v>
      </c>
      <c r="F57" s="13">
        <f t="shared" si="8"/>
        <v>3.8707849249079058E-2</v>
      </c>
      <c r="G57" s="7">
        <f>'January-19'!F57+'February-19'!F57+'March-19'!F57+'April-19'!F57+'May-19'!F57+'June-19'!F57+'July-18'!F57+'August-18'!F57+'September-18'!F57+'October-18'!F57+'November-18'!F57+'December-18'!F57</f>
        <v>2993</v>
      </c>
      <c r="H57" s="22">
        <f t="shared" si="9"/>
        <v>0.16962312269764807</v>
      </c>
      <c r="I57" s="7">
        <f>'December-18'!G57</f>
        <v>15024</v>
      </c>
      <c r="J57" s="7">
        <f>'January-19'!H57+'February-19'!H57+'March-19'!H57+'April-19'!H57+'May-19'!H57+'June-19'!H57+'July-18'!H57+'August-18'!H57+'September-18'!H57+'October-18'!H57+'November-18'!H57+'December-18'!H57</f>
        <v>163</v>
      </c>
      <c r="K57" s="7">
        <f>'January-19'!I57+'February-19'!I57+'March-19'!I57+'April-19'!I57+'May-19'!I57+'June-19'!I57+'July-18'!I57+'August-18'!I57+'September-18'!I57+'October-18'!I57+'November-18'!I57+'December-18'!I57</f>
        <v>1225</v>
      </c>
      <c r="L57" s="7">
        <f>'January-19'!J57+'February-19'!J57+'March-19'!J57+'April-19'!J57+'May-19'!J57+'June-19'!J57+'July-18'!J57+'August-18'!J57+'September-18'!J57+'October-18'!J57+'November-18'!J57+'December-18'!J57</f>
        <v>5987</v>
      </c>
      <c r="M57" s="7">
        <f>'January-19'!K57+'February-19'!K57+'March-19'!K57+'April-19'!K57+'May-19'!K57+'June-19'!K57+'July-18'!K57+'August-18'!K57+'September-18'!K57+'October-18'!K57+'November-18'!K57+'December-18'!K57</f>
        <v>3060</v>
      </c>
      <c r="N57" s="7">
        <f>'January-19'!L57+'February-19'!L57+'March-19'!L57+'April-19'!L57+'May-19'!L57+'June-19'!L57+'July-18'!L57+'August-18'!L57+'September-18'!L57+'October-18'!L57+'November-18'!L57+'December-18'!L57</f>
        <v>2927</v>
      </c>
      <c r="O57" s="7">
        <f>'January-19'!M57+'February-19'!M57+'March-19'!M57+'April-19'!M57+'May-19'!M57+'June-19'!M57+'July-18'!M57+'August-18'!M57+'September-18'!M57+'October-18'!M57+'November-18'!M57+'December-18'!M57</f>
        <v>363</v>
      </c>
      <c r="P57" s="7">
        <f>'January-19'!N57+'February-19'!N57+'March-19'!N57+'April-19'!N57+'May-19'!N57+'June-19'!N57+'July-18'!N57+'August-18'!N57+'September-18'!N57+'October-18'!N57+'November-18'!N57+'December-18'!N57</f>
        <v>860</v>
      </c>
      <c r="Q57" s="7">
        <f>'December-18'!O57</f>
        <v>778</v>
      </c>
      <c r="R57" s="7">
        <f>'January-19'!P57+'February-19'!P57+'March-19'!P57+'April-19'!P57+'May-19'!P57+'June-19'!P57+'July-18'!P57+'August-18'!P57+'September-18'!P57+'October-18'!P57+'November-18'!P57+'December-18'!P57</f>
        <v>45</v>
      </c>
      <c r="S57" s="7">
        <f>'January-19'!Q57+'February-19'!Q57+'March-19'!Q57+'April-19'!Q57+'May-19'!Q57+'June-19'!Q57+'July-18'!Q57+'August-18'!Q57+'September-18'!Q57+'October-18'!Q57+'November-18'!Q57+'December-18'!Q57</f>
        <v>128</v>
      </c>
      <c r="T57" s="7">
        <f>'January-19'!R57+'February-19'!R57+'March-19'!R57+'April-19'!R57+'May-19'!R57+'June-19'!R57+'July-18'!R57+'August-18'!R57+'September-18'!R57+'October-18'!R57+'November-18'!R57+'December-18'!R57</f>
        <v>31</v>
      </c>
      <c r="U57" s="7">
        <f>'January-19'!S57+'February-19'!S57+'March-19'!S57+'April-19'!S57+'May-19'!S57+'June-19'!S57+'July-18'!S57+'August-18'!S57+'September-18'!S57+'October-18'!S57+'November-18'!S57+'December-18'!S57</f>
        <v>1684</v>
      </c>
      <c r="V57" s="7">
        <f>'January-19'!T57+'February-19'!T57+'March-19'!T57+'April-19'!T57+'May-19'!T57+'June-19'!T57+'July-18'!T57+'August-18'!T57+'September-18'!T57+'October-18'!T57+'November-18'!T57+'December-18'!T57</f>
        <v>1627</v>
      </c>
    </row>
    <row r="58" spans="1:22">
      <c r="A58" s="6" t="s">
        <v>68</v>
      </c>
      <c r="B58" s="6">
        <f>SUM(B46:B57,B17:B44,B2:B15)</f>
        <v>1043053</v>
      </c>
      <c r="C58" s="6">
        <f>SUM(C46:C57,C17:C44,C2:C15)</f>
        <v>1043053</v>
      </c>
      <c r="D58" s="6">
        <f>SUM(D46:D57,D17:D44,D2:D15)</f>
        <v>1075089</v>
      </c>
      <c r="E58" s="6">
        <f>SUM(E46:E57,E17:E44,E2:E15)</f>
        <v>211925</v>
      </c>
      <c r="F58" s="19">
        <f t="shared" si="8"/>
        <v>0.20317759500236326</v>
      </c>
      <c r="G58" s="6">
        <f>SUM(G46:G57,G17:G44,G2:G15)</f>
        <v>183839</v>
      </c>
      <c r="H58" s="27">
        <f t="shared" si="9"/>
        <v>0.17625087124048347</v>
      </c>
      <c r="I58" s="6">
        <f>SUM(I46:I57,I17:I44,I2:I15)</f>
        <v>1011721</v>
      </c>
      <c r="J58" s="6">
        <f>'January-19'!H58+'February-19'!H58+'March-19'!H58+'April-19'!H58+'May-19'!H58+'June-19'!H58+'July-18'!H58+'August-18'!H58+'September-18'!H58+'October-18'!H58+'November-18'!H58+'December-18'!H58</f>
        <v>90507</v>
      </c>
      <c r="K58" s="6">
        <f>'January-19'!I58+'February-19'!I58+'March-19'!I58+'April-19'!I58+'May-19'!I58+'June-19'!I58+'July-18'!I58+'August-18'!I58+'September-18'!I58+'October-18'!I58+'November-18'!I58+'December-18'!I58</f>
        <v>87201</v>
      </c>
      <c r="L58" s="6">
        <f t="shared" ref="L58:V58" si="12">SUM(L46:L57,L17:L44,L2:L15)</f>
        <v>1505226</v>
      </c>
      <c r="M58" s="6">
        <f t="shared" si="12"/>
        <v>800765</v>
      </c>
      <c r="N58" s="6">
        <f t="shared" si="12"/>
        <v>704461</v>
      </c>
      <c r="O58" s="6">
        <f>SUM(O45:O57,O16:O39,O2:O11)</f>
        <v>60383</v>
      </c>
      <c r="P58" s="6">
        <f t="shared" si="12"/>
        <v>167881</v>
      </c>
      <c r="Q58" s="6">
        <f t="shared" si="12"/>
        <v>118175</v>
      </c>
      <c r="R58" s="6">
        <f t="shared" si="12"/>
        <v>11210</v>
      </c>
      <c r="S58" s="6">
        <f t="shared" ref="S58" si="13">SUM(S46:S57,S17:S44,S2:S15)</f>
        <v>26380</v>
      </c>
      <c r="T58" s="6">
        <f t="shared" si="12"/>
        <v>9303</v>
      </c>
      <c r="U58" s="6">
        <f t="shared" si="12"/>
        <v>194034</v>
      </c>
      <c r="V58" s="6">
        <f t="shared" si="12"/>
        <v>194034</v>
      </c>
    </row>
  </sheetData>
  <sheetProtection autoFilter="0"/>
  <autoFilter ref="A1:V58"/>
  <conditionalFormatting sqref="F2 F4 F6 F8 F10 F16 F39 F47 F49 F51 F53 F55 F57">
    <cfRule type="cellIs" dxfId="73" priority="21" operator="lessThan">
      <formula>0.04</formula>
    </cfRule>
  </conditionalFormatting>
  <conditionalFormatting sqref="F3 F5 F7 F9 F46 F48 F50 F52 F54 F56">
    <cfRule type="cellIs" dxfId="72" priority="19" operator="lessThan">
      <formula>0.04</formula>
    </cfRule>
  </conditionalFormatting>
  <conditionalFormatting sqref="H2 H4 H6 H8 H10 H16 H39 H47 H49 H51 H53 H55 H57">
    <cfRule type="cellIs" dxfId="71" priority="18" operator="lessThan">
      <formula>0.03</formula>
    </cfRule>
  </conditionalFormatting>
  <conditionalFormatting sqref="H3 H5 H7 H9 H46 H48 H50 H52 H54 H56">
    <cfRule type="cellIs" dxfId="70" priority="17" operator="lessThan">
      <formula>0.03</formula>
    </cfRule>
  </conditionalFormatting>
  <conditionalFormatting sqref="F18 F20 F22 F24">
    <cfRule type="cellIs" dxfId="69" priority="16" operator="lessThan">
      <formula>0.04</formula>
    </cfRule>
  </conditionalFormatting>
  <conditionalFormatting sqref="F17 F19 F23">
    <cfRule type="cellIs" dxfId="68" priority="15" operator="lessThan">
      <formula>0.04</formula>
    </cfRule>
  </conditionalFormatting>
  <conditionalFormatting sqref="H18 H20 H22 H24">
    <cfRule type="cellIs" dxfId="67" priority="14" operator="lessThan">
      <formula>0.03</formula>
    </cfRule>
  </conditionalFormatting>
  <conditionalFormatting sqref="H17 H19 H23">
    <cfRule type="cellIs" dxfId="66" priority="13" operator="lessThan">
      <formula>0.03</formula>
    </cfRule>
  </conditionalFormatting>
  <conditionalFormatting sqref="F26 F28 F30">
    <cfRule type="cellIs" dxfId="65" priority="12" operator="lessThan">
      <formula>0.04</formula>
    </cfRule>
  </conditionalFormatting>
  <conditionalFormatting sqref="F25 F27 F29 F31">
    <cfRule type="cellIs" dxfId="64" priority="11" operator="lessThan">
      <formula>0.04</formula>
    </cfRule>
  </conditionalFormatting>
  <conditionalFormatting sqref="H26 H28 H30">
    <cfRule type="cellIs" dxfId="63" priority="10" operator="lessThan">
      <formula>0.03</formula>
    </cfRule>
  </conditionalFormatting>
  <conditionalFormatting sqref="H25 H27 H29 H31">
    <cfRule type="cellIs" dxfId="62" priority="9" operator="lessThan">
      <formula>0.03</formula>
    </cfRule>
  </conditionalFormatting>
  <conditionalFormatting sqref="F33 F35 F37">
    <cfRule type="cellIs" dxfId="61" priority="8" operator="lessThan">
      <formula>0.04</formula>
    </cfRule>
  </conditionalFormatting>
  <conditionalFormatting sqref="F32 F34 F36 F38">
    <cfRule type="cellIs" dxfId="60" priority="7" operator="lessThan">
      <formula>0.04</formula>
    </cfRule>
  </conditionalFormatting>
  <conditionalFormatting sqref="H33 H35 H37">
    <cfRule type="cellIs" dxfId="59" priority="6" operator="lessThan">
      <formula>0.03</formula>
    </cfRule>
  </conditionalFormatting>
  <conditionalFormatting sqref="H32 H34 H36 H38">
    <cfRule type="cellIs" dxfId="58" priority="5" operator="lessThan">
      <formula>0.03</formula>
    </cfRule>
  </conditionalFormatting>
  <dataValidations count="21">
    <dataValidation allowBlank="1" showInputMessage="1" showErrorMessage="1" promptTitle="Total items" prompt="This data is based on reports run on July 1, 2018" sqref="B1"/>
    <dataValidation allowBlank="1" showInputMessage="1" showErrorMessage="1" promptTitle="Total items at beginning of year" prompt="This data should be the same as the &quot;Total items owned 2018.07&quot; column" sqref="C1"/>
    <dataValidation allowBlank="1" showInputMessage="1" showErrorMessage="1" promptTitle="Total items at end of the year" prompt="Should equal the &quot;Total items at end of month&quot; column for December" sqref="D1"/>
    <dataValidation allowBlank="1" showInputMessage="1" showErrorMessage="1" promptTitle="Percent of items added" prompt="Percentage of items added based on the number of items owned on the first of the year" sqref="F1"/>
    <dataValidation allowBlank="1" showInputMessage="1" showErrorMessage="1" promptTitle="Percent of items weeded" prompt="Percentage of items deleted this year based on the number owned on the first of the year" sqref="H1"/>
    <dataValidation allowBlank="1" showInputMessage="1" showErrorMessage="1" promptTitle="Total titles at end of year" prompt="Should equal the &quot;Total titles at end of month&quot; column for December" sqref="I1"/>
    <dataValidation allowBlank="1" showInputMessage="1" showErrorMessage="1" prompt="Count of bibliographic records added this year based on the date the bibliographic record was created_x000a__x000a_This is really only a count of how many biblio records were newly created this year" sqref="J1"/>
    <dataValidation allowBlank="1" showInputMessage="1" showErrorMessage="1" prompt="Count of bibliographic records deleted this year based on the date the last item attached to that record was deleted_x000a__x000a_This is really only a count of how many biblio records were deleted this year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L1"/>
    <dataValidation allowBlank="1" showInputMessage="1" showErrorMessage="1" prompt="Based on the same report for end-of-year adult checkouts" sqref="M1"/>
    <dataValidation allowBlank="1" showInputMessage="1" showErrorMessage="1" prompt="Based on the same report for end-of-year youth checkouts" sqref="N1"/>
    <dataValidation allowBlank="1" showInputMessage="1" showErrorMessage="1" prompt="Hoopla data comes via e-mail from staff at Hoopla Digital and may not arrive until after the 15th of the next month" sqref="O1"/>
    <dataValidation allowBlank="1" showInputMessage="1" showErrorMessage="1" prompt="Counts how many distinct library accounts were used to check materials out at a library this year_x000a__x000a_This counts patrons checkong out items, not library visits_x000a__x000a_If a patron uses the library on the 1st, 5th, and 23rd, they will only be counted 1 time" sqref="P1"/>
    <dataValidation allowBlank="1" showInputMessage="1" showErrorMessage="1" prompt="The number of borrowers with your library listed as their home library regardless of where the patron's account was created." sqref="Q1"/>
    <dataValidation allowBlank="1" showInputMessage="1" showErrorMessage="1" prompt="The number of borrowers added this year with your library listed as their home library regardless of where the patron's account was created" sqref="R1"/>
    <dataValidation allowBlank="1" showInputMessage="1" showErrorMessage="1" prompt="The number of borrowers deleted this year with your library listed as their home library regardless of where the patron's account was created" sqref="T1"/>
    <dataValidation allowBlank="1" showInputMessage="1" showErrorMessage="1" prompt="Counts the number of NExpress items your library shipped to another NExpress library this year - regardless of whether or not any one at the destination library checked out that item once it got there" sqref="U1"/>
    <dataValidation allowBlank="1" showInputMessage="1" showErrorMessage="1" prompt="Counts the number of NExpress items your library received from  other NExpress libraries this year - regardless of whether or not the patron who requested the item actually checked it out or not" sqref="V1"/>
    <dataValidation allowBlank="1" showInputMessage="1" showErrorMessage="1" promptTitle="Items added this year" prompt="The number of items added this year based on the accession date field in the item record" sqref="E1"/>
    <dataValidation allowBlank="1" showInputMessage="1" showErrorMessage="1" promptTitle="Items deleted this year" prompt="The number of items deleted this year based on the time stamp in the item record in the deleted items table" sqref="G1"/>
    <dataValidation allowBlank="1" showInputMessage="1" showErrorMessage="1" prompt="The number of borrowers renewed this year with your library listed as their home library regardless of where the patron's account was created (new feature in 2018 - no data prior to July 28, 2018)" sqref="S1"/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T58"/>
  <sheetViews>
    <sheetView workbookViewId="0">
      <pane xSplit="1" ySplit="1" topLeftCell="B2" activePane="bottomRight" state="frozen"/>
      <selection activeCell="E23" sqref="E23"/>
      <selection pane="topRight" activeCell="E23" sqref="E23"/>
      <selection pane="bottomLeft" activeCell="E23" sqref="E23"/>
      <selection pane="bottomRight"/>
    </sheetView>
  </sheetViews>
  <sheetFormatPr defaultColWidth="9.109375" defaultRowHeight="14.4"/>
  <cols>
    <col min="1" max="1" width="16.6640625" style="2" customWidth="1"/>
    <col min="2" max="20" width="14.6640625" style="2" customWidth="1"/>
    <col min="21" max="16384" width="9.109375" style="2"/>
  </cols>
  <sheetData>
    <row r="1" spans="1:20" s="1" customFormat="1" ht="75" customHeight="1">
      <c r="A1" s="3" t="s">
        <v>192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187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59595</v>
      </c>
      <c r="C2" s="7">
        <f>'September-18'!D2</f>
        <v>60127</v>
      </c>
      <c r="D2" s="7">
        <f>OctoberR!I2</f>
        <v>59692</v>
      </c>
      <c r="E2" s="7">
        <f>OctoberR!J2</f>
        <v>511</v>
      </c>
      <c r="F2" s="7">
        <f>OctoberR!K2</f>
        <v>946</v>
      </c>
      <c r="G2" s="7">
        <f>OctoberR!L2</f>
        <v>58256</v>
      </c>
      <c r="H2" s="7">
        <f>OctoberR!M2</f>
        <v>245</v>
      </c>
      <c r="I2" s="7">
        <f>OctoberR!N2</f>
        <v>97</v>
      </c>
      <c r="J2" s="7">
        <f>OctoberR!B2</f>
        <v>8316</v>
      </c>
      <c r="K2" s="7">
        <f>OctoberR!C2</f>
        <v>4806</v>
      </c>
      <c r="L2" s="7">
        <f>OctoberR!D2</f>
        <v>3510</v>
      </c>
      <c r="M2" s="7">
        <f>OctoberR!U2</f>
        <v>245</v>
      </c>
      <c r="N2" s="7">
        <f>OctoberR!G2</f>
        <v>786</v>
      </c>
      <c r="O2" s="7">
        <f>OctoberR!O2</f>
        <v>7584</v>
      </c>
      <c r="P2" s="7">
        <f>OctoberR!P2</f>
        <v>64</v>
      </c>
      <c r="Q2" s="7">
        <f>OctoberR!Q2</f>
        <v>159</v>
      </c>
      <c r="R2" s="7">
        <f>OctoberR!R2</f>
        <v>151</v>
      </c>
      <c r="S2" s="7">
        <f>OctoberR!E2</f>
        <v>1147</v>
      </c>
      <c r="T2" s="7">
        <f>OctoberR!F2</f>
        <v>1510</v>
      </c>
    </row>
    <row r="3" spans="1:20">
      <c r="A3" s="8" t="s">
        <v>8</v>
      </c>
      <c r="B3" s="8">
        <f>'YTD Totals'!B3</f>
        <v>24025</v>
      </c>
      <c r="C3" s="8">
        <f>'September-18'!D3</f>
        <v>24365</v>
      </c>
      <c r="D3" s="8">
        <f>OctoberR!I3</f>
        <v>24425</v>
      </c>
      <c r="E3" s="8">
        <f>OctoberR!J3</f>
        <v>253</v>
      </c>
      <c r="F3" s="8">
        <f>OctoberR!K3</f>
        <v>193</v>
      </c>
      <c r="G3" s="8">
        <f>OctoberR!L3</f>
        <v>23946</v>
      </c>
      <c r="H3" s="8">
        <f>OctoberR!M3</f>
        <v>129</v>
      </c>
      <c r="I3" s="8">
        <f>OctoberR!N3</f>
        <v>17</v>
      </c>
      <c r="J3" s="8">
        <f>OctoberR!B3</f>
        <v>3454</v>
      </c>
      <c r="K3" s="8">
        <f>OctoberR!C3</f>
        <v>2016</v>
      </c>
      <c r="L3" s="8">
        <f>OctoberR!D3</f>
        <v>1438</v>
      </c>
      <c r="M3" s="8">
        <f>OctoberR!U3</f>
        <v>223</v>
      </c>
      <c r="N3" s="8">
        <f>OctoberR!G3</f>
        <v>411</v>
      </c>
      <c r="O3" s="8">
        <f>OctoberR!O3</f>
        <v>4026</v>
      </c>
      <c r="P3" s="8">
        <f>OctoberR!P3</f>
        <v>21</v>
      </c>
      <c r="Q3" s="8">
        <f>OctoberR!Q3</f>
        <v>77</v>
      </c>
      <c r="R3" s="8">
        <f>OctoberR!R3</f>
        <v>5</v>
      </c>
      <c r="S3" s="8">
        <f>OctoberR!E3</f>
        <v>346</v>
      </c>
      <c r="T3" s="8">
        <f>OctoberR!F3</f>
        <v>432</v>
      </c>
    </row>
    <row r="4" spans="1:20">
      <c r="A4" s="7" t="s">
        <v>9</v>
      </c>
      <c r="B4" s="7">
        <f>'YTD Totals'!B4</f>
        <v>65054</v>
      </c>
      <c r="C4" s="7">
        <f>'September-18'!D4</f>
        <v>65303</v>
      </c>
      <c r="D4" s="7">
        <f>OctoberR!I4</f>
        <v>65518</v>
      </c>
      <c r="E4" s="7">
        <f>OctoberR!J4</f>
        <v>635</v>
      </c>
      <c r="F4" s="7">
        <f>OctoberR!K4</f>
        <v>388</v>
      </c>
      <c r="G4" s="7">
        <f>OctoberR!L4</f>
        <v>61194</v>
      </c>
      <c r="H4" s="7">
        <f>OctoberR!M4</f>
        <v>380</v>
      </c>
      <c r="I4" s="7">
        <f>OctoberR!N4</f>
        <v>70</v>
      </c>
      <c r="J4" s="7">
        <f>OctoberR!B4</f>
        <v>12827</v>
      </c>
      <c r="K4" s="7">
        <f>OctoberR!C4</f>
        <v>6149</v>
      </c>
      <c r="L4" s="7">
        <f>OctoberR!D4</f>
        <v>6678</v>
      </c>
      <c r="M4" s="7">
        <f>OctoberR!U5</f>
        <v>455</v>
      </c>
      <c r="N4" s="7">
        <f>OctoberR!G4</f>
        <v>1145</v>
      </c>
      <c r="O4" s="7">
        <f>OctoberR!O4</f>
        <v>6880</v>
      </c>
      <c r="P4" s="7">
        <f>OctoberR!P4</f>
        <v>63</v>
      </c>
      <c r="Q4" s="7">
        <f>OctoberR!Q4</f>
        <v>186</v>
      </c>
      <c r="R4" s="7">
        <f>OctoberR!R4</f>
        <v>3</v>
      </c>
      <c r="S4" s="7">
        <f>OctoberR!E4</f>
        <v>870</v>
      </c>
      <c r="T4" s="7">
        <f>OctoberR!F4</f>
        <v>1126</v>
      </c>
    </row>
    <row r="5" spans="1:20">
      <c r="A5" s="8" t="s">
        <v>10</v>
      </c>
      <c r="B5" s="8">
        <f>'YTD Totals'!B5</f>
        <v>11514</v>
      </c>
      <c r="C5" s="8">
        <f>'September-18'!D5</f>
        <v>11607</v>
      </c>
      <c r="D5" s="8">
        <f>OctoberR!I5</f>
        <v>11606</v>
      </c>
      <c r="E5" s="8">
        <f>OctoberR!J5</f>
        <v>24</v>
      </c>
      <c r="F5" s="8">
        <f>OctoberR!K5</f>
        <v>25</v>
      </c>
      <c r="G5" s="8">
        <f>OctoberR!L5</f>
        <v>11321</v>
      </c>
      <c r="H5" s="8">
        <f>OctoberR!M5</f>
        <v>7</v>
      </c>
      <c r="I5" s="8">
        <f>OctoberR!N5</f>
        <v>0</v>
      </c>
      <c r="J5" s="8">
        <f>OctoberR!B5</f>
        <v>195</v>
      </c>
      <c r="K5" s="8">
        <f>OctoberR!C5</f>
        <v>127</v>
      </c>
      <c r="L5" s="8">
        <f>OctoberR!D5</f>
        <v>68</v>
      </c>
      <c r="M5" s="8">
        <f>OctoberR!U7</f>
        <v>14</v>
      </c>
      <c r="N5" s="8">
        <f>OctoberR!G5</f>
        <v>24</v>
      </c>
      <c r="O5" s="8">
        <f>OctoberR!O5</f>
        <v>182</v>
      </c>
      <c r="P5" s="8">
        <f>OctoberR!P5</f>
        <v>0</v>
      </c>
      <c r="Q5" s="8">
        <f>OctoberR!Q5</f>
        <v>4</v>
      </c>
      <c r="R5" s="8">
        <f>OctoberR!R5</f>
        <v>0</v>
      </c>
      <c r="S5" s="8">
        <f>OctoberR!E5</f>
        <v>102</v>
      </c>
      <c r="T5" s="8">
        <f>OctoberR!F5</f>
        <v>32</v>
      </c>
    </row>
    <row r="6" spans="1:20">
      <c r="A6" s="7" t="s">
        <v>11</v>
      </c>
      <c r="B6" s="7">
        <f>'YTD Totals'!B6</f>
        <v>59720</v>
      </c>
      <c r="C6" s="7">
        <f>'September-18'!D6</f>
        <v>60810</v>
      </c>
      <c r="D6" s="7">
        <f>OctoberR!I6</f>
        <v>60952</v>
      </c>
      <c r="E6" s="7">
        <f>OctoberR!J6</f>
        <v>741</v>
      </c>
      <c r="F6" s="7">
        <f>OctoberR!K6</f>
        <v>593</v>
      </c>
      <c r="G6" s="7">
        <f>OctoberR!L6</f>
        <v>57573</v>
      </c>
      <c r="H6" s="7">
        <f>OctoberR!M6</f>
        <v>437</v>
      </c>
      <c r="I6" s="7">
        <f>OctoberR!N6</f>
        <v>108</v>
      </c>
      <c r="J6" s="7">
        <f>OctoberR!B6</f>
        <v>9333</v>
      </c>
      <c r="K6" s="7">
        <f>OctoberR!C6</f>
        <v>4315</v>
      </c>
      <c r="L6" s="7">
        <f>OctoberR!D6</f>
        <v>5018</v>
      </c>
      <c r="M6" s="7">
        <f>OctoberR!U8</f>
        <v>819</v>
      </c>
      <c r="N6" s="7">
        <f>OctoberR!G6</f>
        <v>975</v>
      </c>
      <c r="O6" s="7">
        <f>OctoberR!O6</f>
        <v>12750</v>
      </c>
      <c r="P6" s="7">
        <f>OctoberR!P6</f>
        <v>71</v>
      </c>
      <c r="Q6" s="7">
        <f>OctoberR!Q6</f>
        <v>167</v>
      </c>
      <c r="R6" s="7">
        <f>OctoberR!R6</f>
        <v>3</v>
      </c>
      <c r="S6" s="7">
        <f>OctoberR!E6</f>
        <v>1340</v>
      </c>
      <c r="T6" s="7">
        <f>OctoberR!F6</f>
        <v>1210</v>
      </c>
    </row>
    <row r="7" spans="1:20">
      <c r="A7" s="8" t="s">
        <v>12</v>
      </c>
      <c r="B7" s="8">
        <f>'YTD Totals'!B7</f>
        <v>15223</v>
      </c>
      <c r="C7" s="8">
        <f>'September-18'!D7</f>
        <v>15313</v>
      </c>
      <c r="D7" s="8">
        <f>OctoberR!I7</f>
        <v>15316</v>
      </c>
      <c r="E7" s="8">
        <f>OctoberR!J7</f>
        <v>64</v>
      </c>
      <c r="F7" s="8">
        <f>OctoberR!K7</f>
        <v>61</v>
      </c>
      <c r="G7" s="8">
        <f>OctoberR!L7</f>
        <v>15211</v>
      </c>
      <c r="H7" s="8">
        <f>OctoberR!M7</f>
        <v>23</v>
      </c>
      <c r="I7" s="8">
        <f>OctoberR!N7</f>
        <v>0</v>
      </c>
      <c r="J7" s="8">
        <f>OctoberR!B7</f>
        <v>1367</v>
      </c>
      <c r="K7" s="8">
        <f>OctoberR!C7</f>
        <v>1050</v>
      </c>
      <c r="L7" s="8">
        <f>OctoberR!D7</f>
        <v>317</v>
      </c>
      <c r="M7" s="8">
        <f>OctoberR!U9</f>
        <v>28</v>
      </c>
      <c r="N7" s="8">
        <f>OctoberR!G7</f>
        <v>112</v>
      </c>
      <c r="O7" s="8">
        <f>OctoberR!O7</f>
        <v>655</v>
      </c>
      <c r="P7" s="8">
        <f>OctoberR!P7</f>
        <v>5</v>
      </c>
      <c r="Q7" s="8">
        <f>OctoberR!Q7</f>
        <v>12</v>
      </c>
      <c r="R7" s="8">
        <f>OctoberR!R7</f>
        <v>0</v>
      </c>
      <c r="S7" s="8">
        <f>OctoberR!E7</f>
        <v>201</v>
      </c>
      <c r="T7" s="8">
        <f>OctoberR!F7</f>
        <v>243</v>
      </c>
    </row>
    <row r="8" spans="1:20">
      <c r="A8" s="7" t="s">
        <v>13</v>
      </c>
      <c r="B8" s="7">
        <f>'YTD Totals'!B8</f>
        <v>9019</v>
      </c>
      <c r="C8" s="7">
        <f>'September-18'!D8</f>
        <v>9244</v>
      </c>
      <c r="D8" s="7">
        <f>OctoberR!I8</f>
        <v>9259</v>
      </c>
      <c r="E8" s="7">
        <f>OctoberR!J8</f>
        <v>30</v>
      </c>
      <c r="F8" s="7">
        <f>OctoberR!K8</f>
        <v>15</v>
      </c>
      <c r="G8" s="7">
        <f>OctoberR!L8</f>
        <v>9100</v>
      </c>
      <c r="H8" s="7">
        <f>OctoberR!M8</f>
        <v>11</v>
      </c>
      <c r="I8" s="7">
        <f>OctoberR!N8</f>
        <v>0</v>
      </c>
      <c r="J8" s="7">
        <f>OctoberR!B8</f>
        <v>692</v>
      </c>
      <c r="K8" s="7">
        <f>OctoberR!C8</f>
        <v>531</v>
      </c>
      <c r="L8" s="7">
        <f>OctoberR!D8</f>
        <v>161</v>
      </c>
      <c r="M8" s="7">
        <f>OctoberR!U10</f>
        <v>10</v>
      </c>
      <c r="N8" s="7">
        <f>OctoberR!G8</f>
        <v>82</v>
      </c>
      <c r="O8" s="7">
        <f>OctoberR!O8</f>
        <v>527</v>
      </c>
      <c r="P8" s="7">
        <f>OctoberR!P8</f>
        <v>1</v>
      </c>
      <c r="Q8" s="7">
        <f>OctoberR!Q8</f>
        <v>3</v>
      </c>
      <c r="R8" s="7">
        <f>OctoberR!R8</f>
        <v>0</v>
      </c>
      <c r="S8" s="7">
        <f>OctoberR!E8</f>
        <v>180</v>
      </c>
      <c r="T8" s="7">
        <f>OctoberR!F8</f>
        <v>192</v>
      </c>
    </row>
    <row r="9" spans="1:20">
      <c r="A9" s="8" t="s">
        <v>14</v>
      </c>
      <c r="B9" s="8">
        <f>'YTD Totals'!B9</f>
        <v>9362</v>
      </c>
      <c r="C9" s="8">
        <f>'September-18'!D9</f>
        <v>9293</v>
      </c>
      <c r="D9" s="8">
        <f>OctoberR!I9</f>
        <v>9312</v>
      </c>
      <c r="E9" s="8">
        <f>OctoberR!J9</f>
        <v>75</v>
      </c>
      <c r="F9" s="8">
        <f>OctoberR!K9</f>
        <v>59</v>
      </c>
      <c r="G9" s="8">
        <f>OctoberR!L9</f>
        <v>9178</v>
      </c>
      <c r="H9" s="8">
        <f>OctoberR!M9</f>
        <v>17</v>
      </c>
      <c r="I9" s="8">
        <f>OctoberR!N9</f>
        <v>4</v>
      </c>
      <c r="J9" s="8">
        <f>OctoberR!B9</f>
        <v>378</v>
      </c>
      <c r="K9" s="8">
        <f>OctoberR!C9</f>
        <v>296</v>
      </c>
      <c r="L9" s="8">
        <f>OctoberR!D9</f>
        <v>82</v>
      </c>
      <c r="M9" s="8">
        <f>OctoberR!U11</f>
        <v>10</v>
      </c>
      <c r="N9" s="8">
        <f>OctoberR!G9</f>
        <v>51</v>
      </c>
      <c r="O9" s="8">
        <f>OctoberR!O9</f>
        <v>252</v>
      </c>
      <c r="P9" s="8">
        <f>OctoberR!P9</f>
        <v>1</v>
      </c>
      <c r="Q9" s="8">
        <f>OctoberR!Q9</f>
        <v>8</v>
      </c>
      <c r="R9" s="8">
        <f>OctoberR!R9</f>
        <v>0</v>
      </c>
      <c r="S9" s="8">
        <f>OctoberR!E9</f>
        <v>94</v>
      </c>
      <c r="T9" s="8">
        <f>OctoberR!F9</f>
        <v>48</v>
      </c>
    </row>
    <row r="10" spans="1:20">
      <c r="A10" s="7" t="s">
        <v>15</v>
      </c>
      <c r="B10" s="7">
        <f>'YTD Totals'!B10</f>
        <v>6463</v>
      </c>
      <c r="C10" s="7">
        <f>'September-18'!D10</f>
        <v>6555</v>
      </c>
      <c r="D10" s="7">
        <f>OctoberR!I10</f>
        <v>6589</v>
      </c>
      <c r="E10" s="7">
        <f>OctoberR!J10</f>
        <v>35</v>
      </c>
      <c r="F10" s="7">
        <f>OctoberR!K10</f>
        <v>1</v>
      </c>
      <c r="G10" s="7">
        <f>OctoberR!L10</f>
        <v>6445</v>
      </c>
      <c r="H10" s="7">
        <f>OctoberR!M10</f>
        <v>1</v>
      </c>
      <c r="I10" s="7">
        <f>OctoberR!N10</f>
        <v>0</v>
      </c>
      <c r="J10" s="7">
        <f>OctoberR!B10</f>
        <v>50</v>
      </c>
      <c r="K10" s="7">
        <f>OctoberR!C10</f>
        <v>21</v>
      </c>
      <c r="L10" s="7">
        <f>OctoberR!D10</f>
        <v>29</v>
      </c>
      <c r="M10" s="7">
        <f>OctoberR!U12</f>
        <v>15</v>
      </c>
      <c r="N10" s="7">
        <f>OctoberR!G10</f>
        <v>12</v>
      </c>
      <c r="O10" s="7">
        <f>OctoberR!O10</f>
        <v>129</v>
      </c>
      <c r="P10" s="7">
        <f>OctoberR!P10</f>
        <v>0</v>
      </c>
      <c r="Q10" s="7">
        <f>OctoberR!Q10</f>
        <v>2</v>
      </c>
      <c r="R10" s="7">
        <f>OctoberR!R10</f>
        <v>0</v>
      </c>
      <c r="S10" s="7">
        <f>OctoberR!E10</f>
        <v>50</v>
      </c>
      <c r="T10" s="7">
        <f>OctoberR!F10</f>
        <v>6</v>
      </c>
    </row>
    <row r="11" spans="1:20">
      <c r="A11" s="8" t="s">
        <v>16</v>
      </c>
      <c r="B11" s="8">
        <f>'YTD Totals'!B11</f>
        <v>12438</v>
      </c>
      <c r="C11" s="8">
        <f>'September-18'!D11</f>
        <v>19046</v>
      </c>
      <c r="D11" s="8">
        <f>OctoberR!I11</f>
        <v>19663</v>
      </c>
      <c r="E11" s="8">
        <f>OctoberR!J11</f>
        <v>12422</v>
      </c>
      <c r="F11" s="8">
        <f>OctoberR!K11</f>
        <v>11805</v>
      </c>
      <c r="G11" s="8">
        <f>OctoberR!L11</f>
        <v>19663</v>
      </c>
      <c r="H11" s="8">
        <f>OctoberR!M11</f>
        <v>12421</v>
      </c>
      <c r="I11" s="8">
        <f>OctoberR!N11</f>
        <v>11803</v>
      </c>
      <c r="J11" s="8">
        <f>OctoberR!B11</f>
        <v>0</v>
      </c>
      <c r="K11" s="8">
        <f>OctoberR!C11</f>
        <v>0</v>
      </c>
      <c r="L11" s="8">
        <f>OctoberR!D11</f>
        <v>0</v>
      </c>
      <c r="M11" s="8"/>
      <c r="N11" s="8">
        <f>OctoberR!G11</f>
        <v>0</v>
      </c>
      <c r="O11" s="8">
        <f>OctoberR!O11</f>
        <v>3</v>
      </c>
      <c r="P11" s="8">
        <f>OctoberR!P11</f>
        <v>0</v>
      </c>
      <c r="Q11" s="8">
        <f>OctoberR!Q11</f>
        <v>0</v>
      </c>
      <c r="R11" s="8">
        <f>OctoberR!R11</f>
        <v>0</v>
      </c>
      <c r="S11" s="8">
        <f>OctoberR!E11</f>
        <v>0</v>
      </c>
      <c r="T11" s="8">
        <f>OctoberR!F11</f>
        <v>0</v>
      </c>
    </row>
    <row r="12" spans="1:20">
      <c r="A12" s="9" t="s">
        <v>17</v>
      </c>
      <c r="B12" s="9">
        <f>'YTD Totals'!B12</f>
        <v>3142</v>
      </c>
      <c r="C12" s="9">
        <f>'September-18'!D12</f>
        <v>3132</v>
      </c>
      <c r="D12" s="9">
        <f>OctoberR!I12</f>
        <v>3180</v>
      </c>
      <c r="E12" s="9">
        <f>OctoberR!J12</f>
        <v>60</v>
      </c>
      <c r="F12" s="9">
        <f>OctoberR!K12</f>
        <v>32</v>
      </c>
      <c r="G12" s="9">
        <f>OctoberR!L12</f>
        <v>3085</v>
      </c>
      <c r="H12" s="9">
        <f>OctoberR!M12</f>
        <v>30</v>
      </c>
      <c r="I12" s="9">
        <f>OctoberR!N12</f>
        <v>5</v>
      </c>
      <c r="J12" s="9">
        <f>OctoberR!B12</f>
        <v>272</v>
      </c>
      <c r="K12" s="9">
        <f>OctoberR!C12</f>
        <v>182</v>
      </c>
      <c r="L12" s="9">
        <f>OctoberR!D12</f>
        <v>90</v>
      </c>
      <c r="M12" s="9"/>
      <c r="N12" s="9">
        <f>OctoberR!G12</f>
        <v>42</v>
      </c>
      <c r="O12" s="9">
        <f>OctoberR!O12</f>
        <v>496</v>
      </c>
      <c r="P12" s="9">
        <f>OctoberR!P12</f>
        <v>2</v>
      </c>
      <c r="Q12" s="9">
        <f>OctoberR!Q12</f>
        <v>8</v>
      </c>
      <c r="R12" s="9">
        <f>OctoberR!R12</f>
        <v>0</v>
      </c>
      <c r="S12" s="9">
        <f>OctoberR!E12</f>
        <v>133</v>
      </c>
      <c r="T12" s="9">
        <f>OctoberR!F12</f>
        <v>49</v>
      </c>
    </row>
    <row r="13" spans="1:20">
      <c r="A13" s="9" t="s">
        <v>18</v>
      </c>
      <c r="B13" s="9">
        <f>'YTD Totals'!B13</f>
        <v>5352</v>
      </c>
      <c r="C13" s="9">
        <f>'September-18'!D13</f>
        <v>5361</v>
      </c>
      <c r="D13" s="9">
        <f>OctoberR!I13</f>
        <v>5380</v>
      </c>
      <c r="E13" s="9">
        <f>OctoberR!J13</f>
        <v>72</v>
      </c>
      <c r="F13" s="9">
        <f>OctoberR!K13</f>
        <v>31</v>
      </c>
      <c r="G13" s="9">
        <f>OctoberR!L13</f>
        <v>5250</v>
      </c>
      <c r="H13" s="9">
        <f>OctoberR!M13</f>
        <v>36</v>
      </c>
      <c r="I13" s="9">
        <f>OctoberR!N13</f>
        <v>14</v>
      </c>
      <c r="J13" s="9">
        <f>OctoberR!B13</f>
        <v>788</v>
      </c>
      <c r="K13" s="9">
        <f>OctoberR!C13</f>
        <v>392</v>
      </c>
      <c r="L13" s="9">
        <f>OctoberR!D13</f>
        <v>396</v>
      </c>
      <c r="M13" s="9"/>
      <c r="N13" s="9">
        <f>OctoberR!G13</f>
        <v>81</v>
      </c>
      <c r="O13" s="9">
        <f>OctoberR!O13</f>
        <v>520</v>
      </c>
      <c r="P13" s="9">
        <f>OctoberR!P13</f>
        <v>20</v>
      </c>
      <c r="Q13" s="9">
        <f>OctoberR!Q13</f>
        <v>8</v>
      </c>
      <c r="R13" s="9">
        <f>OctoberR!R13</f>
        <v>3</v>
      </c>
      <c r="S13" s="9">
        <f>OctoberR!E13</f>
        <v>164</v>
      </c>
      <c r="T13" s="9">
        <f>OctoberR!F13</f>
        <v>156</v>
      </c>
    </row>
    <row r="14" spans="1:20">
      <c r="A14" s="9" t="s">
        <v>19</v>
      </c>
      <c r="B14" s="9">
        <f>'YTD Totals'!B14</f>
        <v>14204</v>
      </c>
      <c r="C14" s="9">
        <f>'September-18'!D14</f>
        <v>13956</v>
      </c>
      <c r="D14" s="9">
        <f>OctoberR!I14</f>
        <v>14037</v>
      </c>
      <c r="E14" s="9">
        <f>OctoberR!J14</f>
        <v>104</v>
      </c>
      <c r="F14" s="9">
        <f>OctoberR!K14</f>
        <v>62</v>
      </c>
      <c r="G14" s="9">
        <f>OctoberR!L14</f>
        <v>13695</v>
      </c>
      <c r="H14" s="9">
        <f>OctoberR!M14</f>
        <v>40</v>
      </c>
      <c r="I14" s="9">
        <f>OctoberR!N14</f>
        <v>7</v>
      </c>
      <c r="J14" s="9">
        <f>OctoberR!B14</f>
        <v>1375</v>
      </c>
      <c r="K14" s="9">
        <f>OctoberR!C14</f>
        <v>878</v>
      </c>
      <c r="L14" s="9">
        <f>OctoberR!D14</f>
        <v>497</v>
      </c>
      <c r="M14" s="9"/>
      <c r="N14" s="9">
        <f>OctoberR!G14</f>
        <v>192</v>
      </c>
      <c r="O14" s="9">
        <f>OctoberR!O14</f>
        <v>1286</v>
      </c>
      <c r="P14" s="9">
        <f>OctoberR!P14</f>
        <v>5</v>
      </c>
      <c r="Q14" s="9">
        <f>OctoberR!Q14</f>
        <v>34</v>
      </c>
      <c r="R14" s="9">
        <f>OctoberR!R14</f>
        <v>1</v>
      </c>
      <c r="S14" s="9">
        <f>OctoberR!E14</f>
        <v>497</v>
      </c>
      <c r="T14" s="9">
        <f>OctoberR!F14</f>
        <v>292</v>
      </c>
    </row>
    <row r="15" spans="1:20">
      <c r="A15" s="9" t="s">
        <v>20</v>
      </c>
      <c r="B15" s="9">
        <f>'YTD Totals'!B15</f>
        <v>8628</v>
      </c>
      <c r="C15" s="9">
        <f>'September-18'!D15</f>
        <v>7741</v>
      </c>
      <c r="D15" s="9">
        <f>OctoberR!I15</f>
        <v>7755</v>
      </c>
      <c r="E15" s="9">
        <f>OctoberR!J15</f>
        <v>77</v>
      </c>
      <c r="F15" s="9">
        <f>OctoberR!K15</f>
        <v>25</v>
      </c>
      <c r="G15" s="9">
        <f>OctoberR!L15</f>
        <v>7624</v>
      </c>
      <c r="H15" s="9">
        <f>OctoberR!M15</f>
        <v>41</v>
      </c>
      <c r="I15" s="9">
        <f>OctoberR!N15</f>
        <v>8</v>
      </c>
      <c r="J15" s="9">
        <f>OctoberR!B15</f>
        <v>983</v>
      </c>
      <c r="K15" s="9">
        <f>OctoberR!C15</f>
        <v>628</v>
      </c>
      <c r="L15" s="9">
        <f>OctoberR!D15</f>
        <v>355</v>
      </c>
      <c r="M15" s="9"/>
      <c r="N15" s="9">
        <f>OctoberR!G15</f>
        <v>125</v>
      </c>
      <c r="O15" s="9">
        <f>OctoberR!O15</f>
        <v>894</v>
      </c>
      <c r="P15" s="9">
        <f>OctoberR!P15</f>
        <v>4</v>
      </c>
      <c r="Q15" s="9">
        <f>OctoberR!Q15</f>
        <v>17</v>
      </c>
      <c r="R15" s="9">
        <f>OctoberR!R15</f>
        <v>2</v>
      </c>
      <c r="S15" s="9">
        <f>OctoberR!E15</f>
        <v>289</v>
      </c>
      <c r="T15" s="9">
        <f>OctoberR!F15</f>
        <v>186</v>
      </c>
    </row>
    <row r="16" spans="1:20">
      <c r="A16" s="5" t="s">
        <v>70</v>
      </c>
      <c r="B16" s="5">
        <f>'YTD Totals'!B16</f>
        <v>31326</v>
      </c>
      <c r="C16" s="5">
        <f>SUM(C12:C15)</f>
        <v>30190</v>
      </c>
      <c r="D16" s="5">
        <f t="shared" ref="D16:L16" si="0">SUM(D12:D15)</f>
        <v>30352</v>
      </c>
      <c r="E16" s="5">
        <f t="shared" si="0"/>
        <v>313</v>
      </c>
      <c r="F16" s="5">
        <f t="shared" si="0"/>
        <v>150</v>
      </c>
      <c r="G16" s="5">
        <f t="shared" si="0"/>
        <v>29654</v>
      </c>
      <c r="H16" s="5">
        <f t="shared" si="0"/>
        <v>147</v>
      </c>
      <c r="I16" s="5">
        <f t="shared" si="0"/>
        <v>34</v>
      </c>
      <c r="J16" s="5">
        <f t="shared" si="0"/>
        <v>3418</v>
      </c>
      <c r="K16" s="5">
        <f t="shared" si="0"/>
        <v>2080</v>
      </c>
      <c r="L16" s="5">
        <f t="shared" si="0"/>
        <v>1338</v>
      </c>
      <c r="M16" s="5">
        <f>OctoberR!U14</f>
        <v>105</v>
      </c>
      <c r="N16" s="5">
        <f t="shared" ref="N16:T16" si="1">SUM(N12:N15)</f>
        <v>440</v>
      </c>
      <c r="O16" s="5">
        <f t="shared" si="1"/>
        <v>3196</v>
      </c>
      <c r="P16" s="5">
        <f>SUM(Q12:Q15)</f>
        <v>67</v>
      </c>
      <c r="Q16" s="5">
        <f>SUM(P12:P15)</f>
        <v>31</v>
      </c>
      <c r="R16" s="5">
        <f t="shared" si="1"/>
        <v>6</v>
      </c>
      <c r="S16" s="5">
        <f t="shared" si="1"/>
        <v>1083</v>
      </c>
      <c r="T16" s="5">
        <f t="shared" si="1"/>
        <v>683</v>
      </c>
    </row>
    <row r="17" spans="1:20">
      <c r="A17" s="8" t="s">
        <v>21</v>
      </c>
      <c r="B17" s="8">
        <f>'YTD Totals'!B17</f>
        <v>8490</v>
      </c>
      <c r="C17" s="8">
        <f>'September-18'!D17</f>
        <v>8551</v>
      </c>
      <c r="D17" s="8">
        <f>OctoberR!I16</f>
        <v>8546</v>
      </c>
      <c r="E17" s="8">
        <f>OctoberR!J16</f>
        <v>21</v>
      </c>
      <c r="F17" s="8">
        <f>OctoberR!K16</f>
        <v>27</v>
      </c>
      <c r="G17" s="8">
        <f>OctoberR!L16</f>
        <v>8359</v>
      </c>
      <c r="H17" s="8">
        <f>OctoberR!M16</f>
        <v>5</v>
      </c>
      <c r="I17" s="8">
        <f>OctoberR!N16</f>
        <v>2</v>
      </c>
      <c r="J17" s="8">
        <f>OctoberR!B16</f>
        <v>276</v>
      </c>
      <c r="K17" s="8">
        <f>OctoberR!C16</f>
        <v>150</v>
      </c>
      <c r="L17" s="8">
        <f>OctoberR!D16</f>
        <v>126</v>
      </c>
      <c r="M17" s="8">
        <f>OctoberR!U15</f>
        <v>16</v>
      </c>
      <c r="N17" s="8">
        <f>OctoberR!G16</f>
        <v>48</v>
      </c>
      <c r="O17" s="8">
        <f>OctoberR!O16</f>
        <v>425</v>
      </c>
      <c r="P17" s="8">
        <f>OctoberR!P16</f>
        <v>6</v>
      </c>
      <c r="Q17" s="8">
        <f>OctoberR!Q16</f>
        <v>10</v>
      </c>
      <c r="R17" s="8">
        <f>OctoberR!R16</f>
        <v>0</v>
      </c>
      <c r="S17" s="8">
        <f>OctoberR!E16</f>
        <v>108</v>
      </c>
      <c r="T17" s="8">
        <f>OctoberR!F16</f>
        <v>32</v>
      </c>
    </row>
    <row r="18" spans="1:20">
      <c r="A18" s="7" t="s">
        <v>22</v>
      </c>
      <c r="B18" s="7">
        <f>'YTD Totals'!B18</f>
        <v>15877</v>
      </c>
      <c r="C18" s="7">
        <f>'September-18'!D18</f>
        <v>15726</v>
      </c>
      <c r="D18" s="7">
        <f>OctoberR!I17</f>
        <v>15610</v>
      </c>
      <c r="E18" s="7">
        <f>OctoberR!J17</f>
        <v>211</v>
      </c>
      <c r="F18" s="7">
        <f>OctoberR!K17</f>
        <v>327</v>
      </c>
      <c r="G18" s="7">
        <f>OctoberR!L17</f>
        <v>15325</v>
      </c>
      <c r="H18" s="7">
        <f>OctoberR!M17</f>
        <v>138</v>
      </c>
      <c r="I18" s="7">
        <f>OctoberR!N17</f>
        <v>28</v>
      </c>
      <c r="J18" s="7">
        <f>OctoberR!B17</f>
        <v>3010</v>
      </c>
      <c r="K18" s="7">
        <f>OctoberR!C17</f>
        <v>1349</v>
      </c>
      <c r="L18" s="7">
        <f>OctoberR!D17</f>
        <v>1661</v>
      </c>
      <c r="M18" s="7">
        <f>OctoberR!U16</f>
        <v>260</v>
      </c>
      <c r="N18" s="7">
        <f>OctoberR!G17</f>
        <v>249</v>
      </c>
      <c r="O18" s="7">
        <f>OctoberR!O17</f>
        <v>3644</v>
      </c>
      <c r="P18" s="7">
        <f>OctoberR!P17</f>
        <v>21</v>
      </c>
      <c r="Q18" s="7">
        <f>OctoberR!Q17</f>
        <v>41</v>
      </c>
      <c r="R18" s="7">
        <f>OctoberR!R17</f>
        <v>0</v>
      </c>
      <c r="S18" s="7">
        <f>OctoberR!E17</f>
        <v>554</v>
      </c>
      <c r="T18" s="7">
        <f>OctoberR!F17</f>
        <v>535</v>
      </c>
    </row>
    <row r="19" spans="1:20">
      <c r="A19" s="8" t="s">
        <v>23</v>
      </c>
      <c r="B19" s="8">
        <f>'YTD Totals'!B19</f>
        <v>9558</v>
      </c>
      <c r="C19" s="8">
        <f>'September-18'!D19</f>
        <v>10064</v>
      </c>
      <c r="D19" s="8">
        <f>OctoberR!I18</f>
        <v>10114</v>
      </c>
      <c r="E19" s="8">
        <f>OctoberR!J18</f>
        <v>53</v>
      </c>
      <c r="F19" s="8">
        <f>OctoberR!K18</f>
        <v>4</v>
      </c>
      <c r="G19" s="8">
        <f>OctoberR!L18</f>
        <v>10019</v>
      </c>
      <c r="H19" s="8">
        <f>OctoberR!M18</f>
        <v>8</v>
      </c>
      <c r="I19" s="8">
        <f>OctoberR!N18</f>
        <v>0</v>
      </c>
      <c r="J19" s="8">
        <f>OctoberR!B18</f>
        <v>374</v>
      </c>
      <c r="K19" s="8">
        <f>OctoberR!C18</f>
        <v>217</v>
      </c>
      <c r="L19" s="8">
        <f>OctoberR!D18</f>
        <v>157</v>
      </c>
      <c r="M19" s="8">
        <f>OctoberR!U4</f>
        <v>0</v>
      </c>
      <c r="N19" s="8">
        <f>OctoberR!G18</f>
        <v>36</v>
      </c>
      <c r="O19" s="8">
        <f>OctoberR!O18</f>
        <v>117</v>
      </c>
      <c r="P19" s="8">
        <f>OctoberR!P18</f>
        <v>0</v>
      </c>
      <c r="Q19" s="8">
        <f>OctoberR!Q18</f>
        <v>4</v>
      </c>
      <c r="R19" s="8">
        <f>OctoberR!R18</f>
        <v>0</v>
      </c>
      <c r="S19" s="8">
        <f>OctoberR!E18</f>
        <v>197</v>
      </c>
      <c r="T19" s="8">
        <f>OctoberR!F18</f>
        <v>85</v>
      </c>
    </row>
    <row r="20" spans="1:20">
      <c r="A20" s="7" t="s">
        <v>24</v>
      </c>
      <c r="B20" s="7">
        <f>'YTD Totals'!B20</f>
        <v>33493</v>
      </c>
      <c r="C20" s="7">
        <f>'September-18'!D20</f>
        <v>33045</v>
      </c>
      <c r="D20" s="7">
        <f>OctoberR!I19</f>
        <v>32939</v>
      </c>
      <c r="E20" s="7">
        <f>OctoberR!J19</f>
        <v>235</v>
      </c>
      <c r="F20" s="7">
        <f>OctoberR!K19</f>
        <v>343</v>
      </c>
      <c r="G20" s="7">
        <f>OctoberR!L19</f>
        <v>31192</v>
      </c>
      <c r="H20" s="7">
        <f>OctoberR!M19</f>
        <v>63</v>
      </c>
      <c r="I20" s="7">
        <f>OctoberR!N19</f>
        <v>5</v>
      </c>
      <c r="J20" s="7">
        <f>OctoberR!B19</f>
        <v>4391</v>
      </c>
      <c r="K20" s="7">
        <f>OctoberR!C19</f>
        <v>2542</v>
      </c>
      <c r="L20" s="7">
        <f>OctoberR!D19</f>
        <v>1849</v>
      </c>
      <c r="M20" s="7">
        <f>OctoberR!U27</f>
        <v>97</v>
      </c>
      <c r="N20" s="7">
        <f>OctoberR!G19</f>
        <v>497</v>
      </c>
      <c r="O20" s="7">
        <f>OctoberR!O19</f>
        <v>3064</v>
      </c>
      <c r="P20" s="7">
        <f>OctoberR!P19</f>
        <v>21</v>
      </c>
      <c r="Q20" s="7">
        <f>OctoberR!Q19</f>
        <v>82</v>
      </c>
      <c r="R20" s="7">
        <f>OctoberR!R19</f>
        <v>6</v>
      </c>
      <c r="S20" s="7">
        <f>OctoberR!E19</f>
        <v>353</v>
      </c>
      <c r="T20" s="7">
        <f>OctoberR!F19</f>
        <v>731</v>
      </c>
    </row>
    <row r="21" spans="1:20">
      <c r="A21" s="8" t="s">
        <v>189</v>
      </c>
      <c r="B21" s="8">
        <f>'YTD Totals'!B21</f>
        <v>0</v>
      </c>
      <c r="C21" s="8">
        <f>'September-18'!D21</f>
        <v>0</v>
      </c>
      <c r="D21" s="8">
        <f>OctoberR!I20</f>
        <v>0</v>
      </c>
      <c r="E21" s="8">
        <f>OctoberR!J20</f>
        <v>0</v>
      </c>
      <c r="F21" s="8">
        <f>OctoberR!K20</f>
        <v>0</v>
      </c>
      <c r="G21" s="8">
        <f>OctoberR!L20</f>
        <v>0</v>
      </c>
      <c r="H21" s="8">
        <f>OctoberR!M20</f>
        <v>0</v>
      </c>
      <c r="I21" s="8">
        <f>OctoberR!N20</f>
        <v>0</v>
      </c>
      <c r="J21" s="8">
        <f>OctoberR!B20</f>
        <v>0</v>
      </c>
      <c r="K21" s="8">
        <f>OctoberR!C20</f>
        <v>0</v>
      </c>
      <c r="L21" s="8">
        <f>OctoberR!D20</f>
        <v>0</v>
      </c>
      <c r="M21" s="8">
        <f>OctoberR!U17</f>
        <v>0</v>
      </c>
      <c r="N21" s="8">
        <f>OctoberR!G20</f>
        <v>0</v>
      </c>
      <c r="O21" s="8">
        <f>OctoberR!O20</f>
        <v>0</v>
      </c>
      <c r="P21" s="8">
        <f>OctoberR!P20</f>
        <v>0</v>
      </c>
      <c r="Q21" s="8">
        <f>OctoberR!Q20</f>
        <v>0</v>
      </c>
      <c r="R21" s="8">
        <f>OctoberR!R20</f>
        <v>0</v>
      </c>
      <c r="S21" s="8">
        <f>OctoberR!E20</f>
        <v>0</v>
      </c>
      <c r="T21" s="8">
        <f>OctoberR!F20</f>
        <v>0</v>
      </c>
    </row>
    <row r="22" spans="1:20">
      <c r="A22" s="7" t="s">
        <v>25</v>
      </c>
      <c r="B22" s="7">
        <f>'YTD Totals'!B22</f>
        <v>27814</v>
      </c>
      <c r="C22" s="7">
        <f>'September-18'!D22</f>
        <v>27754</v>
      </c>
      <c r="D22" s="7">
        <f>OctoberR!I21</f>
        <v>27621</v>
      </c>
      <c r="E22" s="7">
        <f>OctoberR!J21</f>
        <v>232</v>
      </c>
      <c r="F22" s="7">
        <f>OctoberR!K21</f>
        <v>368</v>
      </c>
      <c r="G22" s="7">
        <f>OctoberR!L21</f>
        <v>26394</v>
      </c>
      <c r="H22" s="7">
        <f>OctoberR!M21</f>
        <v>59</v>
      </c>
      <c r="I22" s="7">
        <f>OctoberR!N21</f>
        <v>5</v>
      </c>
      <c r="J22" s="7">
        <f>OctoberR!B21</f>
        <v>3962</v>
      </c>
      <c r="K22" s="7">
        <f>OctoberR!C21</f>
        <v>2627</v>
      </c>
      <c r="L22" s="7">
        <f>OctoberR!D21</f>
        <v>1335</v>
      </c>
      <c r="M22" s="7">
        <f>OctoberR!U6</f>
        <v>93</v>
      </c>
      <c r="N22" s="7">
        <f>OctoberR!G21</f>
        <v>543</v>
      </c>
      <c r="O22" s="7">
        <f>OctoberR!O21</f>
        <v>4576</v>
      </c>
      <c r="P22" s="7">
        <f>OctoberR!P21</f>
        <v>29</v>
      </c>
      <c r="Q22" s="7">
        <f>OctoberR!Q21</f>
        <v>81</v>
      </c>
      <c r="R22" s="7">
        <f>OctoberR!R21</f>
        <v>3</v>
      </c>
      <c r="S22" s="7">
        <f>OctoberR!E21</f>
        <v>263</v>
      </c>
      <c r="T22" s="7">
        <f>OctoberR!F21</f>
        <v>500</v>
      </c>
    </row>
    <row r="23" spans="1:20">
      <c r="A23" s="8" t="s">
        <v>26</v>
      </c>
      <c r="B23" s="8">
        <f>'YTD Totals'!B23</f>
        <v>18512</v>
      </c>
      <c r="C23" s="8">
        <f>'September-18'!D23</f>
        <v>16244</v>
      </c>
      <c r="D23" s="8">
        <f>OctoberR!I22</f>
        <v>15580</v>
      </c>
      <c r="E23" s="8">
        <f>OctoberR!J22</f>
        <v>166</v>
      </c>
      <c r="F23" s="8">
        <f>OctoberR!K22</f>
        <v>832</v>
      </c>
      <c r="G23" s="8">
        <f>OctoberR!L22</f>
        <v>14879</v>
      </c>
      <c r="H23" s="8">
        <f>OctoberR!M22</f>
        <v>57</v>
      </c>
      <c r="I23" s="8">
        <f>OctoberR!N22</f>
        <v>35</v>
      </c>
      <c r="J23" s="8">
        <f>OctoberR!B22</f>
        <v>784</v>
      </c>
      <c r="K23" s="8">
        <f>OctoberR!C22</f>
        <v>533</v>
      </c>
      <c r="L23" s="8">
        <f>OctoberR!D22</f>
        <v>251</v>
      </c>
      <c r="M23" s="8">
        <f>OctoberR!U18</f>
        <v>21</v>
      </c>
      <c r="N23" s="8">
        <f>OctoberR!G22</f>
        <v>119</v>
      </c>
      <c r="O23" s="8">
        <f>OctoberR!O22</f>
        <v>1676</v>
      </c>
      <c r="P23" s="8">
        <f>OctoberR!P22</f>
        <v>13</v>
      </c>
      <c r="Q23" s="8">
        <f>OctoberR!Q22</f>
        <v>30</v>
      </c>
      <c r="R23" s="8">
        <f>OctoberR!R22</f>
        <v>3</v>
      </c>
      <c r="S23" s="8">
        <f>OctoberR!E22</f>
        <v>155</v>
      </c>
      <c r="T23" s="8">
        <f>OctoberR!F22</f>
        <v>66</v>
      </c>
    </row>
    <row r="24" spans="1:20">
      <c r="A24" s="7" t="s">
        <v>27</v>
      </c>
      <c r="B24" s="7">
        <f>'YTD Totals'!B24</f>
        <v>21538</v>
      </c>
      <c r="C24" s="7">
        <f>'September-18'!D24</f>
        <v>21164</v>
      </c>
      <c r="D24" s="7">
        <f>OctoberR!I23</f>
        <v>21329</v>
      </c>
      <c r="E24" s="7">
        <f>OctoberR!J23</f>
        <v>225</v>
      </c>
      <c r="F24" s="7">
        <f>OctoberR!K23</f>
        <v>60</v>
      </c>
      <c r="G24" s="7">
        <f>OctoberR!L23</f>
        <v>20395</v>
      </c>
      <c r="H24" s="7">
        <f>OctoberR!M23</f>
        <v>85</v>
      </c>
      <c r="I24" s="7">
        <f>OctoberR!N23</f>
        <v>26</v>
      </c>
      <c r="J24" s="7">
        <f>OctoberR!B23</f>
        <v>3724</v>
      </c>
      <c r="K24" s="7">
        <f>OctoberR!C23</f>
        <v>1838</v>
      </c>
      <c r="L24" s="7">
        <f>OctoberR!D23</f>
        <v>1886</v>
      </c>
      <c r="M24" s="7">
        <f>OctoberR!U19</f>
        <v>124</v>
      </c>
      <c r="N24" s="7">
        <f>OctoberR!G23</f>
        <v>432</v>
      </c>
      <c r="O24" s="7">
        <f>OctoberR!O23</f>
        <v>3061</v>
      </c>
      <c r="P24" s="7">
        <f>OctoberR!P23</f>
        <v>34</v>
      </c>
      <c r="Q24" s="7">
        <f>OctoberR!Q23</f>
        <v>45</v>
      </c>
      <c r="R24" s="7">
        <f>OctoberR!R23</f>
        <v>150</v>
      </c>
      <c r="S24" s="7">
        <f>OctoberR!E23</f>
        <v>446</v>
      </c>
      <c r="T24" s="7">
        <f>OctoberR!F23</f>
        <v>545</v>
      </c>
    </row>
    <row r="25" spans="1:20">
      <c r="A25" s="8" t="s">
        <v>28</v>
      </c>
      <c r="B25" s="8">
        <f>'YTD Totals'!B25</f>
        <v>90432</v>
      </c>
      <c r="C25" s="8">
        <f>'September-18'!D25</f>
        <v>91466</v>
      </c>
      <c r="D25" s="8">
        <f>OctoberR!I24</f>
        <v>91490</v>
      </c>
      <c r="E25" s="8">
        <f>OctoberR!J24</f>
        <v>593</v>
      </c>
      <c r="F25" s="8">
        <f>OctoberR!K24</f>
        <v>569</v>
      </c>
      <c r="G25" s="8">
        <f>OctoberR!L24</f>
        <v>81608</v>
      </c>
      <c r="H25" s="8">
        <f>OctoberR!M24</f>
        <v>317</v>
      </c>
      <c r="I25" s="8">
        <f>OctoberR!N24</f>
        <v>343</v>
      </c>
      <c r="J25" s="8">
        <f>OctoberR!B24</f>
        <v>17682</v>
      </c>
      <c r="K25" s="8">
        <f>OctoberR!C24</f>
        <v>9937</v>
      </c>
      <c r="L25" s="8">
        <f>OctoberR!D24</f>
        <v>7745</v>
      </c>
      <c r="M25" s="8">
        <f>OctoberR!U20</f>
        <v>1064</v>
      </c>
      <c r="N25" s="8">
        <f>OctoberR!G24</f>
        <v>1531</v>
      </c>
      <c r="O25" s="8">
        <f>OctoberR!O24</f>
        <v>19021</v>
      </c>
      <c r="P25" s="8">
        <f>OctoberR!P24</f>
        <v>249</v>
      </c>
      <c r="Q25" s="8">
        <f>OctoberR!Q24</f>
        <v>293</v>
      </c>
      <c r="R25" s="8">
        <f>OctoberR!R24</f>
        <v>7</v>
      </c>
      <c r="S25" s="8">
        <f>OctoberR!E24</f>
        <v>1340</v>
      </c>
      <c r="T25" s="8">
        <f>OctoberR!F24</f>
        <v>1675</v>
      </c>
    </row>
    <row r="26" spans="1:20">
      <c r="A26" s="7" t="s">
        <v>29</v>
      </c>
      <c r="B26" s="7">
        <f>'YTD Totals'!B26</f>
        <v>13344</v>
      </c>
      <c r="C26" s="7">
        <f>'September-18'!D26</f>
        <v>12809</v>
      </c>
      <c r="D26" s="7">
        <f>OctoberR!I25</f>
        <v>12907</v>
      </c>
      <c r="E26" s="7">
        <f>OctoberR!J25</f>
        <v>137</v>
      </c>
      <c r="F26" s="7">
        <f>OctoberR!K25</f>
        <v>39</v>
      </c>
      <c r="G26" s="7">
        <f>OctoberR!L25</f>
        <v>12566</v>
      </c>
      <c r="H26" s="7">
        <f>OctoberR!M25</f>
        <v>80</v>
      </c>
      <c r="I26" s="7">
        <f>OctoberR!N25</f>
        <v>17</v>
      </c>
      <c r="J26" s="7">
        <f>OctoberR!B25</f>
        <v>1356</v>
      </c>
      <c r="K26" s="7">
        <f>OctoberR!C25</f>
        <v>786</v>
      </c>
      <c r="L26" s="7">
        <f>OctoberR!D25</f>
        <v>570</v>
      </c>
      <c r="M26" s="7">
        <f>OctoberR!U21</f>
        <v>40</v>
      </c>
      <c r="N26" s="7">
        <f>OctoberR!G25</f>
        <v>155</v>
      </c>
      <c r="O26" s="7">
        <f>OctoberR!O25</f>
        <v>887</v>
      </c>
      <c r="P26" s="7">
        <f>OctoberR!P25</f>
        <v>4</v>
      </c>
      <c r="Q26" s="7">
        <f>OctoberR!Q25</f>
        <v>30</v>
      </c>
      <c r="R26" s="7">
        <f>OctoberR!R25</f>
        <v>0</v>
      </c>
      <c r="S26" s="7">
        <f>OctoberR!E25</f>
        <v>497</v>
      </c>
      <c r="T26" s="7">
        <f>OctoberR!F25</f>
        <v>266</v>
      </c>
    </row>
    <row r="27" spans="1:20">
      <c r="A27" s="8" t="s">
        <v>30</v>
      </c>
      <c r="B27" s="8">
        <f>'YTD Totals'!B27</f>
        <v>0</v>
      </c>
      <c r="C27" s="8">
        <f>'September-18'!D27</f>
        <v>0</v>
      </c>
      <c r="D27" s="8">
        <f>OctoberR!I26</f>
        <v>0</v>
      </c>
      <c r="E27" s="8">
        <f>OctoberR!J26</f>
        <v>0</v>
      </c>
      <c r="F27" s="8">
        <f>OctoberR!K26</f>
        <v>0</v>
      </c>
      <c r="G27" s="8">
        <f>OctoberR!L26</f>
        <v>0</v>
      </c>
      <c r="H27" s="8">
        <f>OctoberR!M26</f>
        <v>0</v>
      </c>
      <c r="I27" s="8">
        <f>OctoberR!N26</f>
        <v>0</v>
      </c>
      <c r="J27" s="8">
        <f>OctoberR!B26</f>
        <v>0</v>
      </c>
      <c r="K27" s="8">
        <f>OctoberR!C26</f>
        <v>0</v>
      </c>
      <c r="L27" s="8">
        <f>OctoberR!D26</f>
        <v>0</v>
      </c>
      <c r="M27" s="8">
        <f>OctoberR!U22</f>
        <v>90</v>
      </c>
      <c r="N27" s="8">
        <f>OctoberR!G26</f>
        <v>0</v>
      </c>
      <c r="O27" s="8">
        <f>OctoberR!O26</f>
        <v>209</v>
      </c>
      <c r="P27" s="8">
        <f>OctoberR!P26</f>
        <v>2</v>
      </c>
      <c r="Q27" s="8">
        <f>OctoberR!Q26</f>
        <v>1</v>
      </c>
      <c r="R27" s="8">
        <f>OctoberR!R26</f>
        <v>1</v>
      </c>
      <c r="S27" s="8">
        <f>OctoberR!E26</f>
        <v>0</v>
      </c>
      <c r="T27" s="8">
        <f>OctoberR!F26</f>
        <v>0</v>
      </c>
    </row>
    <row r="28" spans="1:20">
      <c r="A28" s="7" t="s">
        <v>31</v>
      </c>
      <c r="B28" s="7">
        <f>'YTD Totals'!B28</f>
        <v>14886</v>
      </c>
      <c r="C28" s="7">
        <f>'September-18'!D28</f>
        <v>15040</v>
      </c>
      <c r="D28" s="7">
        <f>OctoberR!I27</f>
        <v>15106</v>
      </c>
      <c r="E28" s="7">
        <f>OctoberR!J27</f>
        <v>94</v>
      </c>
      <c r="F28" s="7">
        <f>OctoberR!K27</f>
        <v>28</v>
      </c>
      <c r="G28" s="7">
        <f>OctoberR!L27</f>
        <v>14798</v>
      </c>
      <c r="H28" s="7">
        <f>OctoberR!M27</f>
        <v>65</v>
      </c>
      <c r="I28" s="7">
        <f>OctoberR!N27</f>
        <v>1</v>
      </c>
      <c r="J28" s="7">
        <f>OctoberR!B27</f>
        <v>1481</v>
      </c>
      <c r="K28" s="7">
        <f>OctoberR!C27</f>
        <v>976</v>
      </c>
      <c r="L28" s="7">
        <f>OctoberR!D27</f>
        <v>505</v>
      </c>
      <c r="M28" s="7">
        <f>OctoberR!U23</f>
        <v>48</v>
      </c>
      <c r="N28" s="7">
        <f>OctoberR!G27</f>
        <v>153</v>
      </c>
      <c r="O28" s="7">
        <f>OctoberR!O27</f>
        <v>1030</v>
      </c>
      <c r="P28" s="7">
        <f>OctoberR!P27</f>
        <v>15</v>
      </c>
      <c r="Q28" s="7">
        <f>OctoberR!Q27</f>
        <v>21</v>
      </c>
      <c r="R28" s="7">
        <f>OctoberR!R27</f>
        <v>0</v>
      </c>
      <c r="S28" s="7">
        <f>OctoberR!E27</f>
        <v>359</v>
      </c>
      <c r="T28" s="7">
        <f>OctoberR!F27</f>
        <v>288</v>
      </c>
    </row>
    <row r="29" spans="1:20">
      <c r="A29" s="8" t="s">
        <v>32</v>
      </c>
      <c r="B29" s="8">
        <f>'YTD Totals'!B29</f>
        <v>4011</v>
      </c>
      <c r="C29" s="8">
        <f>'September-18'!D29</f>
        <v>4117</v>
      </c>
      <c r="D29" s="8">
        <f>OctoberR!I28</f>
        <v>4103</v>
      </c>
      <c r="E29" s="8">
        <f>OctoberR!J28</f>
        <v>24</v>
      </c>
      <c r="F29" s="8">
        <f>OctoberR!K28</f>
        <v>38</v>
      </c>
      <c r="G29" s="8">
        <f>OctoberR!L28</f>
        <v>4073</v>
      </c>
      <c r="H29" s="8">
        <f>OctoberR!M28</f>
        <v>10</v>
      </c>
      <c r="I29" s="8">
        <f>OctoberR!N28</f>
        <v>1</v>
      </c>
      <c r="J29" s="8">
        <f>OctoberR!B28</f>
        <v>330</v>
      </c>
      <c r="K29" s="8">
        <f>OctoberR!C28</f>
        <v>185</v>
      </c>
      <c r="L29" s="8">
        <f>OctoberR!D28</f>
        <v>145</v>
      </c>
      <c r="M29" s="8">
        <f>OctoberR!U25</f>
        <v>14</v>
      </c>
      <c r="N29" s="8">
        <f>OctoberR!G28</f>
        <v>57</v>
      </c>
      <c r="O29" s="8">
        <f>OctoberR!O28</f>
        <v>567</v>
      </c>
      <c r="P29" s="8">
        <f>OctoberR!P28</f>
        <v>2</v>
      </c>
      <c r="Q29" s="8">
        <f>OctoberR!Q28</f>
        <v>12</v>
      </c>
      <c r="R29" s="8">
        <f>OctoberR!R28</f>
        <v>0</v>
      </c>
      <c r="S29" s="8">
        <f>OctoberR!E28</f>
        <v>44</v>
      </c>
      <c r="T29" s="8">
        <f>OctoberR!F28</f>
        <v>31</v>
      </c>
    </row>
    <row r="30" spans="1:20">
      <c r="A30" s="7" t="s">
        <v>33</v>
      </c>
      <c r="B30" s="7">
        <f>'YTD Totals'!B30</f>
        <v>16665</v>
      </c>
      <c r="C30" s="7">
        <f>'September-18'!D30</f>
        <v>16414</v>
      </c>
      <c r="D30" s="7">
        <f>OctoberR!I29</f>
        <v>16500</v>
      </c>
      <c r="E30" s="7">
        <f>OctoberR!J29</f>
        <v>154</v>
      </c>
      <c r="F30" s="7">
        <f>OctoberR!K29</f>
        <v>68</v>
      </c>
      <c r="G30" s="7">
        <f>OctoberR!L29</f>
        <v>16321</v>
      </c>
      <c r="H30" s="7">
        <f>OctoberR!M29</f>
        <v>78</v>
      </c>
      <c r="I30" s="7">
        <f>OctoberR!N29</f>
        <v>1</v>
      </c>
      <c r="J30" s="7">
        <f>OctoberR!B29</f>
        <v>3174</v>
      </c>
      <c r="K30" s="7">
        <f>OctoberR!C29</f>
        <v>1929</v>
      </c>
      <c r="L30" s="7">
        <f>OctoberR!D29</f>
        <v>1245</v>
      </c>
      <c r="M30" s="7">
        <f>OctoberR!U26</f>
        <v>68</v>
      </c>
      <c r="N30" s="7">
        <f>OctoberR!G29</f>
        <v>281</v>
      </c>
      <c r="O30" s="7">
        <f>OctoberR!O29</f>
        <v>1717</v>
      </c>
      <c r="P30" s="7">
        <f>OctoberR!P29</f>
        <v>9</v>
      </c>
      <c r="Q30" s="7">
        <f>OctoberR!Q29</f>
        <v>40</v>
      </c>
      <c r="R30" s="7">
        <f>OctoberR!R29</f>
        <v>6</v>
      </c>
      <c r="S30" s="7">
        <f>OctoberR!E29</f>
        <v>517</v>
      </c>
      <c r="T30" s="7">
        <f>OctoberR!F29</f>
        <v>482</v>
      </c>
    </row>
    <row r="31" spans="1:20">
      <c r="A31" s="8" t="s">
        <v>34</v>
      </c>
      <c r="B31" s="8">
        <f>'YTD Totals'!B31</f>
        <v>1143</v>
      </c>
      <c r="C31" s="8">
        <f>'September-18'!D31</f>
        <v>1135</v>
      </c>
      <c r="D31" s="8">
        <f>OctoberR!I30</f>
        <v>1145</v>
      </c>
      <c r="E31" s="8">
        <f>OctoberR!J30</f>
        <v>12</v>
      </c>
      <c r="F31" s="8">
        <f>OctoberR!K30</f>
        <v>2</v>
      </c>
      <c r="G31" s="8">
        <f>OctoberR!L30</f>
        <v>1060</v>
      </c>
      <c r="H31" s="8">
        <f>OctoberR!M30</f>
        <v>6</v>
      </c>
      <c r="I31" s="8">
        <f>OctoberR!N30</f>
        <v>2</v>
      </c>
      <c r="J31" s="8">
        <f>OctoberR!B30</f>
        <v>54</v>
      </c>
      <c r="K31" s="8">
        <f>OctoberR!C30</f>
        <v>44</v>
      </c>
      <c r="L31" s="8">
        <f>OctoberR!D30</f>
        <v>10</v>
      </c>
      <c r="M31" s="8">
        <f>OctoberR!U28</f>
        <v>0</v>
      </c>
      <c r="N31" s="8">
        <f>OctoberR!G30</f>
        <v>11</v>
      </c>
      <c r="O31" s="8">
        <f>OctoberR!O30</f>
        <v>143</v>
      </c>
      <c r="P31" s="8">
        <f>OctoberR!P30</f>
        <v>2</v>
      </c>
      <c r="Q31" s="8">
        <f>OctoberR!Q30</f>
        <v>3</v>
      </c>
      <c r="R31" s="8">
        <f>OctoberR!R30</f>
        <v>0</v>
      </c>
      <c r="S31" s="8">
        <f>OctoberR!E30</f>
        <v>42</v>
      </c>
      <c r="T31" s="8">
        <f>OctoberR!F30</f>
        <v>28</v>
      </c>
    </row>
    <row r="32" spans="1:20">
      <c r="A32" s="7" t="s">
        <v>35</v>
      </c>
      <c r="B32" s="7">
        <f>'YTD Totals'!B32</f>
        <v>21309</v>
      </c>
      <c r="C32" s="7">
        <f>'September-18'!D32</f>
        <v>21595</v>
      </c>
      <c r="D32" s="7">
        <f>OctoberR!I31</f>
        <v>21258</v>
      </c>
      <c r="E32" s="7">
        <f>OctoberR!J31</f>
        <v>66</v>
      </c>
      <c r="F32" s="7">
        <f>OctoberR!K31</f>
        <v>403</v>
      </c>
      <c r="G32" s="7">
        <f>OctoberR!L31</f>
        <v>20378</v>
      </c>
      <c r="H32" s="7">
        <f>OctoberR!M31</f>
        <v>27</v>
      </c>
      <c r="I32" s="7">
        <f>OctoberR!N31</f>
        <v>0</v>
      </c>
      <c r="J32" s="7">
        <f>OctoberR!B31</f>
        <v>453</v>
      </c>
      <c r="K32" s="7">
        <f>OctoberR!C31</f>
        <v>215</v>
      </c>
      <c r="L32" s="7">
        <f>OctoberR!D31</f>
        <v>238</v>
      </c>
      <c r="M32" s="7">
        <f>OctoberR!U29</f>
        <v>17</v>
      </c>
      <c r="N32" s="7">
        <f>OctoberR!G31</f>
        <v>68</v>
      </c>
      <c r="O32" s="7">
        <f>OctoberR!O31</f>
        <v>580</v>
      </c>
      <c r="P32" s="7">
        <f>OctoberR!P31</f>
        <v>2</v>
      </c>
      <c r="Q32" s="7">
        <f>OctoberR!Q31</f>
        <v>5</v>
      </c>
      <c r="R32" s="7">
        <f>OctoberR!R31</f>
        <v>0</v>
      </c>
      <c r="S32" s="7">
        <f>OctoberR!E31</f>
        <v>247</v>
      </c>
      <c r="T32" s="7">
        <f>OctoberR!F31</f>
        <v>44</v>
      </c>
    </row>
    <row r="33" spans="1:20">
      <c r="A33" s="8" t="s">
        <v>36</v>
      </c>
      <c r="B33" s="8">
        <f>'YTD Totals'!B33</f>
        <v>24255</v>
      </c>
      <c r="C33" s="8">
        <f>'September-18'!D33</f>
        <v>24459</v>
      </c>
      <c r="D33" s="8">
        <f>OctoberR!I32</f>
        <v>24598</v>
      </c>
      <c r="E33" s="8">
        <f>OctoberR!J32</f>
        <v>244</v>
      </c>
      <c r="F33" s="8">
        <f>OctoberR!K32</f>
        <v>105</v>
      </c>
      <c r="G33" s="8">
        <f>OctoberR!L32</f>
        <v>24353</v>
      </c>
      <c r="H33" s="8">
        <f>OctoberR!M32</f>
        <v>99</v>
      </c>
      <c r="I33" s="8">
        <f>OctoberR!N32</f>
        <v>38</v>
      </c>
      <c r="J33" s="8">
        <f>OctoberR!B32</f>
        <v>3681</v>
      </c>
      <c r="K33" s="8">
        <f>OctoberR!C32</f>
        <v>2540</v>
      </c>
      <c r="L33" s="8">
        <f>OctoberR!D32</f>
        <v>1141</v>
      </c>
      <c r="M33" s="8">
        <f>OctoberR!U30</f>
        <v>117</v>
      </c>
      <c r="N33" s="8">
        <f>OctoberR!G32</f>
        <v>452</v>
      </c>
      <c r="O33" s="8">
        <f>OctoberR!O32</f>
        <v>2802</v>
      </c>
      <c r="P33" s="8">
        <f>OctoberR!P32</f>
        <v>34</v>
      </c>
      <c r="Q33" s="8">
        <f>OctoberR!Q32</f>
        <v>86</v>
      </c>
      <c r="R33" s="8">
        <f>OctoberR!R32</f>
        <v>1</v>
      </c>
      <c r="S33" s="8">
        <f>OctoberR!E32</f>
        <v>630</v>
      </c>
      <c r="T33" s="8">
        <f>OctoberR!F32</f>
        <v>557</v>
      </c>
    </row>
    <row r="34" spans="1:20">
      <c r="A34" s="7" t="s">
        <v>37</v>
      </c>
      <c r="B34" s="7">
        <f>'YTD Totals'!B34</f>
        <v>24501</v>
      </c>
      <c r="C34" s="7">
        <f>'September-18'!D34</f>
        <v>23717</v>
      </c>
      <c r="D34" s="7">
        <f>OctoberR!I33</f>
        <v>23450</v>
      </c>
      <c r="E34" s="7">
        <f>OctoberR!J33</f>
        <v>135</v>
      </c>
      <c r="F34" s="7">
        <f>OctoberR!K33</f>
        <v>402</v>
      </c>
      <c r="G34" s="7">
        <f>OctoberR!L33</f>
        <v>23031</v>
      </c>
      <c r="H34" s="7">
        <f>OctoberR!M33</f>
        <v>60</v>
      </c>
      <c r="I34" s="7">
        <f>OctoberR!N33</f>
        <v>3</v>
      </c>
      <c r="J34" s="7">
        <f>OctoberR!B33</f>
        <v>2649</v>
      </c>
      <c r="K34" s="7">
        <f>OctoberR!C33</f>
        <v>2026</v>
      </c>
      <c r="L34" s="7">
        <f>OctoberR!D33</f>
        <v>623</v>
      </c>
      <c r="M34" s="7">
        <f>OctoberR!U31</f>
        <v>18</v>
      </c>
      <c r="N34" s="7">
        <f>OctoberR!G33</f>
        <v>315</v>
      </c>
      <c r="O34" s="7">
        <f>OctoberR!O33</f>
        <v>3314</v>
      </c>
      <c r="P34" s="7">
        <f>OctoberR!P33</f>
        <v>27</v>
      </c>
      <c r="Q34" s="7">
        <f>OctoberR!Q33</f>
        <v>66</v>
      </c>
      <c r="R34" s="7">
        <f>OctoberR!R33</f>
        <v>5</v>
      </c>
      <c r="S34" s="7">
        <f>OctoberR!E33</f>
        <v>520</v>
      </c>
      <c r="T34" s="7">
        <f>OctoberR!F33</f>
        <v>704</v>
      </c>
    </row>
    <row r="35" spans="1:20">
      <c r="A35" s="8" t="s">
        <v>38</v>
      </c>
      <c r="B35" s="8">
        <f>'YTD Totals'!B35</f>
        <v>10675</v>
      </c>
      <c r="C35" s="8">
        <f>'September-18'!D35</f>
        <v>10636</v>
      </c>
      <c r="D35" s="8">
        <f>OctoberR!I34</f>
        <v>10721</v>
      </c>
      <c r="E35" s="8">
        <f>OctoberR!J34</f>
        <v>113</v>
      </c>
      <c r="F35" s="8">
        <f>OctoberR!K34</f>
        <v>29</v>
      </c>
      <c r="G35" s="8">
        <f>OctoberR!L34</f>
        <v>10571</v>
      </c>
      <c r="H35" s="8">
        <f>OctoberR!M34</f>
        <v>53</v>
      </c>
      <c r="I35" s="8">
        <f>OctoberR!N34</f>
        <v>0</v>
      </c>
      <c r="J35" s="8">
        <f>OctoberR!B34</f>
        <v>1580</v>
      </c>
      <c r="K35" s="8">
        <f>OctoberR!C34</f>
        <v>1159</v>
      </c>
      <c r="L35" s="8">
        <f>OctoberR!D34</f>
        <v>421</v>
      </c>
      <c r="M35" s="8">
        <f>OctoberR!U32</f>
        <v>58</v>
      </c>
      <c r="N35" s="8">
        <f>OctoberR!G34</f>
        <v>205</v>
      </c>
      <c r="O35" s="8">
        <f>OctoberR!O34</f>
        <v>1287</v>
      </c>
      <c r="P35" s="8">
        <f>OctoberR!P34</f>
        <v>8</v>
      </c>
      <c r="Q35" s="8">
        <f>OctoberR!Q34</f>
        <v>30</v>
      </c>
      <c r="R35" s="8">
        <f>OctoberR!R34</f>
        <v>1</v>
      </c>
      <c r="S35" s="8">
        <f>OctoberR!E34</f>
        <v>130</v>
      </c>
      <c r="T35" s="8">
        <f>OctoberR!F34</f>
        <v>260</v>
      </c>
    </row>
    <row r="36" spans="1:20">
      <c r="A36" s="7" t="s">
        <v>39</v>
      </c>
      <c r="B36" s="7">
        <f>'YTD Totals'!B36</f>
        <v>64751</v>
      </c>
      <c r="C36" s="7">
        <f>'September-18'!D36</f>
        <v>64539</v>
      </c>
      <c r="D36" s="7">
        <f>OctoberR!I35</f>
        <v>64877</v>
      </c>
      <c r="E36" s="7">
        <f>OctoberR!J35</f>
        <v>576</v>
      </c>
      <c r="F36" s="7">
        <f>OctoberR!K35</f>
        <v>239</v>
      </c>
      <c r="G36" s="7">
        <f>OctoberR!L35</f>
        <v>62578</v>
      </c>
      <c r="H36" s="7">
        <f>OctoberR!M35</f>
        <v>297</v>
      </c>
      <c r="I36" s="7">
        <f>OctoberR!N35</f>
        <v>85</v>
      </c>
      <c r="J36" s="7">
        <f>OctoberR!B35</f>
        <v>9883</v>
      </c>
      <c r="K36" s="7">
        <f>OctoberR!C35</f>
        <v>6041</v>
      </c>
      <c r="L36" s="7">
        <f>OctoberR!D35</f>
        <v>3842</v>
      </c>
      <c r="M36" s="7">
        <f>OctoberR!U33</f>
        <v>254</v>
      </c>
      <c r="N36" s="7">
        <f>OctoberR!G35</f>
        <v>1025</v>
      </c>
      <c r="O36" s="7">
        <f>OctoberR!O35</f>
        <v>13155</v>
      </c>
      <c r="P36" s="7">
        <f>OctoberR!P35</f>
        <v>95</v>
      </c>
      <c r="Q36" s="7">
        <f>OctoberR!Q35</f>
        <v>227</v>
      </c>
      <c r="R36" s="7">
        <f>OctoberR!R35</f>
        <v>5</v>
      </c>
      <c r="S36" s="7">
        <f>OctoberR!E35</f>
        <v>1072</v>
      </c>
      <c r="T36" s="7">
        <f>OctoberR!F35</f>
        <v>1167</v>
      </c>
    </row>
    <row r="37" spans="1:20">
      <c r="A37" s="8" t="s">
        <v>40</v>
      </c>
      <c r="B37" s="8">
        <f>'YTD Totals'!B37</f>
        <v>20619</v>
      </c>
      <c r="C37" s="8">
        <f>'September-18'!D37</f>
        <v>20823</v>
      </c>
      <c r="D37" s="8">
        <f>OctoberR!I36</f>
        <v>20632</v>
      </c>
      <c r="E37" s="8">
        <f>OctoberR!J36</f>
        <v>101</v>
      </c>
      <c r="F37" s="8">
        <f>OctoberR!K36</f>
        <v>292</v>
      </c>
      <c r="G37" s="8">
        <f>OctoberR!L36</f>
        <v>20384</v>
      </c>
      <c r="H37" s="8">
        <f>OctoberR!M36</f>
        <v>62</v>
      </c>
      <c r="I37" s="8">
        <f>OctoberR!N36</f>
        <v>263</v>
      </c>
      <c r="J37" s="8">
        <f>OctoberR!B36</f>
        <v>1555</v>
      </c>
      <c r="K37" s="8">
        <f>OctoberR!C36</f>
        <v>910</v>
      </c>
      <c r="L37" s="8">
        <f>OctoberR!D36</f>
        <v>645</v>
      </c>
      <c r="M37" s="8">
        <f>OctoberR!U34</f>
        <v>60</v>
      </c>
      <c r="N37" s="8">
        <f>OctoberR!G36</f>
        <v>203</v>
      </c>
      <c r="O37" s="8">
        <f>OctoberR!O36</f>
        <v>1489</v>
      </c>
      <c r="P37" s="8">
        <f>OctoberR!P36</f>
        <v>12</v>
      </c>
      <c r="Q37" s="8">
        <f>OctoberR!Q36</f>
        <v>36</v>
      </c>
      <c r="R37" s="8">
        <f>OctoberR!R36</f>
        <v>0</v>
      </c>
      <c r="S37" s="8">
        <f>OctoberR!E36</f>
        <v>403</v>
      </c>
      <c r="T37" s="8">
        <f>OctoberR!F36</f>
        <v>259</v>
      </c>
    </row>
    <row r="38" spans="1:20">
      <c r="A38" s="7" t="s">
        <v>41</v>
      </c>
      <c r="B38" s="7">
        <f>'YTD Totals'!B38</f>
        <v>33028</v>
      </c>
      <c r="C38" s="7">
        <f>'September-18'!D38</f>
        <v>33182</v>
      </c>
      <c r="D38" s="7">
        <f>OctoberR!I37</f>
        <v>33260</v>
      </c>
      <c r="E38" s="7">
        <f>OctoberR!J37</f>
        <v>206</v>
      </c>
      <c r="F38" s="7">
        <f>OctoberR!K37</f>
        <v>128</v>
      </c>
      <c r="G38" s="7">
        <f>OctoberR!L37</f>
        <v>31739</v>
      </c>
      <c r="H38" s="7">
        <f>OctoberR!M37</f>
        <v>124</v>
      </c>
      <c r="I38" s="7">
        <f>OctoberR!N37</f>
        <v>74</v>
      </c>
      <c r="J38" s="7">
        <f>OctoberR!B37</f>
        <v>4113</v>
      </c>
      <c r="K38" s="7">
        <f>OctoberR!C37</f>
        <v>2375</v>
      </c>
      <c r="L38" s="7">
        <f>OctoberR!D37</f>
        <v>1738</v>
      </c>
      <c r="M38" s="7">
        <f>OctoberR!U35</f>
        <v>118</v>
      </c>
      <c r="N38" s="7">
        <f>OctoberR!G37</f>
        <v>736</v>
      </c>
      <c r="O38" s="7">
        <f>OctoberR!O37</f>
        <v>6670</v>
      </c>
      <c r="P38" s="7">
        <f>OctoberR!P37</f>
        <v>133</v>
      </c>
      <c r="Q38" s="7">
        <f>OctoberR!Q37</f>
        <v>152</v>
      </c>
      <c r="R38" s="7">
        <f>OctoberR!R37</f>
        <v>17</v>
      </c>
      <c r="S38" s="7">
        <f>OctoberR!E37</f>
        <v>385</v>
      </c>
      <c r="T38" s="7">
        <f>OctoberR!F37</f>
        <v>316</v>
      </c>
    </row>
    <row r="39" spans="1:20">
      <c r="A39" s="8" t="s">
        <v>42</v>
      </c>
      <c r="B39" s="8">
        <f>'YTD Totals'!B39</f>
        <v>7973</v>
      </c>
      <c r="C39" s="8">
        <f>'September-18'!D39</f>
        <v>8205</v>
      </c>
      <c r="D39" s="8">
        <f>OctoberR!I38</f>
        <v>8139</v>
      </c>
      <c r="E39" s="8">
        <f>OctoberR!J38</f>
        <v>16</v>
      </c>
      <c r="F39" s="8">
        <f>OctoberR!K38</f>
        <v>82</v>
      </c>
      <c r="G39" s="8">
        <f>OctoberR!L38</f>
        <v>8135</v>
      </c>
      <c r="H39" s="8">
        <f>OctoberR!M38</f>
        <v>0</v>
      </c>
      <c r="I39" s="8">
        <f>OctoberR!N38</f>
        <v>0</v>
      </c>
      <c r="J39" s="8">
        <f>OctoberR!B38</f>
        <v>147</v>
      </c>
      <c r="K39" s="8">
        <f>OctoberR!C38</f>
        <v>104</v>
      </c>
      <c r="L39" s="8">
        <f>OctoberR!D38</f>
        <v>43</v>
      </c>
      <c r="M39" s="8">
        <f>OctoberR!U36</f>
        <v>0</v>
      </c>
      <c r="N39" s="8">
        <f>OctoberR!G38</f>
        <v>20</v>
      </c>
      <c r="O39" s="8">
        <f>OctoberR!O38</f>
        <v>244</v>
      </c>
      <c r="P39" s="8">
        <f>OctoberR!P38</f>
        <v>3</v>
      </c>
      <c r="Q39" s="8">
        <f>OctoberR!Q38</f>
        <v>2</v>
      </c>
      <c r="R39" s="8">
        <f>OctoberR!R38</f>
        <v>0</v>
      </c>
      <c r="S39" s="8">
        <f>OctoberR!E38</f>
        <v>89</v>
      </c>
      <c r="T39" s="8">
        <f>OctoberR!F38</f>
        <v>40</v>
      </c>
    </row>
    <row r="40" spans="1:20">
      <c r="A40" s="10" t="s">
        <v>43</v>
      </c>
      <c r="B40" s="10">
        <f>'YTD Totals'!B40</f>
        <v>10388</v>
      </c>
      <c r="C40" s="10">
        <f>'September-18'!D40</f>
        <v>10825</v>
      </c>
      <c r="D40" s="10">
        <f>OctoberR!I39</f>
        <v>10815</v>
      </c>
      <c r="E40" s="10">
        <f>OctoberR!J39</f>
        <v>49</v>
      </c>
      <c r="F40" s="10">
        <f>OctoberR!K39</f>
        <v>59</v>
      </c>
      <c r="G40" s="10">
        <f>OctoberR!L39</f>
        <v>9303</v>
      </c>
      <c r="H40" s="10">
        <f>OctoberR!M39</f>
        <v>14</v>
      </c>
      <c r="I40" s="10">
        <f>OctoberR!N39</f>
        <v>0</v>
      </c>
      <c r="J40" s="10">
        <f>OctoberR!B39</f>
        <v>623</v>
      </c>
      <c r="K40" s="10">
        <f>OctoberR!C39</f>
        <v>14</v>
      </c>
      <c r="L40" s="10">
        <f>OctoberR!D39</f>
        <v>609</v>
      </c>
      <c r="M40" s="10"/>
      <c r="N40" s="10">
        <f>OctoberR!G39</f>
        <v>145</v>
      </c>
      <c r="O40" s="10">
        <f>OctoberR!O39</f>
        <v>254</v>
      </c>
      <c r="P40" s="10">
        <f>OctoberR!P39</f>
        <v>3</v>
      </c>
      <c r="Q40" s="10">
        <f>OctoberR!Q39</f>
        <v>0</v>
      </c>
      <c r="R40" s="10">
        <f>OctoberR!R39</f>
        <v>1</v>
      </c>
      <c r="S40" s="10">
        <f>OctoberR!E39</f>
        <v>69</v>
      </c>
      <c r="T40" s="10">
        <f>OctoberR!F39</f>
        <v>46</v>
      </c>
    </row>
    <row r="41" spans="1:20">
      <c r="A41" s="10" t="s">
        <v>44</v>
      </c>
      <c r="B41" s="10">
        <f>'YTD Totals'!B41</f>
        <v>18549</v>
      </c>
      <c r="C41" s="10">
        <f>'September-18'!D41</f>
        <v>18609</v>
      </c>
      <c r="D41" s="10">
        <f>OctoberR!I40</f>
        <v>18693</v>
      </c>
      <c r="E41" s="10">
        <f>OctoberR!J40</f>
        <v>106</v>
      </c>
      <c r="F41" s="10">
        <f>OctoberR!K40</f>
        <v>22</v>
      </c>
      <c r="G41" s="10">
        <f>OctoberR!L40</f>
        <v>14764</v>
      </c>
      <c r="H41" s="10">
        <f>OctoberR!M40</f>
        <v>19</v>
      </c>
      <c r="I41" s="10">
        <f>OctoberR!N40</f>
        <v>0</v>
      </c>
      <c r="J41" s="10">
        <f>OctoberR!B40</f>
        <v>2835</v>
      </c>
      <c r="K41" s="10">
        <f>OctoberR!C40</f>
        <v>7</v>
      </c>
      <c r="L41" s="10">
        <f>OctoberR!D40</f>
        <v>2828</v>
      </c>
      <c r="M41" s="10"/>
      <c r="N41" s="10">
        <f>OctoberR!G40</f>
        <v>362</v>
      </c>
      <c r="O41" s="10">
        <f>OctoberR!O40</f>
        <v>455</v>
      </c>
      <c r="P41" s="10">
        <f>OctoberR!P40</f>
        <v>2</v>
      </c>
      <c r="Q41" s="10">
        <f>OctoberR!Q40</f>
        <v>0</v>
      </c>
      <c r="R41" s="10">
        <f>OctoberR!R40</f>
        <v>0</v>
      </c>
      <c r="S41" s="10">
        <f>OctoberR!E40</f>
        <v>157</v>
      </c>
      <c r="T41" s="10">
        <f>OctoberR!F40</f>
        <v>42</v>
      </c>
    </row>
    <row r="42" spans="1:20">
      <c r="A42" s="10" t="s">
        <v>45</v>
      </c>
      <c r="B42" s="10">
        <f>'YTD Totals'!B42</f>
        <v>5474</v>
      </c>
      <c r="C42" s="10">
        <f>'September-18'!D42</f>
        <v>3749</v>
      </c>
      <c r="D42" s="10">
        <f>OctoberR!I41</f>
        <v>3604</v>
      </c>
      <c r="E42" s="10">
        <f>OctoberR!J41</f>
        <v>1</v>
      </c>
      <c r="F42" s="10">
        <f>OctoberR!K41</f>
        <v>146</v>
      </c>
      <c r="G42" s="10">
        <f>OctoberR!L41</f>
        <v>3333</v>
      </c>
      <c r="H42" s="10">
        <f>OctoberR!M41</f>
        <v>0</v>
      </c>
      <c r="I42" s="10">
        <f>OctoberR!N41</f>
        <v>0</v>
      </c>
      <c r="J42" s="10">
        <f>OctoberR!B41</f>
        <v>93</v>
      </c>
      <c r="K42" s="10">
        <f>OctoberR!C41</f>
        <v>76</v>
      </c>
      <c r="L42" s="10">
        <f>OctoberR!D41</f>
        <v>17</v>
      </c>
      <c r="M42" s="10"/>
      <c r="N42" s="10">
        <f>OctoberR!G41</f>
        <v>36</v>
      </c>
      <c r="O42" s="10">
        <f>OctoberR!O41</f>
        <v>303</v>
      </c>
      <c r="P42" s="10">
        <f>OctoberR!P41</f>
        <v>0</v>
      </c>
      <c r="Q42" s="10">
        <f>OctoberR!Q41</f>
        <v>0</v>
      </c>
      <c r="R42" s="10">
        <f>OctoberR!R41</f>
        <v>0</v>
      </c>
      <c r="S42" s="10">
        <f>OctoberR!E41</f>
        <v>30</v>
      </c>
      <c r="T42" s="10">
        <f>OctoberR!F41</f>
        <v>23</v>
      </c>
    </row>
    <row r="43" spans="1:20">
      <c r="A43" s="10" t="s">
        <v>46</v>
      </c>
      <c r="B43" s="10">
        <f>'YTD Totals'!B43</f>
        <v>5013</v>
      </c>
      <c r="C43" s="10">
        <f>'September-18'!D43</f>
        <v>5081</v>
      </c>
      <c r="D43" s="10">
        <f>OctoberR!I42</f>
        <v>5079</v>
      </c>
      <c r="E43" s="10">
        <f>OctoberR!J42</f>
        <v>2</v>
      </c>
      <c r="F43" s="10">
        <f>OctoberR!K42</f>
        <v>4</v>
      </c>
      <c r="G43" s="10">
        <f>OctoberR!L42</f>
        <v>4367</v>
      </c>
      <c r="H43" s="10">
        <f>OctoberR!M42</f>
        <v>1</v>
      </c>
      <c r="I43" s="10">
        <f>OctoberR!N42</f>
        <v>0</v>
      </c>
      <c r="J43" s="10">
        <f>OctoberR!B42</f>
        <v>239</v>
      </c>
      <c r="K43" s="10">
        <f>OctoberR!C42</f>
        <v>8</v>
      </c>
      <c r="L43" s="10">
        <f>OctoberR!D42</f>
        <v>231</v>
      </c>
      <c r="M43" s="10"/>
      <c r="N43" s="10">
        <f>OctoberR!G42</f>
        <v>124</v>
      </c>
      <c r="O43" s="10">
        <f>OctoberR!O42</f>
        <v>218</v>
      </c>
      <c r="P43" s="10">
        <f>OctoberR!P42</f>
        <v>0</v>
      </c>
      <c r="Q43" s="10">
        <f>OctoberR!Q42</f>
        <v>0</v>
      </c>
      <c r="R43" s="10">
        <f>OctoberR!R42</f>
        <v>0</v>
      </c>
      <c r="S43" s="10">
        <f>OctoberR!E42</f>
        <v>15</v>
      </c>
      <c r="T43" s="10">
        <f>OctoberR!F42</f>
        <v>21</v>
      </c>
    </row>
    <row r="44" spans="1:20">
      <c r="A44" s="10" t="s">
        <v>47</v>
      </c>
      <c r="B44" s="10">
        <f>'YTD Totals'!B44</f>
        <v>13457</v>
      </c>
      <c r="C44" s="10">
        <f>'September-18'!D44</f>
        <v>13443</v>
      </c>
      <c r="D44" s="10">
        <f>OctoberR!I43</f>
        <v>13449</v>
      </c>
      <c r="E44" s="10">
        <f>OctoberR!J43</f>
        <v>6</v>
      </c>
      <c r="F44" s="10">
        <f>OctoberR!K43</f>
        <v>0</v>
      </c>
      <c r="G44" s="10">
        <f>OctoberR!L43</f>
        <v>9532</v>
      </c>
      <c r="H44" s="10">
        <f>OctoberR!M43</f>
        <v>1</v>
      </c>
      <c r="I44" s="10">
        <f>OctoberR!N43</f>
        <v>0</v>
      </c>
      <c r="J44" s="10">
        <f>OctoberR!B43</f>
        <v>538</v>
      </c>
      <c r="K44" s="10">
        <f>OctoberR!C43</f>
        <v>30</v>
      </c>
      <c r="L44" s="10">
        <f>OctoberR!D43</f>
        <v>508</v>
      </c>
      <c r="M44" s="10"/>
      <c r="N44" s="10">
        <f>OctoberR!G43</f>
        <v>123</v>
      </c>
      <c r="O44" s="10">
        <f>OctoberR!O43</f>
        <v>197</v>
      </c>
      <c r="P44" s="10">
        <f>OctoberR!P43</f>
        <v>3</v>
      </c>
      <c r="Q44" s="10">
        <f>OctoberR!Q43</f>
        <v>0</v>
      </c>
      <c r="R44" s="10">
        <f>OctoberR!R43</f>
        <v>0</v>
      </c>
      <c r="S44" s="10">
        <f>OctoberR!E43</f>
        <v>59</v>
      </c>
      <c r="T44" s="10">
        <f>OctoberR!F43</f>
        <v>2</v>
      </c>
    </row>
    <row r="45" spans="1:20">
      <c r="A45" s="11" t="s">
        <v>69</v>
      </c>
      <c r="B45" s="11">
        <f>'YTD Totals'!B45</f>
        <v>52881</v>
      </c>
      <c r="C45" s="11">
        <f>SUM(C40:C44)</f>
        <v>51707</v>
      </c>
      <c r="D45" s="11">
        <f t="shared" ref="D45:L45" si="2">SUM(D40:D44)</f>
        <v>51640</v>
      </c>
      <c r="E45" s="11">
        <f t="shared" si="2"/>
        <v>164</v>
      </c>
      <c r="F45" s="11">
        <f t="shared" si="2"/>
        <v>231</v>
      </c>
      <c r="G45" s="11">
        <f t="shared" si="2"/>
        <v>41299</v>
      </c>
      <c r="H45" s="11">
        <f t="shared" si="2"/>
        <v>35</v>
      </c>
      <c r="I45" s="11">
        <f t="shared" si="2"/>
        <v>0</v>
      </c>
      <c r="J45" s="11">
        <f t="shared" si="2"/>
        <v>4328</v>
      </c>
      <c r="K45" s="11">
        <f t="shared" si="2"/>
        <v>135</v>
      </c>
      <c r="L45" s="11">
        <f t="shared" si="2"/>
        <v>4193</v>
      </c>
      <c r="M45" s="11"/>
      <c r="N45" s="11">
        <f t="shared" ref="N45:T45" si="3">SUM(N40:N44)</f>
        <v>790</v>
      </c>
      <c r="O45" s="11">
        <f t="shared" si="3"/>
        <v>1427</v>
      </c>
      <c r="P45" s="11">
        <f>SUM(Q40:Q44)</f>
        <v>0</v>
      </c>
      <c r="Q45" s="11">
        <f>SUM(P40:P44)</f>
        <v>8</v>
      </c>
      <c r="R45" s="11">
        <f t="shared" si="3"/>
        <v>1</v>
      </c>
      <c r="S45" s="11">
        <f t="shared" si="3"/>
        <v>330</v>
      </c>
      <c r="T45" s="11">
        <f t="shared" si="3"/>
        <v>134</v>
      </c>
    </row>
    <row r="46" spans="1:20">
      <c r="A46" s="8" t="s">
        <v>48</v>
      </c>
      <c r="B46" s="8">
        <f>'YTD Totals'!B46</f>
        <v>6476</v>
      </c>
      <c r="C46" s="8">
        <f>'September-18'!D46</f>
        <v>6557</v>
      </c>
      <c r="D46" s="8">
        <f>OctoberR!I44</f>
        <v>6618</v>
      </c>
      <c r="E46" s="8">
        <f>OctoberR!J44</f>
        <v>66</v>
      </c>
      <c r="F46" s="8">
        <f>OctoberR!K44</f>
        <v>5</v>
      </c>
      <c r="G46" s="8">
        <f>OctoberR!L44</f>
        <v>6493</v>
      </c>
      <c r="H46" s="8">
        <f>OctoberR!M44</f>
        <v>24</v>
      </c>
      <c r="I46" s="8">
        <f>OctoberR!N44</f>
        <v>1</v>
      </c>
      <c r="J46" s="8">
        <f>OctoberR!B44</f>
        <v>327</v>
      </c>
      <c r="K46" s="8">
        <f>OctoberR!C44</f>
        <v>191</v>
      </c>
      <c r="L46" s="8">
        <f>OctoberR!D44</f>
        <v>136</v>
      </c>
      <c r="M46" s="8">
        <f>OctoberR!U37</f>
        <v>6</v>
      </c>
      <c r="N46" s="8">
        <f>OctoberR!G44</f>
        <v>48</v>
      </c>
      <c r="O46" s="8">
        <f>OctoberR!O44</f>
        <v>436</v>
      </c>
      <c r="P46" s="8">
        <f>OctoberR!P44</f>
        <v>5</v>
      </c>
      <c r="Q46" s="8">
        <f>OctoberR!Q44</f>
        <v>7</v>
      </c>
      <c r="R46" s="8">
        <f>OctoberR!R44</f>
        <v>0</v>
      </c>
      <c r="S46" s="8">
        <f>OctoberR!E44</f>
        <v>55</v>
      </c>
      <c r="T46" s="8">
        <f>OctoberR!F44</f>
        <v>71</v>
      </c>
    </row>
    <row r="47" spans="1:20">
      <c r="A47" s="7" t="s">
        <v>49</v>
      </c>
      <c r="B47" s="7">
        <f>'YTD Totals'!B47</f>
        <v>6971</v>
      </c>
      <c r="C47" s="7">
        <f>'September-18'!D47</f>
        <v>7084</v>
      </c>
      <c r="D47" s="7">
        <f>OctoberR!I45</f>
        <v>7122</v>
      </c>
      <c r="E47" s="7">
        <f>OctoberR!J45</f>
        <v>50</v>
      </c>
      <c r="F47" s="7">
        <f>OctoberR!K45</f>
        <v>12</v>
      </c>
      <c r="G47" s="7">
        <f>OctoberR!L45</f>
        <v>7088</v>
      </c>
      <c r="H47" s="7">
        <f>OctoberR!M45</f>
        <v>16</v>
      </c>
      <c r="I47" s="7">
        <f>OctoberR!N45</f>
        <v>0</v>
      </c>
      <c r="J47" s="7">
        <f>OctoberR!B45</f>
        <v>432</v>
      </c>
      <c r="K47" s="7">
        <f>OctoberR!C45</f>
        <v>242</v>
      </c>
      <c r="L47" s="7">
        <f>OctoberR!D45</f>
        <v>190</v>
      </c>
      <c r="M47" s="7">
        <f>OctoberR!U38</f>
        <v>6</v>
      </c>
      <c r="N47" s="7">
        <f>OctoberR!G45</f>
        <v>55</v>
      </c>
      <c r="O47" s="7">
        <f>OctoberR!O45</f>
        <v>240</v>
      </c>
      <c r="P47" s="7">
        <f>OctoberR!P45</f>
        <v>1</v>
      </c>
      <c r="Q47" s="7">
        <f>OctoberR!Q45</f>
        <v>10</v>
      </c>
      <c r="R47" s="7">
        <f>OctoberR!R45</f>
        <v>0</v>
      </c>
      <c r="S47" s="7">
        <f>OctoberR!E45</f>
        <v>109</v>
      </c>
      <c r="T47" s="7">
        <f>OctoberR!F45</f>
        <v>42</v>
      </c>
    </row>
    <row r="48" spans="1:20">
      <c r="A48" s="8" t="s">
        <v>50</v>
      </c>
      <c r="B48" s="8">
        <f>'YTD Totals'!B48</f>
        <v>14844</v>
      </c>
      <c r="C48" s="8">
        <f>'September-18'!D48</f>
        <v>15115</v>
      </c>
      <c r="D48" s="8">
        <f>OctoberR!I46</f>
        <v>15167</v>
      </c>
      <c r="E48" s="8">
        <f>OctoberR!J46</f>
        <v>93</v>
      </c>
      <c r="F48" s="8">
        <f>OctoberR!K46</f>
        <v>41</v>
      </c>
      <c r="G48" s="8">
        <f>OctoberR!L46</f>
        <v>15092</v>
      </c>
      <c r="H48" s="8">
        <f>OctoberR!M46</f>
        <v>31</v>
      </c>
      <c r="I48" s="8">
        <f>OctoberR!N46</f>
        <v>30</v>
      </c>
      <c r="J48" s="8">
        <f>OctoberR!B46</f>
        <v>2135</v>
      </c>
      <c r="K48" s="8">
        <f>OctoberR!C46</f>
        <v>1273</v>
      </c>
      <c r="L48" s="8">
        <f>OctoberR!D46</f>
        <v>862</v>
      </c>
      <c r="M48" s="8">
        <f>OctoberR!U39</f>
        <v>57</v>
      </c>
      <c r="N48" s="8">
        <f>OctoberR!G46</f>
        <v>251</v>
      </c>
      <c r="O48" s="8">
        <f>OctoberR!O46</f>
        <v>1386</v>
      </c>
      <c r="P48" s="8">
        <f>OctoberR!P46</f>
        <v>11</v>
      </c>
      <c r="Q48" s="8">
        <f>OctoberR!Q46</f>
        <v>31</v>
      </c>
      <c r="R48" s="8">
        <f>OctoberR!R46</f>
        <v>0</v>
      </c>
      <c r="S48" s="8">
        <f>OctoberR!E46</f>
        <v>255</v>
      </c>
      <c r="T48" s="8">
        <f>OctoberR!F46</f>
        <v>380</v>
      </c>
    </row>
    <row r="49" spans="1:20">
      <c r="A49" s="7" t="s">
        <v>51</v>
      </c>
      <c r="B49" s="7">
        <f>'YTD Totals'!B49</f>
        <v>31693</v>
      </c>
      <c r="C49" s="7">
        <f>'September-18'!D49</f>
        <v>32143</v>
      </c>
      <c r="D49" s="7">
        <f>OctoberR!I47</f>
        <v>31819</v>
      </c>
      <c r="E49" s="7">
        <f>OctoberR!J47</f>
        <v>199</v>
      </c>
      <c r="F49" s="7">
        <f>OctoberR!K47</f>
        <v>522</v>
      </c>
      <c r="G49" s="7">
        <f>OctoberR!L47</f>
        <v>30699</v>
      </c>
      <c r="H49" s="7">
        <f>OctoberR!M47</f>
        <v>72</v>
      </c>
      <c r="I49" s="7">
        <f>OctoberR!N47</f>
        <v>23</v>
      </c>
      <c r="J49" s="7">
        <f>OctoberR!B47</f>
        <v>3930</v>
      </c>
      <c r="K49" s="7">
        <f>OctoberR!C47</f>
        <v>1392</v>
      </c>
      <c r="L49" s="7">
        <f>OctoberR!D47</f>
        <v>2538</v>
      </c>
      <c r="M49" s="7">
        <f>OctoberR!U24</f>
        <v>119</v>
      </c>
      <c r="N49" s="7">
        <f>OctoberR!G47</f>
        <v>339</v>
      </c>
      <c r="O49" s="7">
        <f>OctoberR!O47</f>
        <v>1893</v>
      </c>
      <c r="P49" s="7">
        <f>OctoberR!P47</f>
        <v>20</v>
      </c>
      <c r="Q49" s="7">
        <f>OctoberR!Q47</f>
        <v>58</v>
      </c>
      <c r="R49" s="7">
        <f>OctoberR!R47</f>
        <v>2</v>
      </c>
      <c r="S49" s="7">
        <f>OctoberR!E47</f>
        <v>592</v>
      </c>
      <c r="T49" s="7">
        <f>OctoberR!F47</f>
        <v>543</v>
      </c>
    </row>
    <row r="50" spans="1:20">
      <c r="A50" s="8" t="s">
        <v>52</v>
      </c>
      <c r="B50" s="8">
        <f>'YTD Totals'!B50</f>
        <v>25578</v>
      </c>
      <c r="C50" s="8">
        <f>'September-18'!D50</f>
        <v>25222</v>
      </c>
      <c r="D50" s="8">
        <f>OctoberR!I48</f>
        <v>25184</v>
      </c>
      <c r="E50" s="8">
        <f>OctoberR!J48</f>
        <v>96</v>
      </c>
      <c r="F50" s="8">
        <f>OctoberR!K48</f>
        <v>134</v>
      </c>
      <c r="G50" s="8">
        <f>OctoberR!L48</f>
        <v>25055</v>
      </c>
      <c r="H50" s="8">
        <f>OctoberR!M48</f>
        <v>73</v>
      </c>
      <c r="I50" s="8">
        <f>OctoberR!N48</f>
        <v>0</v>
      </c>
      <c r="J50" s="8">
        <f>OctoberR!B48</f>
        <v>2896</v>
      </c>
      <c r="K50" s="8">
        <f>OctoberR!C48</f>
        <v>1257</v>
      </c>
      <c r="L50" s="8">
        <f>OctoberR!D48</f>
        <v>1639</v>
      </c>
      <c r="M50" s="8">
        <f>OctoberR!U40</f>
        <v>191</v>
      </c>
      <c r="N50" s="8">
        <f>OctoberR!G48</f>
        <v>360</v>
      </c>
      <c r="O50" s="8">
        <f>OctoberR!O48</f>
        <v>1895</v>
      </c>
      <c r="P50" s="8">
        <f>OctoberR!P48</f>
        <v>7</v>
      </c>
      <c r="Q50" s="8">
        <f>OctoberR!Q48</f>
        <v>44</v>
      </c>
      <c r="R50" s="8">
        <f>OctoberR!R48</f>
        <v>0</v>
      </c>
      <c r="S50" s="8">
        <f>OctoberR!E48</f>
        <v>691</v>
      </c>
      <c r="T50" s="8">
        <f>OctoberR!F48</f>
        <v>220</v>
      </c>
    </row>
    <row r="51" spans="1:20">
      <c r="A51" s="7" t="s">
        <v>53</v>
      </c>
      <c r="B51" s="7">
        <f>'YTD Totals'!B51</f>
        <v>10661</v>
      </c>
      <c r="C51" s="7">
        <f>'September-18'!D51</f>
        <v>10709</v>
      </c>
      <c r="D51" s="7">
        <f>OctoberR!I49</f>
        <v>10764</v>
      </c>
      <c r="E51" s="7">
        <f>OctoberR!J49</f>
        <v>103</v>
      </c>
      <c r="F51" s="7">
        <f>OctoberR!K49</f>
        <v>48</v>
      </c>
      <c r="G51" s="7">
        <f>OctoberR!L49</f>
        <v>10164</v>
      </c>
      <c r="H51" s="7">
        <f>OctoberR!M49</f>
        <v>32</v>
      </c>
      <c r="I51" s="7">
        <f>OctoberR!N49</f>
        <v>0</v>
      </c>
      <c r="J51" s="7">
        <f>OctoberR!B49</f>
        <v>1259</v>
      </c>
      <c r="K51" s="7">
        <f>OctoberR!C49</f>
        <v>549</v>
      </c>
      <c r="L51" s="7">
        <f>OctoberR!D49</f>
        <v>710</v>
      </c>
      <c r="M51" s="7">
        <f>OctoberR!U41</f>
        <v>17</v>
      </c>
      <c r="N51" s="7">
        <f>OctoberR!G49</f>
        <v>162</v>
      </c>
      <c r="O51" s="7">
        <f>OctoberR!O49</f>
        <v>1223</v>
      </c>
      <c r="P51" s="7">
        <f>OctoberR!P49</f>
        <v>9</v>
      </c>
      <c r="Q51" s="7">
        <f>OctoberR!Q49</f>
        <v>26</v>
      </c>
      <c r="R51" s="7">
        <f>OctoberR!R49</f>
        <v>0</v>
      </c>
      <c r="S51" s="7">
        <f>OctoberR!E49</f>
        <v>253</v>
      </c>
      <c r="T51" s="7">
        <f>OctoberR!F49</f>
        <v>295</v>
      </c>
    </row>
    <row r="52" spans="1:20">
      <c r="A52" s="8" t="s">
        <v>54</v>
      </c>
      <c r="B52" s="8">
        <f>'YTD Totals'!B52</f>
        <v>30706</v>
      </c>
      <c r="C52" s="8">
        <f>'September-18'!D52</f>
        <v>30925</v>
      </c>
      <c r="D52" s="8">
        <f>OctoberR!I50</f>
        <v>30897</v>
      </c>
      <c r="E52" s="8">
        <f>OctoberR!J50</f>
        <v>197</v>
      </c>
      <c r="F52" s="8">
        <f>OctoberR!K50</f>
        <v>225</v>
      </c>
      <c r="G52" s="8">
        <f>OctoberR!L50</f>
        <v>30499</v>
      </c>
      <c r="H52" s="8">
        <f>OctoberR!M50</f>
        <v>131</v>
      </c>
      <c r="I52" s="8">
        <f>OctoberR!N50</f>
        <v>157</v>
      </c>
      <c r="J52" s="8">
        <f>OctoberR!B50</f>
        <v>3157</v>
      </c>
      <c r="K52" s="8">
        <f>OctoberR!C50</f>
        <v>1883</v>
      </c>
      <c r="L52" s="8">
        <f>OctoberR!D50</f>
        <v>1274</v>
      </c>
      <c r="M52" s="8">
        <f>OctoberR!U42</f>
        <v>193</v>
      </c>
      <c r="N52" s="8">
        <f>OctoberR!G50</f>
        <v>481</v>
      </c>
      <c r="O52" s="8">
        <f>OctoberR!O50</f>
        <v>4988</v>
      </c>
      <c r="P52" s="8">
        <f>OctoberR!P50</f>
        <v>22</v>
      </c>
      <c r="Q52" s="8">
        <f>OctoberR!Q50</f>
        <v>98</v>
      </c>
      <c r="R52" s="8">
        <f>OctoberR!R50</f>
        <v>5</v>
      </c>
      <c r="S52" s="8">
        <f>OctoberR!E50</f>
        <v>559</v>
      </c>
      <c r="T52" s="8">
        <f>OctoberR!F50</f>
        <v>495</v>
      </c>
    </row>
    <row r="53" spans="1:20">
      <c r="A53" s="7" t="s">
        <v>55</v>
      </c>
      <c r="B53" s="7">
        <f>'YTD Totals'!B53</f>
        <v>11200</v>
      </c>
      <c r="C53" s="7">
        <f>'September-18'!D53</f>
        <v>10611</v>
      </c>
      <c r="D53" s="7">
        <f>OctoberR!I51</f>
        <v>10666</v>
      </c>
      <c r="E53" s="7">
        <f>OctoberR!J51</f>
        <v>60</v>
      </c>
      <c r="F53" s="7">
        <f>OctoberR!K51</f>
        <v>12</v>
      </c>
      <c r="G53" s="7">
        <f>OctoberR!L51</f>
        <v>10592</v>
      </c>
      <c r="H53" s="7">
        <f>OctoberR!M51</f>
        <v>15</v>
      </c>
      <c r="I53" s="7">
        <f>OctoberR!N51</f>
        <v>0</v>
      </c>
      <c r="J53" s="7">
        <f>OctoberR!B51</f>
        <v>804</v>
      </c>
      <c r="K53" s="7">
        <f>OctoberR!C51</f>
        <v>503</v>
      </c>
      <c r="L53" s="7">
        <f>OctoberR!D51</f>
        <v>301</v>
      </c>
      <c r="M53" s="7">
        <f>OctoberR!U13</f>
        <v>14</v>
      </c>
      <c r="N53" s="7">
        <f>OctoberR!G51</f>
        <v>94</v>
      </c>
      <c r="O53" s="7">
        <f>OctoberR!O51</f>
        <v>722</v>
      </c>
      <c r="P53" s="7">
        <f>OctoberR!P51</f>
        <v>6</v>
      </c>
      <c r="Q53" s="7">
        <f>OctoberR!Q51</f>
        <v>21</v>
      </c>
      <c r="R53" s="7">
        <f>OctoberR!R51</f>
        <v>0</v>
      </c>
      <c r="S53" s="7">
        <f>OctoberR!E51</f>
        <v>101</v>
      </c>
      <c r="T53" s="7">
        <f>OctoberR!F51</f>
        <v>230</v>
      </c>
    </row>
    <row r="54" spans="1:20">
      <c r="A54" s="8" t="s">
        <v>56</v>
      </c>
      <c r="B54" s="8">
        <f>'YTD Totals'!B54</f>
        <v>22067</v>
      </c>
      <c r="C54" s="8">
        <f>'September-18'!D54</f>
        <v>22176</v>
      </c>
      <c r="D54" s="8">
        <f>OctoberR!I52</f>
        <v>22116</v>
      </c>
      <c r="E54" s="8">
        <f>OctoberR!J52</f>
        <v>56</v>
      </c>
      <c r="F54" s="8">
        <f>OctoberR!K52</f>
        <v>115</v>
      </c>
      <c r="G54" s="8">
        <f>OctoberR!L52</f>
        <v>21389</v>
      </c>
      <c r="H54" s="8">
        <f>OctoberR!M52</f>
        <v>21</v>
      </c>
      <c r="I54" s="8">
        <f>OctoberR!N52</f>
        <v>59</v>
      </c>
      <c r="J54" s="8">
        <f>OctoberR!B52</f>
        <v>2325</v>
      </c>
      <c r="K54" s="8">
        <f>OctoberR!C52</f>
        <v>1249</v>
      </c>
      <c r="L54" s="8">
        <f>OctoberR!D52</f>
        <v>1076</v>
      </c>
      <c r="M54" s="8">
        <f>OctoberR!U43</f>
        <v>65</v>
      </c>
      <c r="N54" s="8">
        <f>OctoberR!G52</f>
        <v>225</v>
      </c>
      <c r="O54" s="8">
        <f>OctoberR!O52</f>
        <v>1307</v>
      </c>
      <c r="P54" s="8">
        <f>OctoberR!P52</f>
        <v>13</v>
      </c>
      <c r="Q54" s="8">
        <f>OctoberR!Q52</f>
        <v>27</v>
      </c>
      <c r="R54" s="8">
        <f>OctoberR!R52</f>
        <v>1</v>
      </c>
      <c r="S54" s="8">
        <f>OctoberR!E52</f>
        <v>325</v>
      </c>
      <c r="T54" s="8">
        <f>OctoberR!F52</f>
        <v>483</v>
      </c>
    </row>
    <row r="55" spans="1:20">
      <c r="A55" s="7" t="s">
        <v>57</v>
      </c>
      <c r="B55" s="7">
        <f>'YTD Totals'!B55</f>
        <v>10340</v>
      </c>
      <c r="C55" s="7">
        <f>'September-18'!D55</f>
        <v>10278</v>
      </c>
      <c r="D55" s="7">
        <f>OctoberR!I53</f>
        <v>10290</v>
      </c>
      <c r="E55" s="7">
        <f>OctoberR!J53</f>
        <v>19</v>
      </c>
      <c r="F55" s="7">
        <f>OctoberR!K53</f>
        <v>10</v>
      </c>
      <c r="G55" s="7">
        <f>OctoberR!L53</f>
        <v>10124</v>
      </c>
      <c r="H55" s="7">
        <f>OctoberR!M53</f>
        <v>2</v>
      </c>
      <c r="I55" s="7">
        <f>OctoberR!N53</f>
        <v>0</v>
      </c>
      <c r="J55" s="7">
        <f>OctoberR!B53</f>
        <v>328</v>
      </c>
      <c r="K55" s="7">
        <f>OctoberR!C53</f>
        <v>196</v>
      </c>
      <c r="L55" s="7">
        <f>OctoberR!D53</f>
        <v>132</v>
      </c>
      <c r="M55" s="7">
        <f>OctoberR!U44</f>
        <v>0</v>
      </c>
      <c r="N55" s="7">
        <f>OctoberR!G53</f>
        <v>38</v>
      </c>
      <c r="O55" s="7">
        <f>OctoberR!O53</f>
        <v>333</v>
      </c>
      <c r="P55" s="7">
        <f>OctoberR!P53</f>
        <v>0</v>
      </c>
      <c r="Q55" s="7">
        <f>OctoberR!Q53</f>
        <v>10</v>
      </c>
      <c r="R55" s="7">
        <f>OctoberR!R53</f>
        <v>0</v>
      </c>
      <c r="S55" s="7">
        <f>OctoberR!E53</f>
        <v>80</v>
      </c>
      <c r="T55" s="7">
        <f>OctoberR!F53</f>
        <v>155</v>
      </c>
    </row>
    <row r="56" spans="1:20">
      <c r="A56" s="8" t="s">
        <v>58</v>
      </c>
      <c r="B56" s="8">
        <f>'YTD Totals'!B56</f>
        <v>15378</v>
      </c>
      <c r="C56" s="8">
        <f>'September-18'!D56</f>
        <v>15081</v>
      </c>
      <c r="D56" s="8">
        <f>OctoberR!I54</f>
        <v>14939</v>
      </c>
      <c r="E56" s="8">
        <f>OctoberR!J54</f>
        <v>69</v>
      </c>
      <c r="F56" s="8">
        <f>OctoberR!K54</f>
        <v>215</v>
      </c>
      <c r="G56" s="8">
        <f>OctoberR!L54</f>
        <v>14807</v>
      </c>
      <c r="H56" s="8">
        <f>OctoberR!M54</f>
        <v>15</v>
      </c>
      <c r="I56" s="8">
        <f>OctoberR!N54</f>
        <v>6</v>
      </c>
      <c r="J56" s="8">
        <f>OctoberR!B54</f>
        <v>560</v>
      </c>
      <c r="K56" s="8">
        <f>OctoberR!C54</f>
        <v>295</v>
      </c>
      <c r="L56" s="8">
        <f>OctoberR!D54</f>
        <v>265</v>
      </c>
      <c r="M56" s="8">
        <f>OctoberR!U45</f>
        <v>4</v>
      </c>
      <c r="N56" s="8">
        <f>OctoberR!G54</f>
        <v>94</v>
      </c>
      <c r="O56" s="8">
        <f>OctoberR!O54</f>
        <v>722</v>
      </c>
      <c r="P56" s="8">
        <f>OctoberR!P54</f>
        <v>10</v>
      </c>
      <c r="Q56" s="8">
        <f>OctoberR!Q54</f>
        <v>5</v>
      </c>
      <c r="R56" s="8">
        <f>OctoberR!R54</f>
        <v>5</v>
      </c>
      <c r="S56" s="8">
        <f>OctoberR!E54</f>
        <v>155</v>
      </c>
      <c r="T56" s="8">
        <f>OctoberR!F54</f>
        <v>86</v>
      </c>
    </row>
    <row r="57" spans="1:20">
      <c r="A57" s="7" t="s">
        <v>59</v>
      </c>
      <c r="B57" s="7">
        <f>'YTD Totals'!B57</f>
        <v>17645</v>
      </c>
      <c r="C57" s="7">
        <f>'September-18'!D57</f>
        <v>16282</v>
      </c>
      <c r="D57" s="7">
        <f>OctoberR!I55</f>
        <v>15824</v>
      </c>
      <c r="E57" s="7">
        <f>OctoberR!J55</f>
        <v>91</v>
      </c>
      <c r="F57" s="7">
        <f>OctoberR!K55</f>
        <v>549</v>
      </c>
      <c r="G57" s="7">
        <f>OctoberR!L55</f>
        <v>15278</v>
      </c>
      <c r="H57" s="7">
        <f>OctoberR!M55</f>
        <v>27</v>
      </c>
      <c r="I57" s="7">
        <f>OctoberR!N55</f>
        <v>217</v>
      </c>
      <c r="J57" s="7">
        <f>OctoberR!B55</f>
        <v>583</v>
      </c>
      <c r="K57" s="7">
        <f>OctoberR!C55</f>
        <v>303</v>
      </c>
      <c r="L57" s="7">
        <f>OctoberR!D55</f>
        <v>280</v>
      </c>
      <c r="M57" s="7">
        <f>OctoberR!U46</f>
        <v>16</v>
      </c>
      <c r="N57" s="7">
        <f>OctoberR!G55</f>
        <v>75</v>
      </c>
      <c r="O57" s="7">
        <f>OctoberR!O55</f>
        <v>799</v>
      </c>
      <c r="P57" s="7">
        <f>OctoberR!P55</f>
        <v>1</v>
      </c>
      <c r="Q57" s="7">
        <f>OctoberR!Q55</f>
        <v>15</v>
      </c>
      <c r="R57" s="7">
        <f>OctoberR!R55</f>
        <v>0</v>
      </c>
      <c r="S57" s="7">
        <f>OctoberR!E55</f>
        <v>119</v>
      </c>
      <c r="T57" s="7">
        <f>OctoberR!F55</f>
        <v>161</v>
      </c>
    </row>
    <row r="58" spans="1:20">
      <c r="A58" s="6" t="s">
        <v>68</v>
      </c>
      <c r="B58" s="6">
        <f>'YTD Totals'!B58</f>
        <v>1043053</v>
      </c>
      <c r="C58" s="6">
        <f t="shared" ref="C58:T58" si="4">SUM(C46:C57)+SUM(C17:C44)+SUM(C2:C15)</f>
        <v>1046428</v>
      </c>
      <c r="D58" s="6">
        <f t="shared" si="4"/>
        <v>1045655</v>
      </c>
      <c r="E58" s="6">
        <f t="shared" si="4"/>
        <v>19980</v>
      </c>
      <c r="F58" s="6">
        <f t="shared" si="4"/>
        <v>20740</v>
      </c>
      <c r="G58" s="6"/>
      <c r="H58" s="6"/>
      <c r="I58" s="6"/>
      <c r="J58" s="6">
        <f t="shared" si="4"/>
        <v>127753</v>
      </c>
      <c r="K58" s="6">
        <f t="shared" si="4"/>
        <v>69342</v>
      </c>
      <c r="L58" s="6">
        <f t="shared" si="4"/>
        <v>58411</v>
      </c>
      <c r="M58" s="6">
        <f>SUM(M2:M57)</f>
        <v>5189</v>
      </c>
      <c r="N58" s="6">
        <f t="shared" si="4"/>
        <v>14186</v>
      </c>
      <c r="O58" s="6">
        <f t="shared" si="4"/>
        <v>123233</v>
      </c>
      <c r="P58" s="6">
        <f>SUM(Q46:Q57)+SUM(Q17:Q44)+SUM(Q2:Q15)</f>
        <v>2334</v>
      </c>
      <c r="Q58" s="6">
        <f>SUM(P46:P57)+SUM(P17:P44)+SUM(P2:P15)</f>
        <v>1091</v>
      </c>
      <c r="R58" s="6">
        <f t="shared" si="4"/>
        <v>387</v>
      </c>
      <c r="S58" s="6">
        <f t="shared" si="4"/>
        <v>17388</v>
      </c>
      <c r="T58" s="6">
        <f t="shared" si="4"/>
        <v>17388</v>
      </c>
    </row>
  </sheetData>
  <sheetProtection autoFilter="0"/>
  <autoFilter ref="A1:T58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U55"/>
  <sheetViews>
    <sheetView workbookViewId="0"/>
  </sheetViews>
  <sheetFormatPr defaultRowHeight="14.4"/>
  <cols>
    <col min="2" max="18" width="21.664062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183</v>
      </c>
      <c r="I1" t="s">
        <v>184</v>
      </c>
      <c r="J1" t="s">
        <v>60</v>
      </c>
      <c r="K1" t="s">
        <v>61</v>
      </c>
      <c r="L1" t="s">
        <v>62</v>
      </c>
      <c r="M1" t="s">
        <v>63</v>
      </c>
      <c r="N1" t="s">
        <v>185</v>
      </c>
      <c r="O1" t="s">
        <v>76</v>
      </c>
      <c r="P1" t="s">
        <v>77</v>
      </c>
      <c r="Q1" t="s">
        <v>188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8316</v>
      </c>
      <c r="C2">
        <v>4806</v>
      </c>
      <c r="D2">
        <v>3510</v>
      </c>
      <c r="E2">
        <v>1147</v>
      </c>
      <c r="F2">
        <v>1510</v>
      </c>
      <c r="G2">
        <v>786</v>
      </c>
      <c r="I2" s="56">
        <v>59692</v>
      </c>
      <c r="J2">
        <v>511</v>
      </c>
      <c r="K2">
        <v>946</v>
      </c>
      <c r="L2">
        <v>58256</v>
      </c>
      <c r="M2">
        <v>245</v>
      </c>
      <c r="N2">
        <v>97</v>
      </c>
      <c r="O2">
        <v>7584</v>
      </c>
      <c r="P2">
        <v>64</v>
      </c>
      <c r="Q2">
        <v>159</v>
      </c>
      <c r="R2">
        <v>151</v>
      </c>
      <c r="T2" s="30" t="s">
        <v>108</v>
      </c>
      <c r="U2" s="54">
        <v>245</v>
      </c>
    </row>
    <row r="3" spans="1:21">
      <c r="A3" t="s">
        <v>8</v>
      </c>
      <c r="B3">
        <v>3454</v>
      </c>
      <c r="C3">
        <v>2016</v>
      </c>
      <c r="D3">
        <v>1438</v>
      </c>
      <c r="E3">
        <v>346</v>
      </c>
      <c r="F3">
        <v>432</v>
      </c>
      <c r="G3">
        <v>411</v>
      </c>
      <c r="I3" s="56">
        <v>24425</v>
      </c>
      <c r="J3">
        <v>253</v>
      </c>
      <c r="K3">
        <v>193</v>
      </c>
      <c r="L3">
        <v>23946</v>
      </c>
      <c r="M3">
        <v>129</v>
      </c>
      <c r="N3">
        <v>17</v>
      </c>
      <c r="O3">
        <v>4026</v>
      </c>
      <c r="P3">
        <v>21</v>
      </c>
      <c r="Q3">
        <v>77</v>
      </c>
      <c r="R3">
        <v>5</v>
      </c>
      <c r="T3" s="30" t="s">
        <v>109</v>
      </c>
      <c r="U3" s="54">
        <v>223</v>
      </c>
    </row>
    <row r="4" spans="1:21">
      <c r="A4" t="s">
        <v>9</v>
      </c>
      <c r="B4">
        <v>12827</v>
      </c>
      <c r="C4">
        <v>6149</v>
      </c>
      <c r="D4">
        <v>6678</v>
      </c>
      <c r="E4">
        <v>870</v>
      </c>
      <c r="F4">
        <v>1126</v>
      </c>
      <c r="G4">
        <v>1145</v>
      </c>
      <c r="I4" s="56">
        <v>65518</v>
      </c>
      <c r="J4">
        <v>635</v>
      </c>
      <c r="K4">
        <v>388</v>
      </c>
      <c r="L4">
        <v>61194</v>
      </c>
      <c r="M4">
        <v>380</v>
      </c>
      <c r="N4">
        <v>70</v>
      </c>
      <c r="O4">
        <v>6880</v>
      </c>
      <c r="P4">
        <v>63</v>
      </c>
      <c r="Q4">
        <v>186</v>
      </c>
      <c r="R4">
        <v>3</v>
      </c>
      <c r="T4" s="30" t="s">
        <v>110</v>
      </c>
      <c r="U4" s="54">
        <v>0</v>
      </c>
    </row>
    <row r="5" spans="1:21">
      <c r="A5" t="s">
        <v>10</v>
      </c>
      <c r="B5">
        <v>195</v>
      </c>
      <c r="C5">
        <v>127</v>
      </c>
      <c r="D5">
        <v>68</v>
      </c>
      <c r="E5">
        <v>102</v>
      </c>
      <c r="F5">
        <v>32</v>
      </c>
      <c r="G5">
        <v>24</v>
      </c>
      <c r="I5" s="56">
        <v>11606</v>
      </c>
      <c r="J5">
        <v>24</v>
      </c>
      <c r="K5">
        <v>25</v>
      </c>
      <c r="L5">
        <v>11321</v>
      </c>
      <c r="M5">
        <v>7</v>
      </c>
      <c r="N5">
        <v>0</v>
      </c>
      <c r="O5">
        <v>182</v>
      </c>
      <c r="P5">
        <v>0</v>
      </c>
      <c r="Q5">
        <v>4</v>
      </c>
      <c r="R5">
        <v>0</v>
      </c>
      <c r="T5" s="30" t="s">
        <v>111</v>
      </c>
      <c r="U5" s="54">
        <v>455</v>
      </c>
    </row>
    <row r="6" spans="1:21">
      <c r="A6" t="s">
        <v>11</v>
      </c>
      <c r="B6">
        <v>9333</v>
      </c>
      <c r="C6">
        <v>4315</v>
      </c>
      <c r="D6">
        <v>5018</v>
      </c>
      <c r="E6">
        <v>1340</v>
      </c>
      <c r="F6">
        <v>1210</v>
      </c>
      <c r="G6">
        <v>975</v>
      </c>
      <c r="I6" s="56">
        <v>60952</v>
      </c>
      <c r="J6">
        <v>741</v>
      </c>
      <c r="K6">
        <v>593</v>
      </c>
      <c r="L6">
        <v>57573</v>
      </c>
      <c r="M6">
        <v>437</v>
      </c>
      <c r="N6">
        <v>108</v>
      </c>
      <c r="O6">
        <v>12750</v>
      </c>
      <c r="P6">
        <v>71</v>
      </c>
      <c r="Q6">
        <v>167</v>
      </c>
      <c r="R6">
        <v>3</v>
      </c>
      <c r="T6" s="30" t="s">
        <v>112</v>
      </c>
      <c r="U6" s="54">
        <v>93</v>
      </c>
    </row>
    <row r="7" spans="1:21">
      <c r="A7" t="s">
        <v>12</v>
      </c>
      <c r="B7">
        <v>1367</v>
      </c>
      <c r="C7">
        <v>1050</v>
      </c>
      <c r="D7">
        <v>317</v>
      </c>
      <c r="E7">
        <v>201</v>
      </c>
      <c r="F7">
        <v>243</v>
      </c>
      <c r="G7">
        <v>112</v>
      </c>
      <c r="I7" s="56">
        <v>15316</v>
      </c>
      <c r="J7">
        <v>64</v>
      </c>
      <c r="K7">
        <v>61</v>
      </c>
      <c r="L7">
        <v>15211</v>
      </c>
      <c r="M7">
        <v>23</v>
      </c>
      <c r="N7">
        <v>0</v>
      </c>
      <c r="O7">
        <v>655</v>
      </c>
      <c r="P7">
        <v>5</v>
      </c>
      <c r="Q7">
        <v>12</v>
      </c>
      <c r="R7">
        <v>0</v>
      </c>
      <c r="T7" s="30" t="s">
        <v>113</v>
      </c>
      <c r="U7" s="54">
        <v>14</v>
      </c>
    </row>
    <row r="8" spans="1:21">
      <c r="A8" t="s">
        <v>13</v>
      </c>
      <c r="B8">
        <v>692</v>
      </c>
      <c r="C8">
        <v>531</v>
      </c>
      <c r="D8">
        <v>161</v>
      </c>
      <c r="E8">
        <v>180</v>
      </c>
      <c r="F8">
        <v>192</v>
      </c>
      <c r="G8">
        <v>82</v>
      </c>
      <c r="I8" s="56">
        <v>9259</v>
      </c>
      <c r="J8">
        <v>30</v>
      </c>
      <c r="K8">
        <v>15</v>
      </c>
      <c r="L8">
        <v>9100</v>
      </c>
      <c r="M8">
        <v>11</v>
      </c>
      <c r="N8">
        <v>0</v>
      </c>
      <c r="O8">
        <v>527</v>
      </c>
      <c r="P8">
        <v>1</v>
      </c>
      <c r="Q8">
        <v>3</v>
      </c>
      <c r="R8">
        <v>0</v>
      </c>
      <c r="T8" s="30" t="s">
        <v>114</v>
      </c>
      <c r="U8" s="54">
        <v>819</v>
      </c>
    </row>
    <row r="9" spans="1:21">
      <c r="A9" t="s">
        <v>14</v>
      </c>
      <c r="B9">
        <v>378</v>
      </c>
      <c r="C9">
        <v>296</v>
      </c>
      <c r="D9">
        <v>82</v>
      </c>
      <c r="E9">
        <v>94</v>
      </c>
      <c r="F9">
        <v>48</v>
      </c>
      <c r="G9">
        <v>51</v>
      </c>
      <c r="I9" s="56">
        <v>9312</v>
      </c>
      <c r="J9">
        <v>75</v>
      </c>
      <c r="K9">
        <v>59</v>
      </c>
      <c r="L9">
        <v>9178</v>
      </c>
      <c r="M9">
        <v>17</v>
      </c>
      <c r="N9">
        <v>4</v>
      </c>
      <c r="O9">
        <v>252</v>
      </c>
      <c r="P9">
        <v>1</v>
      </c>
      <c r="Q9">
        <v>8</v>
      </c>
      <c r="R9">
        <v>0</v>
      </c>
      <c r="T9" s="30" t="s">
        <v>115</v>
      </c>
      <c r="U9" s="54">
        <v>28</v>
      </c>
    </row>
    <row r="10" spans="1:21">
      <c r="A10" t="s">
        <v>15</v>
      </c>
      <c r="B10">
        <v>50</v>
      </c>
      <c r="C10">
        <v>21</v>
      </c>
      <c r="D10">
        <v>29</v>
      </c>
      <c r="E10">
        <v>50</v>
      </c>
      <c r="F10">
        <v>6</v>
      </c>
      <c r="G10">
        <v>12</v>
      </c>
      <c r="I10" s="56">
        <v>6589</v>
      </c>
      <c r="J10">
        <v>35</v>
      </c>
      <c r="K10">
        <v>1</v>
      </c>
      <c r="L10">
        <v>6445</v>
      </c>
      <c r="M10">
        <v>1</v>
      </c>
      <c r="N10">
        <v>0</v>
      </c>
      <c r="O10">
        <v>129</v>
      </c>
      <c r="P10">
        <v>0</v>
      </c>
      <c r="Q10">
        <v>2</v>
      </c>
      <c r="R10">
        <v>0</v>
      </c>
      <c r="T10" s="30" t="s">
        <v>116</v>
      </c>
      <c r="U10" s="54">
        <v>10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I11" s="56">
        <v>19663</v>
      </c>
      <c r="J11">
        <v>12422</v>
      </c>
      <c r="K11">
        <v>11805</v>
      </c>
      <c r="L11">
        <v>19663</v>
      </c>
      <c r="M11">
        <v>12421</v>
      </c>
      <c r="N11">
        <v>11803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54">
        <v>10</v>
      </c>
    </row>
    <row r="12" spans="1:21">
      <c r="A12" t="s">
        <v>17</v>
      </c>
      <c r="B12">
        <v>272</v>
      </c>
      <c r="C12">
        <v>182</v>
      </c>
      <c r="D12">
        <v>90</v>
      </c>
      <c r="E12">
        <v>133</v>
      </c>
      <c r="F12">
        <v>49</v>
      </c>
      <c r="G12">
        <v>42</v>
      </c>
      <c r="I12" s="56">
        <v>3180</v>
      </c>
      <c r="J12">
        <v>60</v>
      </c>
      <c r="K12">
        <v>32</v>
      </c>
      <c r="L12">
        <v>3085</v>
      </c>
      <c r="M12">
        <v>30</v>
      </c>
      <c r="N12">
        <v>5</v>
      </c>
      <c r="O12">
        <v>496</v>
      </c>
      <c r="P12">
        <v>2</v>
      </c>
      <c r="Q12">
        <v>8</v>
      </c>
      <c r="R12">
        <v>0</v>
      </c>
      <c r="T12" s="30" t="s">
        <v>118</v>
      </c>
      <c r="U12" s="54">
        <v>15</v>
      </c>
    </row>
    <row r="13" spans="1:21">
      <c r="A13" t="s">
        <v>18</v>
      </c>
      <c r="B13">
        <v>788</v>
      </c>
      <c r="C13">
        <v>392</v>
      </c>
      <c r="D13">
        <v>396</v>
      </c>
      <c r="E13">
        <v>164</v>
      </c>
      <c r="F13">
        <v>156</v>
      </c>
      <c r="G13">
        <v>81</v>
      </c>
      <c r="I13" s="56">
        <v>5380</v>
      </c>
      <c r="J13">
        <v>72</v>
      </c>
      <c r="K13">
        <v>31</v>
      </c>
      <c r="L13">
        <v>5250</v>
      </c>
      <c r="M13">
        <v>36</v>
      </c>
      <c r="N13">
        <v>14</v>
      </c>
      <c r="O13">
        <v>520</v>
      </c>
      <c r="P13">
        <v>20</v>
      </c>
      <c r="Q13">
        <v>8</v>
      </c>
      <c r="R13">
        <v>3</v>
      </c>
      <c r="T13" s="30" t="s">
        <v>119</v>
      </c>
      <c r="U13" s="54">
        <v>14</v>
      </c>
    </row>
    <row r="14" spans="1:21">
      <c r="A14" t="s">
        <v>19</v>
      </c>
      <c r="B14">
        <v>1375</v>
      </c>
      <c r="C14">
        <v>878</v>
      </c>
      <c r="D14">
        <v>497</v>
      </c>
      <c r="E14">
        <v>497</v>
      </c>
      <c r="F14">
        <v>292</v>
      </c>
      <c r="G14">
        <v>192</v>
      </c>
      <c r="I14" s="56">
        <v>14037</v>
      </c>
      <c r="J14">
        <v>104</v>
      </c>
      <c r="K14">
        <v>62</v>
      </c>
      <c r="L14">
        <v>13695</v>
      </c>
      <c r="M14">
        <v>40</v>
      </c>
      <c r="N14">
        <v>7</v>
      </c>
      <c r="O14">
        <v>1286</v>
      </c>
      <c r="P14">
        <v>5</v>
      </c>
      <c r="Q14">
        <v>34</v>
      </c>
      <c r="R14">
        <v>1</v>
      </c>
      <c r="T14" s="30" t="s">
        <v>120</v>
      </c>
      <c r="U14" s="54">
        <v>105</v>
      </c>
    </row>
    <row r="15" spans="1:21">
      <c r="A15" t="s">
        <v>20</v>
      </c>
      <c r="B15">
        <v>983</v>
      </c>
      <c r="C15">
        <v>628</v>
      </c>
      <c r="D15">
        <v>355</v>
      </c>
      <c r="E15">
        <v>289</v>
      </c>
      <c r="F15">
        <v>186</v>
      </c>
      <c r="G15">
        <v>125</v>
      </c>
      <c r="I15" s="56">
        <v>7755</v>
      </c>
      <c r="J15">
        <v>77</v>
      </c>
      <c r="K15">
        <v>25</v>
      </c>
      <c r="L15">
        <v>7624</v>
      </c>
      <c r="M15">
        <v>41</v>
      </c>
      <c r="N15">
        <v>8</v>
      </c>
      <c r="O15">
        <v>894</v>
      </c>
      <c r="P15">
        <v>4</v>
      </c>
      <c r="Q15">
        <v>17</v>
      </c>
      <c r="R15">
        <v>2</v>
      </c>
      <c r="T15" s="30" t="s">
        <v>121</v>
      </c>
      <c r="U15" s="54">
        <v>16</v>
      </c>
    </row>
    <row r="16" spans="1:21">
      <c r="A16" t="s">
        <v>21</v>
      </c>
      <c r="B16">
        <v>276</v>
      </c>
      <c r="C16">
        <v>150</v>
      </c>
      <c r="D16">
        <v>126</v>
      </c>
      <c r="E16">
        <v>108</v>
      </c>
      <c r="F16">
        <v>32</v>
      </c>
      <c r="G16">
        <v>48</v>
      </c>
      <c r="I16" s="56">
        <v>8546</v>
      </c>
      <c r="J16">
        <v>21</v>
      </c>
      <c r="K16">
        <v>27</v>
      </c>
      <c r="L16">
        <v>8359</v>
      </c>
      <c r="M16">
        <v>5</v>
      </c>
      <c r="N16">
        <v>2</v>
      </c>
      <c r="O16">
        <v>425</v>
      </c>
      <c r="P16">
        <v>6</v>
      </c>
      <c r="Q16">
        <v>10</v>
      </c>
      <c r="R16">
        <v>0</v>
      </c>
      <c r="T16" s="30" t="s">
        <v>122</v>
      </c>
      <c r="U16" s="54">
        <v>260</v>
      </c>
    </row>
    <row r="17" spans="1:21">
      <c r="A17" t="s">
        <v>22</v>
      </c>
      <c r="B17">
        <v>3010</v>
      </c>
      <c r="C17">
        <v>1349</v>
      </c>
      <c r="D17">
        <v>1661</v>
      </c>
      <c r="E17">
        <v>554</v>
      </c>
      <c r="F17">
        <v>535</v>
      </c>
      <c r="G17">
        <v>249</v>
      </c>
      <c r="I17" s="56">
        <v>15610</v>
      </c>
      <c r="J17">
        <v>211</v>
      </c>
      <c r="K17">
        <v>327</v>
      </c>
      <c r="L17">
        <v>15325</v>
      </c>
      <c r="M17">
        <v>138</v>
      </c>
      <c r="N17">
        <v>28</v>
      </c>
      <c r="O17">
        <v>3644</v>
      </c>
      <c r="P17">
        <v>21</v>
      </c>
      <c r="Q17">
        <v>41</v>
      </c>
      <c r="R17">
        <v>0</v>
      </c>
      <c r="T17" s="30" t="s">
        <v>191</v>
      </c>
      <c r="U17" s="31"/>
    </row>
    <row r="18" spans="1:21">
      <c r="A18" t="s">
        <v>23</v>
      </c>
      <c r="B18">
        <v>374</v>
      </c>
      <c r="C18">
        <v>217</v>
      </c>
      <c r="D18">
        <v>157</v>
      </c>
      <c r="E18">
        <v>197</v>
      </c>
      <c r="F18">
        <v>85</v>
      </c>
      <c r="G18">
        <v>36</v>
      </c>
      <c r="I18" s="56">
        <v>10114</v>
      </c>
      <c r="J18">
        <v>53</v>
      </c>
      <c r="K18">
        <v>4</v>
      </c>
      <c r="L18">
        <v>10019</v>
      </c>
      <c r="M18">
        <v>8</v>
      </c>
      <c r="N18">
        <v>0</v>
      </c>
      <c r="O18">
        <v>117</v>
      </c>
      <c r="P18">
        <v>0</v>
      </c>
      <c r="Q18">
        <v>4</v>
      </c>
      <c r="R18">
        <v>0</v>
      </c>
      <c r="T18" s="30" t="s">
        <v>123</v>
      </c>
      <c r="U18" s="54">
        <v>21</v>
      </c>
    </row>
    <row r="19" spans="1:21">
      <c r="A19" t="s">
        <v>24</v>
      </c>
      <c r="B19" s="56">
        <v>4391</v>
      </c>
      <c r="C19" s="56">
        <v>2542</v>
      </c>
      <c r="D19" s="56">
        <v>1849</v>
      </c>
      <c r="E19" s="56">
        <v>353</v>
      </c>
      <c r="F19" s="56">
        <v>731</v>
      </c>
      <c r="G19" s="56">
        <v>497</v>
      </c>
      <c r="I19" s="56">
        <v>32939</v>
      </c>
      <c r="J19" s="56">
        <v>235</v>
      </c>
      <c r="K19" s="56">
        <v>343</v>
      </c>
      <c r="L19" s="56">
        <v>31192</v>
      </c>
      <c r="M19" s="56">
        <v>63</v>
      </c>
      <c r="N19" s="56">
        <v>5</v>
      </c>
      <c r="O19" s="56">
        <v>3064</v>
      </c>
      <c r="P19" s="56">
        <v>21</v>
      </c>
      <c r="Q19" s="56">
        <v>82</v>
      </c>
      <c r="R19" s="56">
        <v>6</v>
      </c>
      <c r="T19" s="30" t="s">
        <v>124</v>
      </c>
      <c r="U19" s="54">
        <v>124</v>
      </c>
    </row>
    <row r="20" spans="1:21">
      <c r="A20" s="55" t="s">
        <v>189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T20" s="30" t="s">
        <v>125</v>
      </c>
      <c r="U20" s="54">
        <v>1064</v>
      </c>
    </row>
    <row r="21" spans="1:21">
      <c r="A21" t="s">
        <v>25</v>
      </c>
      <c r="B21">
        <v>3962</v>
      </c>
      <c r="C21">
        <v>2627</v>
      </c>
      <c r="D21">
        <v>1335</v>
      </c>
      <c r="E21">
        <v>263</v>
      </c>
      <c r="F21">
        <v>500</v>
      </c>
      <c r="G21">
        <v>543</v>
      </c>
      <c r="I21" s="56">
        <v>27621</v>
      </c>
      <c r="J21">
        <v>232</v>
      </c>
      <c r="K21">
        <v>368</v>
      </c>
      <c r="L21">
        <v>26394</v>
      </c>
      <c r="M21">
        <v>59</v>
      </c>
      <c r="N21">
        <v>5</v>
      </c>
      <c r="O21">
        <v>4576</v>
      </c>
      <c r="P21">
        <v>29</v>
      </c>
      <c r="Q21">
        <v>81</v>
      </c>
      <c r="R21">
        <v>3</v>
      </c>
      <c r="T21" s="30" t="s">
        <v>126</v>
      </c>
      <c r="U21" s="54">
        <v>40</v>
      </c>
    </row>
    <row r="22" spans="1:21">
      <c r="A22" t="s">
        <v>26</v>
      </c>
      <c r="B22">
        <v>784</v>
      </c>
      <c r="C22">
        <v>533</v>
      </c>
      <c r="D22">
        <v>251</v>
      </c>
      <c r="E22">
        <v>155</v>
      </c>
      <c r="F22">
        <v>66</v>
      </c>
      <c r="G22">
        <v>119</v>
      </c>
      <c r="I22" s="56">
        <v>15580</v>
      </c>
      <c r="J22">
        <v>166</v>
      </c>
      <c r="K22">
        <v>832</v>
      </c>
      <c r="L22">
        <v>14879</v>
      </c>
      <c r="M22">
        <v>57</v>
      </c>
      <c r="N22">
        <v>35</v>
      </c>
      <c r="O22">
        <v>1676</v>
      </c>
      <c r="P22">
        <v>13</v>
      </c>
      <c r="Q22">
        <v>30</v>
      </c>
      <c r="R22">
        <v>3</v>
      </c>
      <c r="T22" s="30" t="s">
        <v>127</v>
      </c>
      <c r="U22" s="54">
        <v>90</v>
      </c>
    </row>
    <row r="23" spans="1:21">
      <c r="A23" t="s">
        <v>27</v>
      </c>
      <c r="B23">
        <v>3724</v>
      </c>
      <c r="C23">
        <v>1838</v>
      </c>
      <c r="D23">
        <v>1886</v>
      </c>
      <c r="E23">
        <v>446</v>
      </c>
      <c r="F23">
        <v>545</v>
      </c>
      <c r="G23">
        <v>432</v>
      </c>
      <c r="I23" s="56">
        <v>21329</v>
      </c>
      <c r="J23">
        <v>225</v>
      </c>
      <c r="K23">
        <v>60</v>
      </c>
      <c r="L23">
        <v>20395</v>
      </c>
      <c r="M23">
        <v>85</v>
      </c>
      <c r="N23">
        <v>26</v>
      </c>
      <c r="O23">
        <v>3061</v>
      </c>
      <c r="P23">
        <v>34</v>
      </c>
      <c r="Q23">
        <v>45</v>
      </c>
      <c r="R23">
        <v>150</v>
      </c>
      <c r="T23" s="30" t="s">
        <v>128</v>
      </c>
      <c r="U23" s="54">
        <v>48</v>
      </c>
    </row>
    <row r="24" spans="1:21">
      <c r="A24" t="s">
        <v>28</v>
      </c>
      <c r="B24">
        <v>17682</v>
      </c>
      <c r="C24">
        <v>9937</v>
      </c>
      <c r="D24">
        <v>7745</v>
      </c>
      <c r="E24">
        <v>1340</v>
      </c>
      <c r="F24">
        <v>1675</v>
      </c>
      <c r="G24">
        <v>1531</v>
      </c>
      <c r="I24" s="56">
        <v>91490</v>
      </c>
      <c r="J24">
        <v>593</v>
      </c>
      <c r="K24">
        <v>569</v>
      </c>
      <c r="L24">
        <v>81608</v>
      </c>
      <c r="M24">
        <v>317</v>
      </c>
      <c r="N24">
        <v>343</v>
      </c>
      <c r="O24">
        <v>19021</v>
      </c>
      <c r="P24">
        <v>249</v>
      </c>
      <c r="Q24">
        <v>293</v>
      </c>
      <c r="R24">
        <v>7</v>
      </c>
      <c r="T24" s="30" t="s">
        <v>129</v>
      </c>
      <c r="U24" s="54">
        <v>119</v>
      </c>
    </row>
    <row r="25" spans="1:21">
      <c r="A25" t="s">
        <v>29</v>
      </c>
      <c r="B25">
        <v>1356</v>
      </c>
      <c r="C25">
        <v>786</v>
      </c>
      <c r="D25">
        <v>570</v>
      </c>
      <c r="E25">
        <v>497</v>
      </c>
      <c r="F25">
        <v>266</v>
      </c>
      <c r="G25">
        <v>155</v>
      </c>
      <c r="I25" s="56">
        <v>12907</v>
      </c>
      <c r="J25">
        <v>137</v>
      </c>
      <c r="K25">
        <v>39</v>
      </c>
      <c r="L25">
        <v>12566</v>
      </c>
      <c r="M25">
        <v>80</v>
      </c>
      <c r="N25">
        <v>17</v>
      </c>
      <c r="O25">
        <v>887</v>
      </c>
      <c r="P25">
        <v>4</v>
      </c>
      <c r="Q25">
        <v>30</v>
      </c>
      <c r="R25">
        <v>0</v>
      </c>
      <c r="T25" s="30" t="s">
        <v>130</v>
      </c>
      <c r="U25" s="54">
        <v>14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I26" s="5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209</v>
      </c>
      <c r="P26">
        <v>2</v>
      </c>
      <c r="Q26">
        <v>1</v>
      </c>
      <c r="R26">
        <v>1</v>
      </c>
      <c r="T26" s="30" t="s">
        <v>131</v>
      </c>
      <c r="U26" s="54">
        <v>68</v>
      </c>
    </row>
    <row r="27" spans="1:21">
      <c r="A27" t="s">
        <v>31</v>
      </c>
      <c r="B27">
        <v>1481</v>
      </c>
      <c r="C27">
        <v>976</v>
      </c>
      <c r="D27">
        <v>505</v>
      </c>
      <c r="E27">
        <v>359</v>
      </c>
      <c r="F27">
        <v>288</v>
      </c>
      <c r="G27">
        <v>153</v>
      </c>
      <c r="I27" s="56">
        <v>15106</v>
      </c>
      <c r="J27">
        <v>94</v>
      </c>
      <c r="K27">
        <v>28</v>
      </c>
      <c r="L27">
        <v>14798</v>
      </c>
      <c r="M27">
        <v>65</v>
      </c>
      <c r="N27">
        <v>1</v>
      </c>
      <c r="O27">
        <v>1030</v>
      </c>
      <c r="P27">
        <v>15</v>
      </c>
      <c r="Q27">
        <v>21</v>
      </c>
      <c r="R27">
        <v>0</v>
      </c>
      <c r="T27" s="30" t="s">
        <v>132</v>
      </c>
      <c r="U27" s="54">
        <v>97</v>
      </c>
    </row>
    <row r="28" spans="1:21">
      <c r="A28" t="s">
        <v>32</v>
      </c>
      <c r="B28">
        <v>330</v>
      </c>
      <c r="C28">
        <v>185</v>
      </c>
      <c r="D28">
        <v>145</v>
      </c>
      <c r="E28">
        <v>44</v>
      </c>
      <c r="F28">
        <v>31</v>
      </c>
      <c r="G28">
        <v>57</v>
      </c>
      <c r="I28" s="56">
        <v>4103</v>
      </c>
      <c r="J28">
        <v>24</v>
      </c>
      <c r="K28">
        <v>38</v>
      </c>
      <c r="L28">
        <v>4073</v>
      </c>
      <c r="M28">
        <v>10</v>
      </c>
      <c r="N28">
        <v>1</v>
      </c>
      <c r="O28">
        <v>567</v>
      </c>
      <c r="P28">
        <v>2</v>
      </c>
      <c r="Q28">
        <v>12</v>
      </c>
      <c r="R28">
        <v>0</v>
      </c>
      <c r="T28" s="30" t="s">
        <v>133</v>
      </c>
      <c r="U28" s="54">
        <v>0</v>
      </c>
    </row>
    <row r="29" spans="1:21">
      <c r="A29" t="s">
        <v>33</v>
      </c>
      <c r="B29">
        <v>3174</v>
      </c>
      <c r="C29">
        <v>1929</v>
      </c>
      <c r="D29">
        <v>1245</v>
      </c>
      <c r="E29">
        <v>517</v>
      </c>
      <c r="F29">
        <v>482</v>
      </c>
      <c r="G29">
        <v>281</v>
      </c>
      <c r="I29" s="56">
        <v>16500</v>
      </c>
      <c r="J29">
        <v>154</v>
      </c>
      <c r="K29">
        <v>68</v>
      </c>
      <c r="L29">
        <v>16321</v>
      </c>
      <c r="M29">
        <v>78</v>
      </c>
      <c r="N29">
        <v>1</v>
      </c>
      <c r="O29">
        <v>1717</v>
      </c>
      <c r="P29">
        <v>9</v>
      </c>
      <c r="Q29">
        <v>40</v>
      </c>
      <c r="R29">
        <v>6</v>
      </c>
      <c r="T29" s="30" t="s">
        <v>134</v>
      </c>
      <c r="U29" s="54">
        <v>17</v>
      </c>
    </row>
    <row r="30" spans="1:21">
      <c r="A30" t="s">
        <v>34</v>
      </c>
      <c r="B30">
        <v>54</v>
      </c>
      <c r="C30">
        <v>44</v>
      </c>
      <c r="D30">
        <v>10</v>
      </c>
      <c r="E30">
        <v>42</v>
      </c>
      <c r="F30">
        <v>28</v>
      </c>
      <c r="G30">
        <v>11</v>
      </c>
      <c r="I30" s="56">
        <v>1145</v>
      </c>
      <c r="J30">
        <v>12</v>
      </c>
      <c r="K30">
        <v>2</v>
      </c>
      <c r="L30">
        <v>1060</v>
      </c>
      <c r="M30">
        <v>6</v>
      </c>
      <c r="N30">
        <v>2</v>
      </c>
      <c r="O30">
        <v>143</v>
      </c>
      <c r="P30">
        <v>2</v>
      </c>
      <c r="Q30">
        <v>3</v>
      </c>
      <c r="R30">
        <v>0</v>
      </c>
      <c r="T30" s="30" t="s">
        <v>135</v>
      </c>
      <c r="U30" s="54">
        <v>117</v>
      </c>
    </row>
    <row r="31" spans="1:21">
      <c r="A31" t="s">
        <v>35</v>
      </c>
      <c r="B31">
        <v>453</v>
      </c>
      <c r="C31">
        <v>215</v>
      </c>
      <c r="D31">
        <v>238</v>
      </c>
      <c r="E31">
        <v>247</v>
      </c>
      <c r="F31">
        <v>44</v>
      </c>
      <c r="G31">
        <v>68</v>
      </c>
      <c r="I31" s="56">
        <v>21258</v>
      </c>
      <c r="J31">
        <v>66</v>
      </c>
      <c r="K31">
        <v>403</v>
      </c>
      <c r="L31">
        <v>20378</v>
      </c>
      <c r="M31">
        <v>27</v>
      </c>
      <c r="N31">
        <v>0</v>
      </c>
      <c r="O31">
        <v>580</v>
      </c>
      <c r="P31">
        <v>2</v>
      </c>
      <c r="Q31">
        <v>5</v>
      </c>
      <c r="R31">
        <v>0</v>
      </c>
      <c r="T31" s="30" t="s">
        <v>136</v>
      </c>
      <c r="U31" s="54">
        <v>18</v>
      </c>
    </row>
    <row r="32" spans="1:21">
      <c r="A32" t="s">
        <v>36</v>
      </c>
      <c r="B32">
        <v>3681</v>
      </c>
      <c r="C32">
        <v>2540</v>
      </c>
      <c r="D32">
        <v>1141</v>
      </c>
      <c r="E32">
        <v>630</v>
      </c>
      <c r="F32">
        <v>557</v>
      </c>
      <c r="G32">
        <v>452</v>
      </c>
      <c r="I32" s="56">
        <v>24598</v>
      </c>
      <c r="J32">
        <v>244</v>
      </c>
      <c r="K32">
        <v>105</v>
      </c>
      <c r="L32">
        <v>24353</v>
      </c>
      <c r="M32">
        <v>99</v>
      </c>
      <c r="N32">
        <v>38</v>
      </c>
      <c r="O32">
        <v>2802</v>
      </c>
      <c r="P32">
        <v>34</v>
      </c>
      <c r="Q32">
        <v>86</v>
      </c>
      <c r="R32">
        <v>1</v>
      </c>
      <c r="T32" s="30" t="s">
        <v>137</v>
      </c>
      <c r="U32" s="54">
        <v>58</v>
      </c>
    </row>
    <row r="33" spans="1:21">
      <c r="A33" t="s">
        <v>37</v>
      </c>
      <c r="B33">
        <v>2649</v>
      </c>
      <c r="C33">
        <v>2026</v>
      </c>
      <c r="D33">
        <v>623</v>
      </c>
      <c r="E33">
        <v>520</v>
      </c>
      <c r="F33">
        <v>704</v>
      </c>
      <c r="G33">
        <v>315</v>
      </c>
      <c r="I33" s="56">
        <v>23450</v>
      </c>
      <c r="J33">
        <v>135</v>
      </c>
      <c r="K33">
        <v>402</v>
      </c>
      <c r="L33">
        <v>23031</v>
      </c>
      <c r="M33">
        <v>60</v>
      </c>
      <c r="N33">
        <v>3</v>
      </c>
      <c r="O33">
        <v>3314</v>
      </c>
      <c r="P33">
        <v>27</v>
      </c>
      <c r="Q33">
        <v>66</v>
      </c>
      <c r="R33">
        <v>5</v>
      </c>
      <c r="T33" s="30" t="s">
        <v>138</v>
      </c>
      <c r="U33" s="54">
        <v>254</v>
      </c>
    </row>
    <row r="34" spans="1:21">
      <c r="A34" t="s">
        <v>38</v>
      </c>
      <c r="B34">
        <v>1580</v>
      </c>
      <c r="C34">
        <v>1159</v>
      </c>
      <c r="D34">
        <v>421</v>
      </c>
      <c r="E34">
        <v>130</v>
      </c>
      <c r="F34">
        <v>260</v>
      </c>
      <c r="G34">
        <v>205</v>
      </c>
      <c r="I34" s="56">
        <v>10721</v>
      </c>
      <c r="J34">
        <v>113</v>
      </c>
      <c r="K34">
        <v>29</v>
      </c>
      <c r="L34">
        <v>10571</v>
      </c>
      <c r="M34">
        <v>53</v>
      </c>
      <c r="N34">
        <v>0</v>
      </c>
      <c r="O34">
        <v>1287</v>
      </c>
      <c r="P34">
        <v>8</v>
      </c>
      <c r="Q34">
        <v>30</v>
      </c>
      <c r="R34">
        <v>1</v>
      </c>
      <c r="T34" s="30" t="s">
        <v>139</v>
      </c>
      <c r="U34" s="54">
        <v>60</v>
      </c>
    </row>
    <row r="35" spans="1:21">
      <c r="A35" t="s">
        <v>39</v>
      </c>
      <c r="B35">
        <v>9883</v>
      </c>
      <c r="C35">
        <v>6041</v>
      </c>
      <c r="D35">
        <v>3842</v>
      </c>
      <c r="E35">
        <v>1072</v>
      </c>
      <c r="F35">
        <v>1167</v>
      </c>
      <c r="G35">
        <v>1025</v>
      </c>
      <c r="I35" s="56">
        <v>64877</v>
      </c>
      <c r="J35">
        <v>576</v>
      </c>
      <c r="K35">
        <v>239</v>
      </c>
      <c r="L35">
        <v>62578</v>
      </c>
      <c r="M35">
        <v>297</v>
      </c>
      <c r="N35">
        <v>85</v>
      </c>
      <c r="O35">
        <v>13155</v>
      </c>
      <c r="P35">
        <v>95</v>
      </c>
      <c r="Q35">
        <v>227</v>
      </c>
      <c r="R35">
        <v>5</v>
      </c>
      <c r="T35" s="30" t="s">
        <v>140</v>
      </c>
      <c r="U35" s="54">
        <v>118</v>
      </c>
    </row>
    <row r="36" spans="1:21">
      <c r="A36" t="s">
        <v>40</v>
      </c>
      <c r="B36">
        <v>1555</v>
      </c>
      <c r="C36">
        <v>910</v>
      </c>
      <c r="D36">
        <v>645</v>
      </c>
      <c r="E36">
        <v>403</v>
      </c>
      <c r="F36">
        <v>259</v>
      </c>
      <c r="G36">
        <v>203</v>
      </c>
      <c r="I36" s="56">
        <v>20632</v>
      </c>
      <c r="J36">
        <v>101</v>
      </c>
      <c r="K36">
        <v>292</v>
      </c>
      <c r="L36">
        <v>20384</v>
      </c>
      <c r="M36">
        <v>62</v>
      </c>
      <c r="N36">
        <v>263</v>
      </c>
      <c r="O36">
        <v>1489</v>
      </c>
      <c r="P36">
        <v>12</v>
      </c>
      <c r="Q36">
        <v>36</v>
      </c>
      <c r="R36">
        <v>0</v>
      </c>
      <c r="T36" s="30" t="s">
        <v>141</v>
      </c>
      <c r="U36" s="54"/>
    </row>
    <row r="37" spans="1:21">
      <c r="A37" t="s">
        <v>41</v>
      </c>
      <c r="B37">
        <v>4113</v>
      </c>
      <c r="C37">
        <v>2375</v>
      </c>
      <c r="D37">
        <v>1738</v>
      </c>
      <c r="E37">
        <v>385</v>
      </c>
      <c r="F37">
        <v>316</v>
      </c>
      <c r="G37">
        <v>736</v>
      </c>
      <c r="I37" s="56">
        <v>33260</v>
      </c>
      <c r="J37">
        <v>206</v>
      </c>
      <c r="K37">
        <v>128</v>
      </c>
      <c r="L37">
        <v>31739</v>
      </c>
      <c r="M37">
        <v>124</v>
      </c>
      <c r="N37">
        <v>74</v>
      </c>
      <c r="O37">
        <v>6670</v>
      </c>
      <c r="P37">
        <v>133</v>
      </c>
      <c r="Q37">
        <v>152</v>
      </c>
      <c r="R37">
        <v>17</v>
      </c>
      <c r="T37" s="30" t="s">
        <v>142</v>
      </c>
      <c r="U37" s="54">
        <v>6</v>
      </c>
    </row>
    <row r="38" spans="1:21">
      <c r="A38" t="s">
        <v>42</v>
      </c>
      <c r="B38">
        <v>147</v>
      </c>
      <c r="C38">
        <v>104</v>
      </c>
      <c r="D38">
        <v>43</v>
      </c>
      <c r="E38">
        <v>89</v>
      </c>
      <c r="F38">
        <v>40</v>
      </c>
      <c r="G38">
        <v>20</v>
      </c>
      <c r="I38" s="56">
        <v>8139</v>
      </c>
      <c r="J38">
        <v>16</v>
      </c>
      <c r="K38">
        <v>82</v>
      </c>
      <c r="L38">
        <v>8135</v>
      </c>
      <c r="M38">
        <v>0</v>
      </c>
      <c r="N38">
        <v>0</v>
      </c>
      <c r="O38">
        <v>244</v>
      </c>
      <c r="P38">
        <v>3</v>
      </c>
      <c r="Q38">
        <v>2</v>
      </c>
      <c r="R38">
        <v>0</v>
      </c>
      <c r="T38" s="30" t="s">
        <v>143</v>
      </c>
      <c r="U38" s="54">
        <v>6</v>
      </c>
    </row>
    <row r="39" spans="1:21">
      <c r="A39" t="s">
        <v>43</v>
      </c>
      <c r="B39">
        <v>623</v>
      </c>
      <c r="C39">
        <v>14</v>
      </c>
      <c r="D39">
        <v>609</v>
      </c>
      <c r="E39">
        <v>69</v>
      </c>
      <c r="F39">
        <v>46</v>
      </c>
      <c r="G39">
        <v>145</v>
      </c>
      <c r="I39" s="56">
        <v>10815</v>
      </c>
      <c r="J39">
        <v>49</v>
      </c>
      <c r="K39">
        <v>59</v>
      </c>
      <c r="L39">
        <v>9303</v>
      </c>
      <c r="M39">
        <v>14</v>
      </c>
      <c r="N39">
        <v>0</v>
      </c>
      <c r="O39">
        <v>254</v>
      </c>
      <c r="P39">
        <v>3</v>
      </c>
      <c r="Q39">
        <v>0</v>
      </c>
      <c r="R39">
        <v>1</v>
      </c>
      <c r="T39" s="30" t="s">
        <v>144</v>
      </c>
      <c r="U39" s="54">
        <v>57</v>
      </c>
    </row>
    <row r="40" spans="1:21">
      <c r="A40" t="s">
        <v>44</v>
      </c>
      <c r="B40">
        <v>2835</v>
      </c>
      <c r="C40">
        <v>7</v>
      </c>
      <c r="D40">
        <v>2828</v>
      </c>
      <c r="E40">
        <v>157</v>
      </c>
      <c r="F40">
        <v>42</v>
      </c>
      <c r="G40">
        <v>362</v>
      </c>
      <c r="I40" s="56">
        <v>18693</v>
      </c>
      <c r="J40">
        <v>106</v>
      </c>
      <c r="K40">
        <v>22</v>
      </c>
      <c r="L40">
        <v>14764</v>
      </c>
      <c r="M40">
        <v>19</v>
      </c>
      <c r="N40">
        <v>0</v>
      </c>
      <c r="O40">
        <v>455</v>
      </c>
      <c r="P40">
        <v>2</v>
      </c>
      <c r="Q40">
        <v>0</v>
      </c>
      <c r="R40">
        <v>0</v>
      </c>
      <c r="T40" s="30" t="s">
        <v>145</v>
      </c>
      <c r="U40" s="54">
        <v>191</v>
      </c>
    </row>
    <row r="41" spans="1:21">
      <c r="A41" t="s">
        <v>45</v>
      </c>
      <c r="B41">
        <v>93</v>
      </c>
      <c r="C41">
        <v>76</v>
      </c>
      <c r="D41">
        <v>17</v>
      </c>
      <c r="E41">
        <v>30</v>
      </c>
      <c r="F41">
        <v>23</v>
      </c>
      <c r="G41">
        <v>36</v>
      </c>
      <c r="I41" s="56">
        <v>3604</v>
      </c>
      <c r="J41">
        <v>1</v>
      </c>
      <c r="K41">
        <v>146</v>
      </c>
      <c r="L41">
        <v>3333</v>
      </c>
      <c r="M41">
        <v>0</v>
      </c>
      <c r="N41">
        <v>0</v>
      </c>
      <c r="O41">
        <v>303</v>
      </c>
      <c r="P41">
        <v>0</v>
      </c>
      <c r="Q41">
        <v>0</v>
      </c>
      <c r="R41">
        <v>0</v>
      </c>
      <c r="T41" s="30" t="s">
        <v>146</v>
      </c>
      <c r="U41" s="54">
        <v>17</v>
      </c>
    </row>
    <row r="42" spans="1:21">
      <c r="A42" t="s">
        <v>46</v>
      </c>
      <c r="B42">
        <v>239</v>
      </c>
      <c r="C42">
        <v>8</v>
      </c>
      <c r="D42">
        <v>231</v>
      </c>
      <c r="E42">
        <v>15</v>
      </c>
      <c r="F42">
        <v>21</v>
      </c>
      <c r="G42">
        <v>124</v>
      </c>
      <c r="I42" s="56">
        <v>5079</v>
      </c>
      <c r="J42">
        <v>2</v>
      </c>
      <c r="K42">
        <v>4</v>
      </c>
      <c r="L42">
        <v>4367</v>
      </c>
      <c r="M42">
        <v>1</v>
      </c>
      <c r="N42">
        <v>0</v>
      </c>
      <c r="O42">
        <v>218</v>
      </c>
      <c r="P42">
        <v>0</v>
      </c>
      <c r="Q42">
        <v>0</v>
      </c>
      <c r="R42">
        <v>0</v>
      </c>
      <c r="T42" s="30" t="s">
        <v>147</v>
      </c>
      <c r="U42" s="54">
        <v>193</v>
      </c>
    </row>
    <row r="43" spans="1:21">
      <c r="A43" t="s">
        <v>47</v>
      </c>
      <c r="B43">
        <v>538</v>
      </c>
      <c r="C43">
        <v>30</v>
      </c>
      <c r="D43">
        <v>508</v>
      </c>
      <c r="E43">
        <v>59</v>
      </c>
      <c r="F43">
        <v>2</v>
      </c>
      <c r="G43">
        <v>123</v>
      </c>
      <c r="I43" s="56">
        <v>13449</v>
      </c>
      <c r="J43">
        <v>6</v>
      </c>
      <c r="K43">
        <v>0</v>
      </c>
      <c r="L43">
        <v>9532</v>
      </c>
      <c r="M43">
        <v>1</v>
      </c>
      <c r="N43">
        <v>0</v>
      </c>
      <c r="O43">
        <v>197</v>
      </c>
      <c r="P43">
        <v>3</v>
      </c>
      <c r="Q43">
        <v>0</v>
      </c>
      <c r="R43">
        <v>0</v>
      </c>
      <c r="T43" s="30" t="s">
        <v>148</v>
      </c>
      <c r="U43" s="54">
        <v>65</v>
      </c>
    </row>
    <row r="44" spans="1:21">
      <c r="A44" t="s">
        <v>48</v>
      </c>
      <c r="B44">
        <v>327</v>
      </c>
      <c r="C44">
        <v>191</v>
      </c>
      <c r="D44">
        <v>136</v>
      </c>
      <c r="E44">
        <v>55</v>
      </c>
      <c r="F44">
        <v>71</v>
      </c>
      <c r="G44">
        <v>48</v>
      </c>
      <c r="I44" s="56">
        <v>6618</v>
      </c>
      <c r="J44">
        <v>66</v>
      </c>
      <c r="K44">
        <v>5</v>
      </c>
      <c r="L44">
        <v>6493</v>
      </c>
      <c r="M44">
        <v>24</v>
      </c>
      <c r="N44">
        <v>1</v>
      </c>
      <c r="O44">
        <v>436</v>
      </c>
      <c r="P44">
        <v>5</v>
      </c>
      <c r="Q44">
        <v>7</v>
      </c>
      <c r="R44">
        <v>0</v>
      </c>
      <c r="T44" s="30" t="s">
        <v>149</v>
      </c>
      <c r="U44" s="54">
        <v>0</v>
      </c>
    </row>
    <row r="45" spans="1:21">
      <c r="A45" t="s">
        <v>49</v>
      </c>
      <c r="B45">
        <v>432</v>
      </c>
      <c r="C45">
        <v>242</v>
      </c>
      <c r="D45">
        <v>190</v>
      </c>
      <c r="E45">
        <v>109</v>
      </c>
      <c r="F45">
        <v>42</v>
      </c>
      <c r="G45">
        <v>55</v>
      </c>
      <c r="I45" s="56">
        <v>7122</v>
      </c>
      <c r="J45">
        <v>50</v>
      </c>
      <c r="K45">
        <v>12</v>
      </c>
      <c r="L45">
        <v>7088</v>
      </c>
      <c r="M45">
        <v>16</v>
      </c>
      <c r="N45">
        <v>0</v>
      </c>
      <c r="O45">
        <v>240</v>
      </c>
      <c r="P45">
        <v>1</v>
      </c>
      <c r="Q45">
        <v>10</v>
      </c>
      <c r="R45">
        <v>0</v>
      </c>
      <c r="T45" s="30" t="s">
        <v>150</v>
      </c>
      <c r="U45" s="54">
        <v>4</v>
      </c>
    </row>
    <row r="46" spans="1:21" ht="15" thickBot="1">
      <c r="A46" t="s">
        <v>50</v>
      </c>
      <c r="B46">
        <v>2135</v>
      </c>
      <c r="C46">
        <v>1273</v>
      </c>
      <c r="D46">
        <v>862</v>
      </c>
      <c r="E46">
        <v>255</v>
      </c>
      <c r="F46">
        <v>380</v>
      </c>
      <c r="G46">
        <v>251</v>
      </c>
      <c r="I46" s="56">
        <v>15167</v>
      </c>
      <c r="J46">
        <v>93</v>
      </c>
      <c r="K46">
        <v>41</v>
      </c>
      <c r="L46">
        <v>15092</v>
      </c>
      <c r="M46">
        <v>31</v>
      </c>
      <c r="N46">
        <v>30</v>
      </c>
      <c r="O46">
        <v>1386</v>
      </c>
      <c r="P46">
        <v>11</v>
      </c>
      <c r="Q46">
        <v>31</v>
      </c>
      <c r="R46">
        <v>0</v>
      </c>
      <c r="T46" s="32" t="s">
        <v>151</v>
      </c>
      <c r="U46" s="54">
        <v>16</v>
      </c>
    </row>
    <row r="47" spans="1:21" ht="15" thickTop="1">
      <c r="A47" t="s">
        <v>51</v>
      </c>
      <c r="B47">
        <v>3930</v>
      </c>
      <c r="C47">
        <v>1392</v>
      </c>
      <c r="D47">
        <v>2538</v>
      </c>
      <c r="E47">
        <v>592</v>
      </c>
      <c r="F47">
        <v>543</v>
      </c>
      <c r="G47">
        <v>339</v>
      </c>
      <c r="I47" s="56">
        <v>31819</v>
      </c>
      <c r="J47">
        <v>199</v>
      </c>
      <c r="K47">
        <v>522</v>
      </c>
      <c r="L47">
        <v>30699</v>
      </c>
      <c r="M47">
        <v>72</v>
      </c>
      <c r="N47">
        <v>23</v>
      </c>
      <c r="O47">
        <v>1893</v>
      </c>
      <c r="P47">
        <v>20</v>
      </c>
      <c r="Q47">
        <v>58</v>
      </c>
      <c r="R47">
        <v>2</v>
      </c>
      <c r="U47" s="31"/>
    </row>
    <row r="48" spans="1:21">
      <c r="A48" t="s">
        <v>52</v>
      </c>
      <c r="B48">
        <v>2896</v>
      </c>
      <c r="C48">
        <v>1257</v>
      </c>
      <c r="D48">
        <v>1639</v>
      </c>
      <c r="E48">
        <v>691</v>
      </c>
      <c r="F48">
        <v>220</v>
      </c>
      <c r="G48">
        <v>360</v>
      </c>
      <c r="I48" s="56">
        <v>25184</v>
      </c>
      <c r="J48">
        <v>96</v>
      </c>
      <c r="K48">
        <v>134</v>
      </c>
      <c r="L48">
        <v>25055</v>
      </c>
      <c r="M48">
        <v>73</v>
      </c>
      <c r="N48">
        <v>0</v>
      </c>
      <c r="O48">
        <v>1895</v>
      </c>
      <c r="P48">
        <v>7</v>
      </c>
      <c r="Q48">
        <v>44</v>
      </c>
      <c r="R48">
        <v>0</v>
      </c>
    </row>
    <row r="49" spans="1:18">
      <c r="A49" t="s">
        <v>53</v>
      </c>
      <c r="B49">
        <v>1259</v>
      </c>
      <c r="C49">
        <v>549</v>
      </c>
      <c r="D49">
        <v>710</v>
      </c>
      <c r="E49">
        <v>253</v>
      </c>
      <c r="F49">
        <v>295</v>
      </c>
      <c r="G49">
        <v>162</v>
      </c>
      <c r="I49" s="56">
        <v>10764</v>
      </c>
      <c r="J49">
        <v>103</v>
      </c>
      <c r="K49">
        <v>48</v>
      </c>
      <c r="L49">
        <v>10164</v>
      </c>
      <c r="M49">
        <v>32</v>
      </c>
      <c r="N49">
        <v>0</v>
      </c>
      <c r="O49">
        <v>1223</v>
      </c>
      <c r="P49">
        <v>9</v>
      </c>
      <c r="Q49">
        <v>26</v>
      </c>
      <c r="R49">
        <v>0</v>
      </c>
    </row>
    <row r="50" spans="1:18">
      <c r="A50" t="s">
        <v>54</v>
      </c>
      <c r="B50">
        <v>3157</v>
      </c>
      <c r="C50">
        <v>1883</v>
      </c>
      <c r="D50">
        <v>1274</v>
      </c>
      <c r="E50">
        <v>559</v>
      </c>
      <c r="F50">
        <v>495</v>
      </c>
      <c r="G50">
        <v>481</v>
      </c>
      <c r="I50" s="56">
        <v>30897</v>
      </c>
      <c r="J50">
        <v>197</v>
      </c>
      <c r="K50">
        <v>225</v>
      </c>
      <c r="L50">
        <v>30499</v>
      </c>
      <c r="M50">
        <v>131</v>
      </c>
      <c r="N50">
        <v>157</v>
      </c>
      <c r="O50">
        <v>4988</v>
      </c>
      <c r="P50">
        <v>22</v>
      </c>
      <c r="Q50">
        <v>98</v>
      </c>
      <c r="R50">
        <v>5</v>
      </c>
    </row>
    <row r="51" spans="1:18">
      <c r="A51" t="s">
        <v>55</v>
      </c>
      <c r="B51">
        <v>804</v>
      </c>
      <c r="C51">
        <v>503</v>
      </c>
      <c r="D51">
        <v>301</v>
      </c>
      <c r="E51">
        <v>101</v>
      </c>
      <c r="F51">
        <v>230</v>
      </c>
      <c r="G51">
        <v>94</v>
      </c>
      <c r="I51" s="56">
        <v>10666</v>
      </c>
      <c r="J51">
        <v>60</v>
      </c>
      <c r="K51">
        <v>12</v>
      </c>
      <c r="L51">
        <v>10592</v>
      </c>
      <c r="M51">
        <v>15</v>
      </c>
      <c r="N51">
        <v>0</v>
      </c>
      <c r="O51">
        <v>722</v>
      </c>
      <c r="P51">
        <v>6</v>
      </c>
      <c r="Q51">
        <v>21</v>
      </c>
      <c r="R51">
        <v>0</v>
      </c>
    </row>
    <row r="52" spans="1:18">
      <c r="A52" t="s">
        <v>56</v>
      </c>
      <c r="B52">
        <v>2325</v>
      </c>
      <c r="C52">
        <v>1249</v>
      </c>
      <c r="D52">
        <v>1076</v>
      </c>
      <c r="E52">
        <v>325</v>
      </c>
      <c r="F52">
        <v>483</v>
      </c>
      <c r="G52">
        <v>225</v>
      </c>
      <c r="I52" s="56">
        <v>22116</v>
      </c>
      <c r="J52">
        <v>56</v>
      </c>
      <c r="K52">
        <v>115</v>
      </c>
      <c r="L52">
        <v>21389</v>
      </c>
      <c r="M52">
        <v>21</v>
      </c>
      <c r="N52">
        <v>59</v>
      </c>
      <c r="O52">
        <v>1307</v>
      </c>
      <c r="P52">
        <v>13</v>
      </c>
      <c r="Q52">
        <v>27</v>
      </c>
      <c r="R52">
        <v>1</v>
      </c>
    </row>
    <row r="53" spans="1:18">
      <c r="A53" t="s">
        <v>57</v>
      </c>
      <c r="B53">
        <v>328</v>
      </c>
      <c r="C53">
        <v>196</v>
      </c>
      <c r="D53">
        <v>132</v>
      </c>
      <c r="E53">
        <v>80</v>
      </c>
      <c r="F53">
        <v>155</v>
      </c>
      <c r="G53">
        <v>38</v>
      </c>
      <c r="I53" s="56">
        <v>10290</v>
      </c>
      <c r="J53">
        <v>19</v>
      </c>
      <c r="K53">
        <v>10</v>
      </c>
      <c r="L53">
        <v>10124</v>
      </c>
      <c r="M53">
        <v>2</v>
      </c>
      <c r="N53">
        <v>0</v>
      </c>
      <c r="O53">
        <v>333</v>
      </c>
      <c r="P53">
        <v>0</v>
      </c>
      <c r="Q53">
        <v>10</v>
      </c>
      <c r="R53">
        <v>0</v>
      </c>
    </row>
    <row r="54" spans="1:18">
      <c r="A54" t="s">
        <v>58</v>
      </c>
      <c r="B54">
        <v>560</v>
      </c>
      <c r="C54">
        <v>295</v>
      </c>
      <c r="D54">
        <v>265</v>
      </c>
      <c r="E54">
        <v>155</v>
      </c>
      <c r="F54">
        <v>86</v>
      </c>
      <c r="G54">
        <v>94</v>
      </c>
      <c r="I54" s="56">
        <v>14939</v>
      </c>
      <c r="J54">
        <v>69</v>
      </c>
      <c r="K54">
        <v>215</v>
      </c>
      <c r="L54">
        <v>14807</v>
      </c>
      <c r="M54">
        <v>15</v>
      </c>
      <c r="N54">
        <v>6</v>
      </c>
      <c r="O54">
        <v>722</v>
      </c>
      <c r="P54">
        <v>10</v>
      </c>
      <c r="Q54">
        <v>5</v>
      </c>
      <c r="R54">
        <v>5</v>
      </c>
    </row>
    <row r="55" spans="1:18">
      <c r="A55" t="s">
        <v>59</v>
      </c>
      <c r="B55">
        <v>583</v>
      </c>
      <c r="C55">
        <v>303</v>
      </c>
      <c r="D55">
        <v>280</v>
      </c>
      <c r="E55">
        <v>119</v>
      </c>
      <c r="F55">
        <v>161</v>
      </c>
      <c r="G55">
        <v>75</v>
      </c>
      <c r="I55" s="56">
        <v>15824</v>
      </c>
      <c r="J55">
        <v>91</v>
      </c>
      <c r="K55">
        <v>549</v>
      </c>
      <c r="L55">
        <v>15278</v>
      </c>
      <c r="M55">
        <v>27</v>
      </c>
      <c r="N55">
        <v>217</v>
      </c>
      <c r="O55">
        <v>799</v>
      </c>
      <c r="P55">
        <v>1</v>
      </c>
      <c r="Q55">
        <v>15</v>
      </c>
      <c r="R55">
        <v>0</v>
      </c>
    </row>
  </sheetData>
  <sheetProtection autoFilter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T58"/>
  <sheetViews>
    <sheetView workbookViewId="0">
      <pane xSplit="1" ySplit="1" topLeftCell="B2" activePane="bottomRight" state="frozen"/>
      <selection activeCell="E23" sqref="E23"/>
      <selection pane="topRight" activeCell="E23" sqref="E23"/>
      <selection pane="bottomLeft" activeCell="E23" sqref="E23"/>
      <selection pane="bottomRight"/>
    </sheetView>
  </sheetViews>
  <sheetFormatPr defaultColWidth="9.109375" defaultRowHeight="14.4"/>
  <cols>
    <col min="1" max="1" width="16.6640625" style="2" customWidth="1"/>
    <col min="2" max="20" width="14.6640625" style="2" customWidth="1"/>
    <col min="21" max="16384" width="9.109375" style="2"/>
  </cols>
  <sheetData>
    <row r="1" spans="1:20" s="1" customFormat="1" ht="75" customHeight="1">
      <c r="A1" s="3" t="s">
        <v>192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187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59595</v>
      </c>
      <c r="C2" s="7">
        <f>'October-18'!D2</f>
        <v>59692</v>
      </c>
      <c r="D2" s="7">
        <f>NovemberR!I2</f>
        <v>59822</v>
      </c>
      <c r="E2" s="7">
        <f>NovemberR!J2</f>
        <v>357</v>
      </c>
      <c r="F2" s="7">
        <f>NovemberR!K2</f>
        <v>229</v>
      </c>
      <c r="G2" s="7">
        <f>NovemberR!L2</f>
        <v>58384</v>
      </c>
      <c r="H2" s="7">
        <f>NovemberR!M2</f>
        <v>137</v>
      </c>
      <c r="I2" s="7">
        <f>NovemberR!N2</f>
        <v>98</v>
      </c>
      <c r="J2" s="7">
        <f>NovemberR!B2</f>
        <v>7112</v>
      </c>
      <c r="K2" s="7">
        <f>NovemberR!C2</f>
        <v>3979</v>
      </c>
      <c r="L2" s="7">
        <f>NovemberR!D2</f>
        <v>3133</v>
      </c>
      <c r="M2" s="7">
        <f>NovemberR!U2</f>
        <v>247</v>
      </c>
      <c r="N2" s="7">
        <f>NovemberR!G2</f>
        <v>688</v>
      </c>
      <c r="O2" s="7">
        <f>NovemberR!O2</f>
        <v>7341</v>
      </c>
      <c r="P2" s="7">
        <f>NovemberR!P2</f>
        <v>27</v>
      </c>
      <c r="Q2" s="7">
        <f>NovemberR!Q2</f>
        <v>134</v>
      </c>
      <c r="R2" s="7">
        <f>NovemberR!R2</f>
        <v>349</v>
      </c>
      <c r="S2" s="7">
        <f>FebruaryR!E2</f>
        <v>873</v>
      </c>
      <c r="T2" s="7">
        <f>FebruaryR!F2</f>
        <v>1004</v>
      </c>
    </row>
    <row r="3" spans="1:20">
      <c r="A3" s="8" t="s">
        <v>8</v>
      </c>
      <c r="B3" s="8">
        <f>'YTD Totals'!B3</f>
        <v>24025</v>
      </c>
      <c r="C3" s="8">
        <f>'October-18'!D3</f>
        <v>24425</v>
      </c>
      <c r="D3" s="8">
        <f>NovemberR!I3</f>
        <v>24511</v>
      </c>
      <c r="E3" s="8">
        <f>NovemberR!J3</f>
        <v>208</v>
      </c>
      <c r="F3" s="8">
        <f>NovemberR!K3</f>
        <v>113</v>
      </c>
      <c r="G3" s="8">
        <f>NovemberR!L3</f>
        <v>24023</v>
      </c>
      <c r="H3" s="8">
        <f>NovemberR!M3</f>
        <v>89</v>
      </c>
      <c r="I3" s="8">
        <f>NovemberR!N3</f>
        <v>14</v>
      </c>
      <c r="J3" s="8">
        <f>NovemberR!B3</f>
        <v>2763</v>
      </c>
      <c r="K3" s="8">
        <f>NovemberR!C3</f>
        <v>1725</v>
      </c>
      <c r="L3" s="8">
        <f>NovemberR!D3</f>
        <v>1038</v>
      </c>
      <c r="M3" s="8">
        <f>NovemberR!U3</f>
        <v>180</v>
      </c>
      <c r="N3" s="8">
        <f>NovemberR!G3</f>
        <v>344</v>
      </c>
      <c r="O3" s="8">
        <f>NovemberR!O3</f>
        <v>4043</v>
      </c>
      <c r="P3" s="8">
        <f>NovemberR!P3</f>
        <v>19</v>
      </c>
      <c r="Q3" s="8">
        <f>NovemberR!Q3</f>
        <v>53</v>
      </c>
      <c r="R3" s="8">
        <f>NovemberR!R3</f>
        <v>2</v>
      </c>
      <c r="S3" s="8">
        <f>FebruaryR!E3</f>
        <v>377</v>
      </c>
      <c r="T3" s="8">
        <f>FebruaryR!F3</f>
        <v>446</v>
      </c>
    </row>
    <row r="4" spans="1:20">
      <c r="A4" s="7" t="s">
        <v>9</v>
      </c>
      <c r="B4" s="7">
        <f>'YTD Totals'!B4</f>
        <v>65054</v>
      </c>
      <c r="C4" s="7">
        <f>'October-18'!D4</f>
        <v>65518</v>
      </c>
      <c r="D4" s="7">
        <f>NovemberR!I4</f>
        <v>65526</v>
      </c>
      <c r="E4" s="7">
        <f>NovemberR!J4</f>
        <v>576</v>
      </c>
      <c r="F4" s="7">
        <f>NovemberR!K4</f>
        <v>536</v>
      </c>
      <c r="G4" s="7">
        <f>NovemberR!L4</f>
        <v>61267</v>
      </c>
      <c r="H4" s="7">
        <f>NovemberR!M4</f>
        <v>268</v>
      </c>
      <c r="I4" s="7">
        <f>NovemberR!N4</f>
        <v>77</v>
      </c>
      <c r="J4" s="7">
        <f>NovemberR!B4</f>
        <v>10909</v>
      </c>
      <c r="K4" s="7">
        <f>NovemberR!C4</f>
        <v>5454</v>
      </c>
      <c r="L4" s="7">
        <f>NovemberR!D4</f>
        <v>5455</v>
      </c>
      <c r="M4" s="7">
        <f>NovemberR!U5</f>
        <v>432</v>
      </c>
      <c r="N4" s="7">
        <f>NovemberR!G4</f>
        <v>998</v>
      </c>
      <c r="O4" s="7">
        <f>NovemberR!O4</f>
        <v>6907</v>
      </c>
      <c r="P4" s="7">
        <f>NovemberR!P4</f>
        <v>30</v>
      </c>
      <c r="Q4" s="7">
        <f>NovemberR!Q4</f>
        <v>128</v>
      </c>
      <c r="R4" s="7">
        <f>NovemberR!R4</f>
        <v>1</v>
      </c>
      <c r="S4" s="7">
        <f>FebruaryR!E4</f>
        <v>848</v>
      </c>
      <c r="T4" s="7">
        <f>FebruaryR!F4</f>
        <v>1168</v>
      </c>
    </row>
    <row r="5" spans="1:20">
      <c r="A5" s="8" t="s">
        <v>10</v>
      </c>
      <c r="B5" s="8">
        <f>'YTD Totals'!B5</f>
        <v>11514</v>
      </c>
      <c r="C5" s="8">
        <f>'October-18'!D5</f>
        <v>11606</v>
      </c>
      <c r="D5" s="8">
        <f>NovemberR!I5</f>
        <v>11616</v>
      </c>
      <c r="E5" s="8">
        <f>NovemberR!J5</f>
        <v>13</v>
      </c>
      <c r="F5" s="8">
        <f>NovemberR!K5</f>
        <v>3</v>
      </c>
      <c r="G5" s="8">
        <f>NovemberR!L5</f>
        <v>11332</v>
      </c>
      <c r="H5" s="8">
        <f>NovemberR!M5</f>
        <v>1</v>
      </c>
      <c r="I5" s="8">
        <f>NovemberR!N5</f>
        <v>0</v>
      </c>
      <c r="J5" s="8">
        <f>NovemberR!B5</f>
        <v>248</v>
      </c>
      <c r="K5" s="8">
        <f>NovemberR!C5</f>
        <v>156</v>
      </c>
      <c r="L5" s="8">
        <f>NovemberR!D5</f>
        <v>92</v>
      </c>
      <c r="M5" s="8">
        <f>NovemberR!U7</f>
        <v>22</v>
      </c>
      <c r="N5" s="8">
        <f>NovemberR!G5</f>
        <v>26</v>
      </c>
      <c r="O5" s="8">
        <f>NovemberR!O5</f>
        <v>184</v>
      </c>
      <c r="P5" s="8">
        <f>NovemberR!P5</f>
        <v>3</v>
      </c>
      <c r="Q5" s="8">
        <f>NovemberR!Q5</f>
        <v>1</v>
      </c>
      <c r="R5" s="8">
        <f>NovemberR!R5</f>
        <v>0</v>
      </c>
      <c r="S5" s="8">
        <f>FebruaryR!E5</f>
        <v>56</v>
      </c>
      <c r="T5" s="8">
        <f>FebruaryR!F5</f>
        <v>45</v>
      </c>
    </row>
    <row r="6" spans="1:20">
      <c r="A6" s="7" t="s">
        <v>11</v>
      </c>
      <c r="B6" s="7">
        <f>'YTD Totals'!B6</f>
        <v>59720</v>
      </c>
      <c r="C6" s="7">
        <f>'October-18'!D6</f>
        <v>60952</v>
      </c>
      <c r="D6" s="7">
        <f>NovemberR!I6</f>
        <v>61111</v>
      </c>
      <c r="E6" s="7">
        <f>NovemberR!J6</f>
        <v>571</v>
      </c>
      <c r="F6" s="7">
        <f>NovemberR!K6</f>
        <v>389</v>
      </c>
      <c r="G6" s="7">
        <f>NovemberR!L6</f>
        <v>57662</v>
      </c>
      <c r="H6" s="7">
        <f>NovemberR!M6</f>
        <v>290</v>
      </c>
      <c r="I6" s="7">
        <f>NovemberR!N6</f>
        <v>178</v>
      </c>
      <c r="J6" s="7">
        <f>NovemberR!B6</f>
        <v>8013</v>
      </c>
      <c r="K6" s="7">
        <f>NovemberR!C6</f>
        <v>3832</v>
      </c>
      <c r="L6" s="7">
        <f>NovemberR!D6</f>
        <v>4181</v>
      </c>
      <c r="M6" s="7">
        <f>NovemberR!U8</f>
        <v>619</v>
      </c>
      <c r="N6" s="7">
        <f>NovemberR!G6</f>
        <v>815</v>
      </c>
      <c r="O6" s="7">
        <f>NovemberR!O6</f>
        <v>12820</v>
      </c>
      <c r="P6" s="7">
        <f>NovemberR!P6</f>
        <v>78</v>
      </c>
      <c r="Q6" s="7">
        <f>NovemberR!Q6</f>
        <v>166</v>
      </c>
      <c r="R6" s="7">
        <f>NovemberR!R6</f>
        <v>5</v>
      </c>
      <c r="S6" s="7">
        <f>FebruaryR!E6</f>
        <v>1216</v>
      </c>
      <c r="T6" s="7">
        <f>FebruaryR!F6</f>
        <v>1066</v>
      </c>
    </row>
    <row r="7" spans="1:20">
      <c r="A7" s="8" t="s">
        <v>12</v>
      </c>
      <c r="B7" s="8">
        <f>'YTD Totals'!B7</f>
        <v>15223</v>
      </c>
      <c r="C7" s="8">
        <f>'October-18'!D7</f>
        <v>15316</v>
      </c>
      <c r="D7" s="8">
        <f>NovemberR!I7</f>
        <v>15377</v>
      </c>
      <c r="E7" s="8">
        <f>NovemberR!J7</f>
        <v>86</v>
      </c>
      <c r="F7" s="8">
        <f>NovemberR!K7</f>
        <v>25</v>
      </c>
      <c r="G7" s="8">
        <f>NovemberR!L7</f>
        <v>15274</v>
      </c>
      <c r="H7" s="8">
        <f>NovemberR!M7</f>
        <v>18</v>
      </c>
      <c r="I7" s="8">
        <f>NovemberR!N7</f>
        <v>3</v>
      </c>
      <c r="J7" s="8">
        <f>NovemberR!B7</f>
        <v>1154</v>
      </c>
      <c r="K7" s="8">
        <f>NovemberR!C7</f>
        <v>911</v>
      </c>
      <c r="L7" s="8">
        <f>NovemberR!D7</f>
        <v>243</v>
      </c>
      <c r="M7" s="8">
        <f>NovemberR!U9</f>
        <v>24</v>
      </c>
      <c r="N7" s="8">
        <f>NovemberR!G7</f>
        <v>110</v>
      </c>
      <c r="O7" s="8">
        <f>NovemberR!O7</f>
        <v>655</v>
      </c>
      <c r="P7" s="8">
        <f>NovemberR!P7</f>
        <v>2</v>
      </c>
      <c r="Q7" s="8">
        <f>NovemberR!Q7</f>
        <v>14</v>
      </c>
      <c r="R7" s="8">
        <f>NovemberR!R7</f>
        <v>0</v>
      </c>
      <c r="S7" s="8">
        <f>FebruaryR!E7</f>
        <v>186</v>
      </c>
      <c r="T7" s="8">
        <f>FebruaryR!F7</f>
        <v>232</v>
      </c>
    </row>
    <row r="8" spans="1:20">
      <c r="A8" s="7" t="s">
        <v>13</v>
      </c>
      <c r="B8" s="7">
        <f>'YTD Totals'!B8</f>
        <v>9019</v>
      </c>
      <c r="C8" s="7">
        <f>'October-18'!D8</f>
        <v>9259</v>
      </c>
      <c r="D8" s="7">
        <f>NovemberR!I8</f>
        <v>9292</v>
      </c>
      <c r="E8" s="7">
        <f>NovemberR!J8</f>
        <v>38</v>
      </c>
      <c r="F8" s="7">
        <f>NovemberR!K8</f>
        <v>5</v>
      </c>
      <c r="G8" s="7">
        <f>NovemberR!L8</f>
        <v>9132</v>
      </c>
      <c r="H8" s="7">
        <f>NovemberR!M8</f>
        <v>5</v>
      </c>
      <c r="I8" s="7">
        <f>NovemberR!N8</f>
        <v>0</v>
      </c>
      <c r="J8" s="7">
        <f>NovemberR!B8</f>
        <v>641</v>
      </c>
      <c r="K8" s="7">
        <f>NovemberR!C8</f>
        <v>471</v>
      </c>
      <c r="L8" s="7">
        <f>NovemberR!D8</f>
        <v>170</v>
      </c>
      <c r="M8" s="7">
        <f>NovemberR!U10</f>
        <v>20</v>
      </c>
      <c r="N8" s="7">
        <f>NovemberR!G8</f>
        <v>75</v>
      </c>
      <c r="O8" s="7">
        <f>NovemberR!O8</f>
        <v>530</v>
      </c>
      <c r="P8" s="7">
        <f>NovemberR!P8</f>
        <v>3</v>
      </c>
      <c r="Q8" s="7">
        <f>NovemberR!Q8</f>
        <v>9</v>
      </c>
      <c r="R8" s="7">
        <f>NovemberR!R8</f>
        <v>0</v>
      </c>
      <c r="S8" s="7">
        <f>FebruaryR!E8</f>
        <v>175</v>
      </c>
      <c r="T8" s="7">
        <f>FebruaryR!F8</f>
        <v>162</v>
      </c>
    </row>
    <row r="9" spans="1:20">
      <c r="A9" s="8" t="s">
        <v>14</v>
      </c>
      <c r="B9" s="8">
        <f>'YTD Totals'!B9</f>
        <v>9362</v>
      </c>
      <c r="C9" s="8">
        <f>'October-18'!D9</f>
        <v>9312</v>
      </c>
      <c r="D9" s="8">
        <f>NovemberR!I9</f>
        <v>9335</v>
      </c>
      <c r="E9" s="8">
        <f>NovemberR!J9</f>
        <v>36</v>
      </c>
      <c r="F9" s="8">
        <f>NovemberR!K9</f>
        <v>13</v>
      </c>
      <c r="G9" s="8">
        <f>NovemberR!L9</f>
        <v>9203</v>
      </c>
      <c r="H9" s="8">
        <f>NovemberR!M9</f>
        <v>6</v>
      </c>
      <c r="I9" s="8">
        <f>NovemberR!N9</f>
        <v>1</v>
      </c>
      <c r="J9" s="8">
        <f>NovemberR!B9</f>
        <v>387</v>
      </c>
      <c r="K9" s="8">
        <f>NovemberR!C9</f>
        <v>287</v>
      </c>
      <c r="L9" s="8">
        <f>NovemberR!D9</f>
        <v>100</v>
      </c>
      <c r="M9" s="8">
        <f>NovemberR!U11</f>
        <v>10</v>
      </c>
      <c r="N9" s="8">
        <f>NovemberR!G9</f>
        <v>52</v>
      </c>
      <c r="O9" s="8">
        <f>NovemberR!O9</f>
        <v>256</v>
      </c>
      <c r="P9" s="8">
        <f>NovemberR!P9</f>
        <v>4</v>
      </c>
      <c r="Q9" s="8">
        <f>NovemberR!Q9</f>
        <v>7</v>
      </c>
      <c r="R9" s="8">
        <f>NovemberR!R9</f>
        <v>0</v>
      </c>
      <c r="S9" s="8">
        <f>FebruaryR!E9</f>
        <v>66</v>
      </c>
      <c r="T9" s="8">
        <f>FebruaryR!F9</f>
        <v>49</v>
      </c>
    </row>
    <row r="10" spans="1:20">
      <c r="A10" s="7" t="s">
        <v>15</v>
      </c>
      <c r="B10" s="7">
        <f>'YTD Totals'!B10</f>
        <v>6463</v>
      </c>
      <c r="C10" s="7">
        <f>'October-18'!D10</f>
        <v>6589</v>
      </c>
      <c r="D10" s="7">
        <f>NovemberR!I10</f>
        <v>6593</v>
      </c>
      <c r="E10" s="7">
        <f>NovemberR!J10</f>
        <v>7</v>
      </c>
      <c r="F10" s="7">
        <f>NovemberR!K10</f>
        <v>3</v>
      </c>
      <c r="G10" s="7">
        <f>NovemberR!L10</f>
        <v>6449</v>
      </c>
      <c r="H10" s="7">
        <f>NovemberR!M10</f>
        <v>0</v>
      </c>
      <c r="I10" s="7">
        <f>NovemberR!N10</f>
        <v>0</v>
      </c>
      <c r="J10" s="7">
        <f>NovemberR!B10</f>
        <v>37</v>
      </c>
      <c r="K10" s="7">
        <f>NovemberR!C10</f>
        <v>24</v>
      </c>
      <c r="L10" s="7">
        <f>NovemberR!D10</f>
        <v>13</v>
      </c>
      <c r="M10" s="7">
        <f>NovemberR!U12</f>
        <v>5</v>
      </c>
      <c r="N10" s="7">
        <f>NovemberR!G10</f>
        <v>12</v>
      </c>
      <c r="O10" s="7">
        <f>NovemberR!O10</f>
        <v>130</v>
      </c>
      <c r="P10" s="7">
        <f>NovemberR!P10</f>
        <v>1</v>
      </c>
      <c r="Q10" s="7">
        <f>NovemberR!Q10</f>
        <v>2</v>
      </c>
      <c r="R10" s="7">
        <f>NovemberR!R10</f>
        <v>0</v>
      </c>
      <c r="S10" s="7">
        <f>FebruaryR!E10</f>
        <v>38</v>
      </c>
      <c r="T10" s="7">
        <f>FebruaryR!F10</f>
        <v>0</v>
      </c>
    </row>
    <row r="11" spans="1:20">
      <c r="A11" s="8" t="s">
        <v>16</v>
      </c>
      <c r="B11" s="8">
        <f>'YTD Totals'!B11</f>
        <v>12438</v>
      </c>
      <c r="C11" s="8">
        <f>'October-18'!D11</f>
        <v>19663</v>
      </c>
      <c r="D11" s="8">
        <f>NovemberR!I11</f>
        <v>19495</v>
      </c>
      <c r="E11" s="8">
        <f>NovemberR!J11</f>
        <v>2135</v>
      </c>
      <c r="F11" s="8">
        <f>NovemberR!K11</f>
        <v>2303</v>
      </c>
      <c r="G11" s="8">
        <f>NovemberR!L11</f>
        <v>19495</v>
      </c>
      <c r="H11" s="8">
        <f>NovemberR!M11</f>
        <v>235</v>
      </c>
      <c r="I11" s="8">
        <f>NovemberR!N11</f>
        <v>2303</v>
      </c>
      <c r="J11" s="8">
        <f>NovemberR!B11</f>
        <v>0</v>
      </c>
      <c r="K11" s="8">
        <f>NovemberR!C11</f>
        <v>0</v>
      </c>
      <c r="L11" s="8">
        <f>NovemberR!D11</f>
        <v>0</v>
      </c>
      <c r="M11" s="8"/>
      <c r="N11" s="8">
        <f>NovemberR!G11</f>
        <v>0</v>
      </c>
      <c r="O11" s="8">
        <f>NovemberR!O11</f>
        <v>3</v>
      </c>
      <c r="P11" s="8">
        <f>NovemberR!P11</f>
        <v>0</v>
      </c>
      <c r="Q11" s="8">
        <f>NovemberR!Q11</f>
        <v>0</v>
      </c>
      <c r="R11" s="8">
        <f>NovemberR!R11</f>
        <v>0</v>
      </c>
      <c r="S11" s="8">
        <f>FebruaryR!E11</f>
        <v>0</v>
      </c>
      <c r="T11" s="8">
        <f>FebruaryR!F11</f>
        <v>0</v>
      </c>
    </row>
    <row r="12" spans="1:20">
      <c r="A12" s="9" t="s">
        <v>17</v>
      </c>
      <c r="B12" s="9">
        <f>'YTD Totals'!B12</f>
        <v>3142</v>
      </c>
      <c r="C12" s="9">
        <f>'October-18'!D12</f>
        <v>3180</v>
      </c>
      <c r="D12" s="9">
        <f>NovemberR!I12</f>
        <v>3247</v>
      </c>
      <c r="E12" s="9">
        <f>NovemberR!J12</f>
        <v>66</v>
      </c>
      <c r="F12" s="9">
        <f>NovemberR!K12</f>
        <v>10</v>
      </c>
      <c r="G12" s="9">
        <f>NovemberR!L12</f>
        <v>3139</v>
      </c>
      <c r="H12" s="9">
        <f>NovemberR!M12</f>
        <v>34</v>
      </c>
      <c r="I12" s="9">
        <f>NovemberR!N12</f>
        <v>4</v>
      </c>
      <c r="J12" s="9">
        <f>NovemberR!B12</f>
        <v>143</v>
      </c>
      <c r="K12" s="9">
        <f>NovemberR!C12</f>
        <v>91</v>
      </c>
      <c r="L12" s="9">
        <f>NovemberR!D12</f>
        <v>52</v>
      </c>
      <c r="M12" s="9"/>
      <c r="N12" s="9">
        <f>NovemberR!G12</f>
        <v>30</v>
      </c>
      <c r="O12" s="9">
        <f>NovemberR!O12</f>
        <v>496</v>
      </c>
      <c r="P12" s="9">
        <f>NovemberR!P12</f>
        <v>0</v>
      </c>
      <c r="Q12" s="9">
        <f>NovemberR!Q12</f>
        <v>4</v>
      </c>
      <c r="R12" s="9">
        <f>NovemberR!R12</f>
        <v>0</v>
      </c>
      <c r="S12" s="9">
        <f>FebruaryR!E12</f>
        <v>90</v>
      </c>
      <c r="T12" s="9">
        <f>FebruaryR!F12</f>
        <v>75</v>
      </c>
    </row>
    <row r="13" spans="1:20">
      <c r="A13" s="9" t="s">
        <v>18</v>
      </c>
      <c r="B13" s="9">
        <f>'YTD Totals'!B13</f>
        <v>5352</v>
      </c>
      <c r="C13" s="9">
        <f>'October-18'!D13</f>
        <v>5380</v>
      </c>
      <c r="D13" s="9">
        <f>NovemberR!I13</f>
        <v>5394</v>
      </c>
      <c r="E13" s="9">
        <f>NovemberR!J13</f>
        <v>76</v>
      </c>
      <c r="F13" s="9">
        <f>NovemberR!K13</f>
        <v>58</v>
      </c>
      <c r="G13" s="9">
        <f>NovemberR!L13</f>
        <v>5290</v>
      </c>
      <c r="H13" s="9">
        <f>NovemberR!M13</f>
        <v>29</v>
      </c>
      <c r="I13" s="9">
        <f>NovemberR!N13</f>
        <v>16</v>
      </c>
      <c r="J13" s="9">
        <f>NovemberR!B13</f>
        <v>580</v>
      </c>
      <c r="K13" s="9">
        <f>NovemberR!C13</f>
        <v>319</v>
      </c>
      <c r="L13" s="9">
        <f>NovemberR!D13</f>
        <v>261</v>
      </c>
      <c r="M13" s="9"/>
      <c r="N13" s="9">
        <f>NovemberR!G13</f>
        <v>74</v>
      </c>
      <c r="O13" s="9">
        <f>NovemberR!O13</f>
        <v>524</v>
      </c>
      <c r="P13" s="9">
        <f>NovemberR!P13</f>
        <v>5</v>
      </c>
      <c r="Q13" s="9">
        <f>NovemberR!Q13</f>
        <v>5</v>
      </c>
      <c r="R13" s="9">
        <f>NovemberR!R13</f>
        <v>1</v>
      </c>
      <c r="S13" s="9">
        <f>FebruaryR!E13</f>
        <v>182</v>
      </c>
      <c r="T13" s="9">
        <f>FebruaryR!F13</f>
        <v>176</v>
      </c>
    </row>
    <row r="14" spans="1:20">
      <c r="A14" s="9" t="s">
        <v>19</v>
      </c>
      <c r="B14" s="9">
        <f>'YTD Totals'!B14</f>
        <v>14204</v>
      </c>
      <c r="C14" s="9">
        <f>'October-18'!D14</f>
        <v>14037</v>
      </c>
      <c r="D14" s="9">
        <f>NovemberR!I14</f>
        <v>14041</v>
      </c>
      <c r="E14" s="9">
        <f>NovemberR!J14</f>
        <v>111</v>
      </c>
      <c r="F14" s="9">
        <f>NovemberR!K14</f>
        <v>86</v>
      </c>
      <c r="G14" s="9">
        <f>NovemberR!L14</f>
        <v>13705</v>
      </c>
      <c r="H14" s="9">
        <f>NovemberR!M14</f>
        <v>47</v>
      </c>
      <c r="I14" s="9">
        <f>NovemberR!N14</f>
        <v>21</v>
      </c>
      <c r="J14" s="9">
        <f>NovemberR!B14</f>
        <v>1286</v>
      </c>
      <c r="K14" s="9">
        <f>NovemberR!C14</f>
        <v>820</v>
      </c>
      <c r="L14" s="9">
        <f>NovemberR!D14</f>
        <v>466</v>
      </c>
      <c r="M14" s="9"/>
      <c r="N14" s="9">
        <f>NovemberR!G14</f>
        <v>192</v>
      </c>
      <c r="O14" s="9">
        <f>NovemberR!O14</f>
        <v>1295</v>
      </c>
      <c r="P14" s="9">
        <f>NovemberR!P14</f>
        <v>12</v>
      </c>
      <c r="Q14" s="9">
        <f>NovemberR!Q14</f>
        <v>23</v>
      </c>
      <c r="R14" s="9">
        <f>NovemberR!R14</f>
        <v>1</v>
      </c>
      <c r="S14" s="9">
        <f>FebruaryR!E14</f>
        <v>373</v>
      </c>
      <c r="T14" s="9">
        <f>FebruaryR!F14</f>
        <v>238</v>
      </c>
    </row>
    <row r="15" spans="1:20">
      <c r="A15" s="9" t="s">
        <v>20</v>
      </c>
      <c r="B15" s="9">
        <f>'YTD Totals'!B15</f>
        <v>8628</v>
      </c>
      <c r="C15" s="9">
        <f>'October-18'!D15</f>
        <v>7755</v>
      </c>
      <c r="D15" s="9">
        <f>NovemberR!I15</f>
        <v>7827</v>
      </c>
      <c r="E15" s="9">
        <f>NovemberR!J15</f>
        <v>77</v>
      </c>
      <c r="F15" s="9">
        <f>NovemberR!K15</f>
        <v>19</v>
      </c>
      <c r="G15" s="9">
        <f>NovemberR!L15</f>
        <v>7697</v>
      </c>
      <c r="H15" s="9">
        <f>NovemberR!M15</f>
        <v>26</v>
      </c>
      <c r="I15" s="9">
        <f>NovemberR!N15</f>
        <v>8</v>
      </c>
      <c r="J15" s="9">
        <f>NovemberR!B15</f>
        <v>907</v>
      </c>
      <c r="K15" s="9">
        <f>NovemberR!C15</f>
        <v>581</v>
      </c>
      <c r="L15" s="9">
        <f>NovemberR!D15</f>
        <v>326</v>
      </c>
      <c r="M15" s="9"/>
      <c r="N15" s="9">
        <f>NovemberR!G15</f>
        <v>127</v>
      </c>
      <c r="O15" s="9">
        <f>NovemberR!O15</f>
        <v>900</v>
      </c>
      <c r="P15" s="9">
        <f>NovemberR!P15</f>
        <v>3</v>
      </c>
      <c r="Q15" s="9">
        <f>NovemberR!Q15</f>
        <v>20</v>
      </c>
      <c r="R15" s="9">
        <f>NovemberR!R15</f>
        <v>1</v>
      </c>
      <c r="S15" s="9">
        <f>FebruaryR!E15</f>
        <v>279</v>
      </c>
      <c r="T15" s="9">
        <f>FebruaryR!F15</f>
        <v>223</v>
      </c>
    </row>
    <row r="16" spans="1:20">
      <c r="A16" s="5" t="s">
        <v>70</v>
      </c>
      <c r="B16" s="5">
        <f>'YTD Totals'!B16</f>
        <v>31326</v>
      </c>
      <c r="C16" s="5">
        <f>SUM(C12:C15)</f>
        <v>30352</v>
      </c>
      <c r="D16" s="5">
        <f t="shared" ref="D16:L16" si="0">SUM(D12:D15)</f>
        <v>30509</v>
      </c>
      <c r="E16" s="5">
        <f t="shared" si="0"/>
        <v>330</v>
      </c>
      <c r="F16" s="5">
        <f t="shared" si="0"/>
        <v>173</v>
      </c>
      <c r="G16" s="5">
        <f t="shared" si="0"/>
        <v>29831</v>
      </c>
      <c r="H16" s="5">
        <f t="shared" si="0"/>
        <v>136</v>
      </c>
      <c r="I16" s="5">
        <f t="shared" si="0"/>
        <v>49</v>
      </c>
      <c r="J16" s="5">
        <f t="shared" si="0"/>
        <v>2916</v>
      </c>
      <c r="K16" s="5">
        <f t="shared" si="0"/>
        <v>1811</v>
      </c>
      <c r="L16" s="5">
        <f t="shared" si="0"/>
        <v>1105</v>
      </c>
      <c r="M16" s="5">
        <f>NovemberR!U14</f>
        <v>94</v>
      </c>
      <c r="N16" s="5">
        <f t="shared" ref="N16:T16" si="1">SUM(N12:N15)</f>
        <v>423</v>
      </c>
      <c r="O16" s="5">
        <f t="shared" si="1"/>
        <v>3215</v>
      </c>
      <c r="P16" s="5">
        <f>SUM(Q12:Q15)</f>
        <v>52</v>
      </c>
      <c r="Q16" s="5">
        <f>SUM(P12:P15)</f>
        <v>20</v>
      </c>
      <c r="R16" s="5">
        <f t="shared" si="1"/>
        <v>3</v>
      </c>
      <c r="S16" s="5">
        <f t="shared" si="1"/>
        <v>924</v>
      </c>
      <c r="T16" s="5">
        <f t="shared" si="1"/>
        <v>712</v>
      </c>
    </row>
    <row r="17" spans="1:20">
      <c r="A17" s="8" t="s">
        <v>21</v>
      </c>
      <c r="B17" s="8">
        <f>'YTD Totals'!B17</f>
        <v>8490</v>
      </c>
      <c r="C17" s="8">
        <f>'October-18'!D17</f>
        <v>8546</v>
      </c>
      <c r="D17" s="8">
        <f>NovemberR!I16</f>
        <v>8529</v>
      </c>
      <c r="E17" s="8">
        <f>NovemberR!J16</f>
        <v>32</v>
      </c>
      <c r="F17" s="8">
        <f>NovemberR!K16</f>
        <v>49</v>
      </c>
      <c r="G17" s="8">
        <f>NovemberR!L16</f>
        <v>8351</v>
      </c>
      <c r="H17" s="8">
        <f>NovemberR!M16</f>
        <v>4</v>
      </c>
      <c r="I17" s="8">
        <f>NovemberR!N16</f>
        <v>10</v>
      </c>
      <c r="J17" s="8">
        <f>NovemberR!B16</f>
        <v>211</v>
      </c>
      <c r="K17" s="8">
        <f>NovemberR!C16</f>
        <v>118</v>
      </c>
      <c r="L17" s="8">
        <f>NovemberR!D16</f>
        <v>93</v>
      </c>
      <c r="M17" s="8">
        <f>NovemberR!U15</f>
        <v>13</v>
      </c>
      <c r="N17" s="8">
        <f>NovemberR!G16</f>
        <v>43</v>
      </c>
      <c r="O17" s="8">
        <f>NovemberR!O16</f>
        <v>426</v>
      </c>
      <c r="P17" s="8">
        <f>NovemberR!P16</f>
        <v>0</v>
      </c>
      <c r="Q17" s="8">
        <f>NovemberR!Q16</f>
        <v>5</v>
      </c>
      <c r="R17" s="8">
        <f>NovemberR!R16</f>
        <v>0</v>
      </c>
      <c r="S17" s="8">
        <f>FebruaryR!E16</f>
        <v>84</v>
      </c>
      <c r="T17" s="8">
        <f>FebruaryR!F16</f>
        <v>37</v>
      </c>
    </row>
    <row r="18" spans="1:20">
      <c r="A18" s="7" t="s">
        <v>22</v>
      </c>
      <c r="B18" s="7">
        <f>'YTD Totals'!B18</f>
        <v>15877</v>
      </c>
      <c r="C18" s="7">
        <f>'October-18'!D18</f>
        <v>15610</v>
      </c>
      <c r="D18" s="7">
        <f>NovemberR!I17</f>
        <v>15727</v>
      </c>
      <c r="E18" s="7">
        <f>NovemberR!J17</f>
        <v>146</v>
      </c>
      <c r="F18" s="7">
        <f>NovemberR!K17</f>
        <v>29</v>
      </c>
      <c r="G18" s="7">
        <f>NovemberR!L17</f>
        <v>15436</v>
      </c>
      <c r="H18" s="7">
        <f>NovemberR!M17</f>
        <v>76</v>
      </c>
      <c r="I18" s="7">
        <f>NovemberR!N17</f>
        <v>15</v>
      </c>
      <c r="J18" s="7">
        <f>NovemberR!B17</f>
        <v>2634</v>
      </c>
      <c r="K18" s="7">
        <f>NovemberR!C17</f>
        <v>1263</v>
      </c>
      <c r="L18" s="7">
        <f>NovemberR!D17</f>
        <v>1371</v>
      </c>
      <c r="M18" s="7">
        <f>NovemberR!U16</f>
        <v>188</v>
      </c>
      <c r="N18" s="7">
        <f>NovemberR!G17</f>
        <v>236</v>
      </c>
      <c r="O18" s="7">
        <f>NovemberR!O17</f>
        <v>3135</v>
      </c>
      <c r="P18" s="7">
        <f>NovemberR!P17</f>
        <v>12</v>
      </c>
      <c r="Q18" s="7">
        <f>NovemberR!Q17</f>
        <v>29</v>
      </c>
      <c r="R18" s="7">
        <f>NovemberR!R17</f>
        <v>505</v>
      </c>
      <c r="S18" s="7">
        <f>FebruaryR!E17</f>
        <v>417</v>
      </c>
      <c r="T18" s="7">
        <f>FebruaryR!F17</f>
        <v>456</v>
      </c>
    </row>
    <row r="19" spans="1:20">
      <c r="A19" s="8" t="s">
        <v>23</v>
      </c>
      <c r="B19" s="8">
        <f>'YTD Totals'!B19</f>
        <v>9558</v>
      </c>
      <c r="C19" s="8">
        <f>'October-18'!D19</f>
        <v>10114</v>
      </c>
      <c r="D19" s="8">
        <f>NovemberR!I18</f>
        <v>10194</v>
      </c>
      <c r="E19" s="8">
        <f>NovemberR!J18</f>
        <v>85</v>
      </c>
      <c r="F19" s="8">
        <f>NovemberR!K18</f>
        <v>5</v>
      </c>
      <c r="G19" s="8">
        <f>NovemberR!L18</f>
        <v>10097</v>
      </c>
      <c r="H19" s="8">
        <f>NovemberR!M18</f>
        <v>15</v>
      </c>
      <c r="I19" s="8">
        <f>NovemberR!N18</f>
        <v>0</v>
      </c>
      <c r="J19" s="8">
        <f>NovemberR!B18</f>
        <v>305</v>
      </c>
      <c r="K19" s="8">
        <f>NovemberR!C18</f>
        <v>196</v>
      </c>
      <c r="L19" s="8">
        <f>NovemberR!D18</f>
        <v>109</v>
      </c>
      <c r="M19" s="8">
        <f>NovemberR!U4</f>
        <v>0</v>
      </c>
      <c r="N19" s="8">
        <f>NovemberR!G18</f>
        <v>26</v>
      </c>
      <c r="O19" s="8">
        <f>NovemberR!O18</f>
        <v>116</v>
      </c>
      <c r="P19" s="8">
        <f>NovemberR!P18</f>
        <v>0</v>
      </c>
      <c r="Q19" s="8">
        <f>NovemberR!Q18</f>
        <v>1</v>
      </c>
      <c r="R19" s="8">
        <f>NovemberR!R18</f>
        <v>1</v>
      </c>
      <c r="S19" s="8">
        <f>FebruaryR!E18</f>
        <v>99</v>
      </c>
      <c r="T19" s="8">
        <f>FebruaryR!F18</f>
        <v>79</v>
      </c>
    </row>
    <row r="20" spans="1:20">
      <c r="A20" s="7" t="s">
        <v>24</v>
      </c>
      <c r="B20" s="7">
        <f>'YTD Totals'!B20</f>
        <v>33493</v>
      </c>
      <c r="C20" s="7">
        <f>'October-18'!D20</f>
        <v>32939</v>
      </c>
      <c r="D20" s="7">
        <f>NovemberR!I19</f>
        <v>32951</v>
      </c>
      <c r="E20" s="7">
        <f>NovemberR!J19</f>
        <v>243</v>
      </c>
      <c r="F20" s="7">
        <f>NovemberR!K19</f>
        <v>227</v>
      </c>
      <c r="G20" s="7">
        <f>NovemberR!L19</f>
        <v>31234</v>
      </c>
      <c r="H20" s="7">
        <f>NovemberR!M19</f>
        <v>49</v>
      </c>
      <c r="I20" s="7">
        <f>NovemberR!N19</f>
        <v>28</v>
      </c>
      <c r="J20" s="7">
        <f>NovemberR!B19</f>
        <v>3722</v>
      </c>
      <c r="K20" s="7">
        <f>NovemberR!C19</f>
        <v>2167</v>
      </c>
      <c r="L20" s="7">
        <f>NovemberR!D19</f>
        <v>1555</v>
      </c>
      <c r="M20" s="7">
        <f>NovemberR!U27</f>
        <v>98</v>
      </c>
      <c r="N20" s="7">
        <f>NovemberR!G19</f>
        <v>433</v>
      </c>
      <c r="O20" s="7">
        <f>NovemberR!O19</f>
        <v>3075</v>
      </c>
      <c r="P20" s="7">
        <f>NovemberR!P19</f>
        <v>13</v>
      </c>
      <c r="Q20" s="7">
        <f>NovemberR!Q19</f>
        <v>60</v>
      </c>
      <c r="R20" s="7">
        <f>NovemberR!R19</f>
        <v>1</v>
      </c>
      <c r="S20" s="7">
        <f>FebruaryR!E19</f>
        <v>279</v>
      </c>
      <c r="T20" s="7">
        <f>FebruaryR!F19</f>
        <v>660</v>
      </c>
    </row>
    <row r="21" spans="1:20">
      <c r="A21" s="8" t="s">
        <v>189</v>
      </c>
      <c r="B21" s="8">
        <f>'YTD Totals'!B21</f>
        <v>0</v>
      </c>
      <c r="C21" s="8">
        <f>'October-18'!D21</f>
        <v>0</v>
      </c>
      <c r="D21" s="8">
        <f>NovemberR!I20</f>
        <v>0</v>
      </c>
      <c r="E21" s="8">
        <f>NovemberR!J20</f>
        <v>0</v>
      </c>
      <c r="F21" s="8">
        <f>NovemberR!K20</f>
        <v>0</v>
      </c>
      <c r="G21" s="8">
        <f>NovemberR!L20</f>
        <v>0</v>
      </c>
      <c r="H21" s="8">
        <f>NovemberR!M20</f>
        <v>0</v>
      </c>
      <c r="I21" s="8">
        <f>NovemberR!N20</f>
        <v>0</v>
      </c>
      <c r="J21" s="8">
        <f>NovemberR!B20</f>
        <v>0</v>
      </c>
      <c r="K21" s="8">
        <f>NovemberR!C20</f>
        <v>0</v>
      </c>
      <c r="L21" s="8">
        <f>NovemberR!D20</f>
        <v>0</v>
      </c>
      <c r="M21" s="8">
        <f>NovemberR!U17</f>
        <v>0</v>
      </c>
      <c r="N21" s="8">
        <f>NovemberR!G20</f>
        <v>0</v>
      </c>
      <c r="O21" s="8">
        <f>NovemberR!O20</f>
        <v>0</v>
      </c>
      <c r="P21" s="8">
        <f>NovemberR!P20</f>
        <v>0</v>
      </c>
      <c r="Q21" s="8">
        <f>NovemberR!Q20</f>
        <v>0</v>
      </c>
      <c r="R21" s="8">
        <f>NovemberR!R20</f>
        <v>0</v>
      </c>
      <c r="S21" s="8">
        <f>FebruaryR!E20</f>
        <v>73</v>
      </c>
      <c r="T21" s="8">
        <f>FebruaryR!F20</f>
        <v>6</v>
      </c>
    </row>
    <row r="22" spans="1:20">
      <c r="A22" s="7" t="s">
        <v>25</v>
      </c>
      <c r="B22" s="7">
        <f>'YTD Totals'!B22</f>
        <v>27814</v>
      </c>
      <c r="C22" s="7">
        <f>'October-18'!D22</f>
        <v>27621</v>
      </c>
      <c r="D22" s="7">
        <f>NovemberR!I21</f>
        <v>27544</v>
      </c>
      <c r="E22" s="7">
        <f>NovemberR!J21</f>
        <v>195</v>
      </c>
      <c r="F22" s="7">
        <f>NovemberR!K21</f>
        <v>273</v>
      </c>
      <c r="G22" s="7">
        <f>NovemberR!L21</f>
        <v>26287</v>
      </c>
      <c r="H22" s="7">
        <f>NovemberR!M21</f>
        <v>58</v>
      </c>
      <c r="I22" s="7">
        <f>NovemberR!N21</f>
        <v>24</v>
      </c>
      <c r="J22" s="7">
        <f>NovemberR!B21</f>
        <v>3445</v>
      </c>
      <c r="K22" s="7">
        <f>NovemberR!C21</f>
        <v>2285</v>
      </c>
      <c r="L22" s="7">
        <f>NovemberR!D21</f>
        <v>1160</v>
      </c>
      <c r="M22" s="7">
        <f>NovemberR!U6</f>
        <v>103</v>
      </c>
      <c r="N22" s="7">
        <f>NovemberR!G21</f>
        <v>524</v>
      </c>
      <c r="O22" s="7">
        <f>NovemberR!O21</f>
        <v>4585</v>
      </c>
      <c r="P22" s="7">
        <f>NovemberR!P21</f>
        <v>19</v>
      </c>
      <c r="Q22" s="7">
        <f>NovemberR!Q21</f>
        <v>66</v>
      </c>
      <c r="R22" s="7">
        <f>NovemberR!R21</f>
        <v>1</v>
      </c>
      <c r="S22" s="7">
        <f>FebruaryR!E21</f>
        <v>327</v>
      </c>
      <c r="T22" s="7">
        <f>FebruaryR!F21</f>
        <v>388</v>
      </c>
    </row>
    <row r="23" spans="1:20">
      <c r="A23" s="8" t="s">
        <v>26</v>
      </c>
      <c r="B23" s="8">
        <f>'YTD Totals'!B23</f>
        <v>18512</v>
      </c>
      <c r="C23" s="8">
        <f>'October-18'!D23</f>
        <v>15580</v>
      </c>
      <c r="D23" s="8">
        <f>NovemberR!I22</f>
        <v>15488</v>
      </c>
      <c r="E23" s="8">
        <f>NovemberR!J22</f>
        <v>72</v>
      </c>
      <c r="F23" s="8">
        <f>NovemberR!K22</f>
        <v>164</v>
      </c>
      <c r="G23" s="8">
        <f>NovemberR!L22</f>
        <v>14801</v>
      </c>
      <c r="H23" s="8">
        <f>NovemberR!M22</f>
        <v>14</v>
      </c>
      <c r="I23" s="8">
        <f>NovemberR!N22</f>
        <v>16</v>
      </c>
      <c r="J23" s="8">
        <f>NovemberR!B22</f>
        <v>593</v>
      </c>
      <c r="K23" s="8">
        <f>NovemberR!C22</f>
        <v>401</v>
      </c>
      <c r="L23" s="8">
        <f>NovemberR!D22</f>
        <v>192</v>
      </c>
      <c r="M23" s="8">
        <f>NovemberR!U18</f>
        <v>28</v>
      </c>
      <c r="N23" s="8">
        <f>NovemberR!G22</f>
        <v>100</v>
      </c>
      <c r="O23" s="8">
        <f>NovemberR!O22</f>
        <v>1691</v>
      </c>
      <c r="P23" s="8">
        <f>NovemberR!P22</f>
        <v>11</v>
      </c>
      <c r="Q23" s="8">
        <f>NovemberR!Q22</f>
        <v>12</v>
      </c>
      <c r="R23" s="8">
        <f>NovemberR!R22</f>
        <v>0</v>
      </c>
      <c r="S23" s="8">
        <f>FebruaryR!E22</f>
        <v>125</v>
      </c>
      <c r="T23" s="8">
        <f>FebruaryR!F22</f>
        <v>41</v>
      </c>
    </row>
    <row r="24" spans="1:20">
      <c r="A24" s="7" t="s">
        <v>27</v>
      </c>
      <c r="B24" s="7">
        <f>'YTD Totals'!B24</f>
        <v>21538</v>
      </c>
      <c r="C24" s="7">
        <f>'October-18'!D24</f>
        <v>21329</v>
      </c>
      <c r="D24" s="7">
        <f>NovemberR!I23</f>
        <v>20912</v>
      </c>
      <c r="E24" s="7">
        <f>NovemberR!J23</f>
        <v>158</v>
      </c>
      <c r="F24" s="7">
        <f>NovemberR!K23</f>
        <v>576</v>
      </c>
      <c r="G24" s="7">
        <f>NovemberR!L23</f>
        <v>20030</v>
      </c>
      <c r="H24" s="7">
        <f>NovemberR!M23</f>
        <v>64</v>
      </c>
      <c r="I24" s="7">
        <f>NovemberR!N23</f>
        <v>46</v>
      </c>
      <c r="J24" s="7">
        <f>NovemberR!B23</f>
        <v>3758</v>
      </c>
      <c r="K24" s="7">
        <f>NovemberR!C23</f>
        <v>1790</v>
      </c>
      <c r="L24" s="7">
        <f>NovemberR!D23</f>
        <v>1968</v>
      </c>
      <c r="M24" s="7">
        <f>NovemberR!U19</f>
        <v>137</v>
      </c>
      <c r="N24" s="7">
        <f>NovemberR!G23</f>
        <v>397</v>
      </c>
      <c r="O24" s="7">
        <f>NovemberR!O23</f>
        <v>3057</v>
      </c>
      <c r="P24" s="7">
        <f>NovemberR!P23</f>
        <v>20</v>
      </c>
      <c r="Q24" s="7">
        <f>NovemberR!Q23</f>
        <v>51</v>
      </c>
      <c r="R24" s="7">
        <f>NovemberR!R23</f>
        <v>30</v>
      </c>
      <c r="S24" s="7">
        <f>FebruaryR!E23</f>
        <v>334</v>
      </c>
      <c r="T24" s="7">
        <f>FebruaryR!F23</f>
        <v>640</v>
      </c>
    </row>
    <row r="25" spans="1:20">
      <c r="A25" s="8" t="s">
        <v>28</v>
      </c>
      <c r="B25" s="8">
        <f>'YTD Totals'!B25</f>
        <v>90432</v>
      </c>
      <c r="C25" s="8">
        <f>'October-18'!D25</f>
        <v>91490</v>
      </c>
      <c r="D25" s="8">
        <f>NovemberR!I24</f>
        <v>91768</v>
      </c>
      <c r="E25" s="8">
        <f>NovemberR!J24</f>
        <v>615</v>
      </c>
      <c r="F25" s="8">
        <f>NovemberR!K24</f>
        <v>346</v>
      </c>
      <c r="G25" s="8">
        <f>NovemberR!L24</f>
        <v>81800</v>
      </c>
      <c r="H25" s="8">
        <f>NovemberR!M24</f>
        <v>300</v>
      </c>
      <c r="I25" s="8">
        <f>NovemberR!N24</f>
        <v>187</v>
      </c>
      <c r="J25" s="8">
        <f>NovemberR!B24</f>
        <v>13819</v>
      </c>
      <c r="K25" s="8">
        <f>NovemberR!C24</f>
        <v>7953</v>
      </c>
      <c r="L25" s="8">
        <f>NovemberR!D24</f>
        <v>5866</v>
      </c>
      <c r="M25" s="8">
        <f>NovemberR!U20</f>
        <v>1036</v>
      </c>
      <c r="N25" s="8">
        <f>NovemberR!G24</f>
        <v>1342</v>
      </c>
      <c r="O25" s="8">
        <f>NovemberR!O24</f>
        <v>19130</v>
      </c>
      <c r="P25" s="8">
        <f>NovemberR!P24</f>
        <v>122</v>
      </c>
      <c r="Q25" s="8">
        <f>NovemberR!Q24</f>
        <v>232</v>
      </c>
      <c r="R25" s="8">
        <f>NovemberR!R24</f>
        <v>9</v>
      </c>
      <c r="S25" s="8">
        <f>FebruaryR!E24</f>
        <v>1079</v>
      </c>
      <c r="T25" s="8">
        <f>FebruaryR!F24</f>
        <v>1569</v>
      </c>
    </row>
    <row r="26" spans="1:20">
      <c r="A26" s="7" t="s">
        <v>29</v>
      </c>
      <c r="B26" s="7">
        <f>'YTD Totals'!B26</f>
        <v>13344</v>
      </c>
      <c r="C26" s="7">
        <f>'October-18'!D26</f>
        <v>12907</v>
      </c>
      <c r="D26" s="7">
        <f>NovemberR!I25</f>
        <v>13010</v>
      </c>
      <c r="E26" s="7">
        <f>NovemberR!J25</f>
        <v>126</v>
      </c>
      <c r="F26" s="7">
        <f>NovemberR!K25</f>
        <v>23</v>
      </c>
      <c r="G26" s="7">
        <f>NovemberR!L25</f>
        <v>12662</v>
      </c>
      <c r="H26" s="7">
        <f>NovemberR!M25</f>
        <v>53</v>
      </c>
      <c r="I26" s="7">
        <f>NovemberR!N25</f>
        <v>9</v>
      </c>
      <c r="J26" s="7">
        <f>NovemberR!B25</f>
        <v>1339</v>
      </c>
      <c r="K26" s="7">
        <f>NovemberR!C25</f>
        <v>756</v>
      </c>
      <c r="L26" s="7">
        <f>NovemberR!D25</f>
        <v>583</v>
      </c>
      <c r="M26" s="7">
        <f>NovemberR!U21</f>
        <v>41</v>
      </c>
      <c r="N26" s="7">
        <f>NovemberR!G25</f>
        <v>156</v>
      </c>
      <c r="O26" s="7">
        <f>NovemberR!O25</f>
        <v>888</v>
      </c>
      <c r="P26" s="7">
        <f>NovemberR!P25</f>
        <v>3</v>
      </c>
      <c r="Q26" s="7">
        <f>NovemberR!Q25</f>
        <v>23</v>
      </c>
      <c r="R26" s="7">
        <f>NovemberR!R25</f>
        <v>1</v>
      </c>
      <c r="S26" s="7">
        <f>FebruaryR!E25</f>
        <v>412</v>
      </c>
      <c r="T26" s="7">
        <f>FebruaryR!F25</f>
        <v>213</v>
      </c>
    </row>
    <row r="27" spans="1:20">
      <c r="A27" s="8" t="s">
        <v>30</v>
      </c>
      <c r="B27" s="8">
        <f>'YTD Totals'!B27</f>
        <v>0</v>
      </c>
      <c r="C27" s="8">
        <f>'October-18'!D27</f>
        <v>0</v>
      </c>
      <c r="D27" s="8">
        <f>NovemberR!I26</f>
        <v>0</v>
      </c>
      <c r="E27" s="8">
        <f>NovemberR!J26</f>
        <v>0</v>
      </c>
      <c r="F27" s="8">
        <f>NovemberR!K26</f>
        <v>0</v>
      </c>
      <c r="G27" s="8">
        <f>NovemberR!L26</f>
        <v>0</v>
      </c>
      <c r="H27" s="8">
        <f>NovemberR!M26</f>
        <v>0</v>
      </c>
      <c r="I27" s="8">
        <f>NovemberR!N26</f>
        <v>0</v>
      </c>
      <c r="J27" s="8">
        <f>NovemberR!B26</f>
        <v>0</v>
      </c>
      <c r="K27" s="8">
        <f>NovemberR!C26</f>
        <v>0</v>
      </c>
      <c r="L27" s="8">
        <f>NovemberR!D26</f>
        <v>0</v>
      </c>
      <c r="M27" s="8">
        <f>NovemberR!U22</f>
        <v>82</v>
      </c>
      <c r="N27" s="8">
        <f>NovemberR!G26</f>
        <v>0</v>
      </c>
      <c r="O27" s="8">
        <f>NovemberR!O26</f>
        <v>223</v>
      </c>
      <c r="P27" s="8">
        <f>NovemberR!P26</f>
        <v>14</v>
      </c>
      <c r="Q27" s="8">
        <f>NovemberR!Q26</f>
        <v>1</v>
      </c>
      <c r="R27" s="8">
        <f>NovemberR!R26</f>
        <v>1</v>
      </c>
      <c r="S27" s="8">
        <f>FebruaryR!E26</f>
        <v>0</v>
      </c>
      <c r="T27" s="8">
        <f>FebruaryR!F26</f>
        <v>0</v>
      </c>
    </row>
    <row r="28" spans="1:20">
      <c r="A28" s="7" t="s">
        <v>31</v>
      </c>
      <c r="B28" s="7">
        <f>'YTD Totals'!B28</f>
        <v>14886</v>
      </c>
      <c r="C28" s="7">
        <f>'October-18'!D28</f>
        <v>15106</v>
      </c>
      <c r="D28" s="7">
        <f>NovemberR!I27</f>
        <v>15155</v>
      </c>
      <c r="E28" s="7">
        <f>NovemberR!J27</f>
        <v>70</v>
      </c>
      <c r="F28" s="7">
        <f>NovemberR!K27</f>
        <v>21</v>
      </c>
      <c r="G28" s="7">
        <f>NovemberR!L27</f>
        <v>14847</v>
      </c>
      <c r="H28" s="7">
        <f>NovemberR!M27</f>
        <v>23</v>
      </c>
      <c r="I28" s="7">
        <f>NovemberR!N27</f>
        <v>4</v>
      </c>
      <c r="J28" s="7">
        <f>NovemberR!B27</f>
        <v>1181</v>
      </c>
      <c r="K28" s="7">
        <f>NovemberR!C27</f>
        <v>719</v>
      </c>
      <c r="L28" s="7">
        <f>NovemberR!D27</f>
        <v>462</v>
      </c>
      <c r="M28" s="7">
        <f>NovemberR!U23</f>
        <v>56</v>
      </c>
      <c r="N28" s="7">
        <f>NovemberR!G27</f>
        <v>133</v>
      </c>
      <c r="O28" s="7">
        <f>NovemberR!O27</f>
        <v>1033</v>
      </c>
      <c r="P28" s="7">
        <f>NovemberR!P27</f>
        <v>8</v>
      </c>
      <c r="Q28" s="7">
        <f>NovemberR!Q27</f>
        <v>17</v>
      </c>
      <c r="R28" s="7">
        <f>NovemberR!R27</f>
        <v>0</v>
      </c>
      <c r="S28" s="7">
        <f>FebruaryR!E27</f>
        <v>230</v>
      </c>
      <c r="T28" s="7">
        <f>FebruaryR!F27</f>
        <v>181</v>
      </c>
    </row>
    <row r="29" spans="1:20">
      <c r="A29" s="8" t="s">
        <v>32</v>
      </c>
      <c r="B29" s="8">
        <f>'YTD Totals'!B29</f>
        <v>4011</v>
      </c>
      <c r="C29" s="8">
        <f>'October-18'!D29</f>
        <v>4103</v>
      </c>
      <c r="D29" s="8">
        <f>NovemberR!I28</f>
        <v>4103</v>
      </c>
      <c r="E29" s="8">
        <f>NovemberR!J28</f>
        <v>21</v>
      </c>
      <c r="F29" s="8">
        <f>NovemberR!K28</f>
        <v>21</v>
      </c>
      <c r="G29" s="8">
        <f>NovemberR!L28</f>
        <v>4074</v>
      </c>
      <c r="H29" s="8">
        <f>NovemberR!M28</f>
        <v>3</v>
      </c>
      <c r="I29" s="8">
        <f>NovemberR!N28</f>
        <v>1</v>
      </c>
      <c r="J29" s="8">
        <f>NovemberR!B28</f>
        <v>247</v>
      </c>
      <c r="K29" s="8">
        <f>NovemberR!C28</f>
        <v>162</v>
      </c>
      <c r="L29" s="8">
        <f>NovemberR!D28</f>
        <v>85</v>
      </c>
      <c r="M29" s="8">
        <f>NovemberR!U25</f>
        <v>7</v>
      </c>
      <c r="N29" s="8">
        <f>NovemberR!G28</f>
        <v>52</v>
      </c>
      <c r="O29" s="8">
        <f>NovemberR!O28</f>
        <v>571</v>
      </c>
      <c r="P29" s="8">
        <f>NovemberR!P28</f>
        <v>3</v>
      </c>
      <c r="Q29" s="8">
        <f>NovemberR!Q28</f>
        <v>8</v>
      </c>
      <c r="R29" s="8">
        <f>NovemberR!R28</f>
        <v>0</v>
      </c>
      <c r="S29" s="8">
        <f>FebruaryR!E28</f>
        <v>46</v>
      </c>
      <c r="T29" s="8">
        <f>FebruaryR!F28</f>
        <v>67</v>
      </c>
    </row>
    <row r="30" spans="1:20">
      <c r="A30" s="7" t="s">
        <v>33</v>
      </c>
      <c r="B30" s="7">
        <f>'YTD Totals'!B30</f>
        <v>16665</v>
      </c>
      <c r="C30" s="7">
        <f>'October-18'!D30</f>
        <v>16500</v>
      </c>
      <c r="D30" s="7">
        <f>NovemberR!I29</f>
        <v>16231</v>
      </c>
      <c r="E30" s="7">
        <f>NovemberR!J29</f>
        <v>165</v>
      </c>
      <c r="F30" s="7">
        <f>NovemberR!K29</f>
        <v>435</v>
      </c>
      <c r="G30" s="7">
        <f>NovemberR!L29</f>
        <v>16064</v>
      </c>
      <c r="H30" s="7">
        <f>NovemberR!M29</f>
        <v>58</v>
      </c>
      <c r="I30" s="7">
        <f>NovemberR!N29</f>
        <v>72</v>
      </c>
      <c r="J30" s="7">
        <f>NovemberR!B29</f>
        <v>2278</v>
      </c>
      <c r="K30" s="7">
        <f>NovemberR!C29</f>
        <v>1456</v>
      </c>
      <c r="L30" s="7">
        <f>NovemberR!D29</f>
        <v>822</v>
      </c>
      <c r="M30" s="7">
        <f>NovemberR!U26</f>
        <v>52</v>
      </c>
      <c r="N30" s="7">
        <f>NovemberR!G29</f>
        <v>258</v>
      </c>
      <c r="O30" s="7">
        <f>NovemberR!O29</f>
        <v>1728</v>
      </c>
      <c r="P30" s="7">
        <f>NovemberR!P29</f>
        <v>10</v>
      </c>
      <c r="Q30" s="7">
        <f>NovemberR!Q29</f>
        <v>27</v>
      </c>
      <c r="R30" s="7">
        <f>NovemberR!R29</f>
        <v>0</v>
      </c>
      <c r="S30" s="7">
        <f>FebruaryR!E29</f>
        <v>463</v>
      </c>
      <c r="T30" s="7">
        <f>FebruaryR!F29</f>
        <v>387</v>
      </c>
    </row>
    <row r="31" spans="1:20">
      <c r="A31" s="8" t="s">
        <v>34</v>
      </c>
      <c r="B31" s="8">
        <f>'YTD Totals'!B31</f>
        <v>1143</v>
      </c>
      <c r="C31" s="8">
        <f>'October-18'!D31</f>
        <v>1145</v>
      </c>
      <c r="D31" s="8">
        <f>NovemberR!I30</f>
        <v>926</v>
      </c>
      <c r="E31" s="8">
        <f>NovemberR!J30</f>
        <v>16</v>
      </c>
      <c r="F31" s="8">
        <f>NovemberR!K30</f>
        <v>235</v>
      </c>
      <c r="G31" s="8">
        <f>NovemberR!L30</f>
        <v>842</v>
      </c>
      <c r="H31" s="8">
        <f>NovemberR!M30</f>
        <v>1</v>
      </c>
      <c r="I31" s="8">
        <f>NovemberR!N30</f>
        <v>173</v>
      </c>
      <c r="J31" s="8">
        <f>NovemberR!B30</f>
        <v>60</v>
      </c>
      <c r="K31" s="8">
        <f>NovemberR!C30</f>
        <v>50</v>
      </c>
      <c r="L31" s="8">
        <f>NovemberR!D30</f>
        <v>10</v>
      </c>
      <c r="M31" s="8">
        <f>NovemberR!U28</f>
        <v>0</v>
      </c>
      <c r="N31" s="8">
        <f>NovemberR!G30</f>
        <v>12</v>
      </c>
      <c r="O31" s="8">
        <f>NovemberR!O30</f>
        <v>143</v>
      </c>
      <c r="P31" s="8">
        <f>NovemberR!P30</f>
        <v>0</v>
      </c>
      <c r="Q31" s="8">
        <f>NovemberR!Q30</f>
        <v>0</v>
      </c>
      <c r="R31" s="8">
        <f>NovemberR!R30</f>
        <v>0</v>
      </c>
      <c r="S31" s="8">
        <f>FebruaryR!E30</f>
        <v>57</v>
      </c>
      <c r="T31" s="8">
        <f>FebruaryR!F30</f>
        <v>30</v>
      </c>
    </row>
    <row r="32" spans="1:20">
      <c r="A32" s="7" t="s">
        <v>35</v>
      </c>
      <c r="B32" s="7">
        <f>'YTD Totals'!B32</f>
        <v>21309</v>
      </c>
      <c r="C32" s="7">
        <f>'October-18'!D32</f>
        <v>21258</v>
      </c>
      <c r="D32" s="7">
        <f>NovemberR!I31</f>
        <v>21057</v>
      </c>
      <c r="E32" s="7">
        <f>NovemberR!J31</f>
        <v>50</v>
      </c>
      <c r="F32" s="7">
        <f>NovemberR!K31</f>
        <v>251</v>
      </c>
      <c r="G32" s="7">
        <f>NovemberR!L31</f>
        <v>20205</v>
      </c>
      <c r="H32" s="7">
        <f>NovemberR!M31</f>
        <v>20</v>
      </c>
      <c r="I32" s="7">
        <f>NovemberR!N31</f>
        <v>54</v>
      </c>
      <c r="J32" s="7">
        <f>NovemberR!B31</f>
        <v>564</v>
      </c>
      <c r="K32" s="7">
        <f>NovemberR!C31</f>
        <v>304</v>
      </c>
      <c r="L32" s="7">
        <f>NovemberR!D31</f>
        <v>260</v>
      </c>
      <c r="M32" s="7">
        <f>NovemberR!U29</f>
        <v>6</v>
      </c>
      <c r="N32" s="7">
        <f>NovemberR!G31</f>
        <v>94</v>
      </c>
      <c r="O32" s="7">
        <f>NovemberR!O31</f>
        <v>583</v>
      </c>
      <c r="P32" s="7">
        <f>NovemberR!P31</f>
        <v>3</v>
      </c>
      <c r="Q32" s="7">
        <f>NovemberR!Q31</f>
        <v>20</v>
      </c>
      <c r="R32" s="7">
        <f>NovemberR!R31</f>
        <v>0</v>
      </c>
      <c r="S32" s="7">
        <f>FebruaryR!E31</f>
        <v>256</v>
      </c>
      <c r="T32" s="7">
        <f>FebruaryR!F31</f>
        <v>50</v>
      </c>
    </row>
    <row r="33" spans="1:20">
      <c r="A33" s="8" t="s">
        <v>36</v>
      </c>
      <c r="B33" s="8">
        <f>'YTD Totals'!B33</f>
        <v>24255</v>
      </c>
      <c r="C33" s="8">
        <f>'October-18'!D33</f>
        <v>24598</v>
      </c>
      <c r="D33" s="8">
        <f>NovemberR!I32</f>
        <v>24736</v>
      </c>
      <c r="E33" s="8">
        <f>NovemberR!J32</f>
        <v>176</v>
      </c>
      <c r="F33" s="8">
        <f>NovemberR!K32</f>
        <v>38</v>
      </c>
      <c r="G33" s="8">
        <f>NovemberR!L32</f>
        <v>24488</v>
      </c>
      <c r="H33" s="8">
        <f>NovemberR!M32</f>
        <v>73</v>
      </c>
      <c r="I33" s="8">
        <f>NovemberR!N32</f>
        <v>27</v>
      </c>
      <c r="J33" s="8">
        <f>NovemberR!B32</f>
        <v>3301</v>
      </c>
      <c r="K33" s="8">
        <f>NovemberR!C32</f>
        <v>2296</v>
      </c>
      <c r="L33" s="8">
        <f>NovemberR!D32</f>
        <v>1005</v>
      </c>
      <c r="M33" s="8">
        <f>NovemberR!U30</f>
        <v>99</v>
      </c>
      <c r="N33" s="8">
        <f>NovemberR!G32</f>
        <v>430</v>
      </c>
      <c r="O33" s="8">
        <f>NovemberR!O32</f>
        <v>2805</v>
      </c>
      <c r="P33" s="8">
        <f>NovemberR!P32</f>
        <v>5</v>
      </c>
      <c r="Q33" s="8">
        <f>NovemberR!Q32</f>
        <v>68</v>
      </c>
      <c r="R33" s="8">
        <f>NovemberR!R32</f>
        <v>8</v>
      </c>
      <c r="S33" s="8">
        <f>FebruaryR!E32</f>
        <v>568</v>
      </c>
      <c r="T33" s="8">
        <f>FebruaryR!F32</f>
        <v>483</v>
      </c>
    </row>
    <row r="34" spans="1:20">
      <c r="A34" s="7" t="s">
        <v>37</v>
      </c>
      <c r="B34" s="7">
        <f>'YTD Totals'!B34</f>
        <v>24501</v>
      </c>
      <c r="C34" s="7">
        <f>'October-18'!D34</f>
        <v>23450</v>
      </c>
      <c r="D34" s="7">
        <f>NovemberR!I33</f>
        <v>22635</v>
      </c>
      <c r="E34" s="7">
        <f>NovemberR!J33</f>
        <v>82</v>
      </c>
      <c r="F34" s="7">
        <f>NovemberR!K33</f>
        <v>897</v>
      </c>
      <c r="G34" s="7">
        <f>NovemberR!L33</f>
        <v>22244</v>
      </c>
      <c r="H34" s="7">
        <f>NovemberR!M33</f>
        <v>16</v>
      </c>
      <c r="I34" s="7">
        <f>NovemberR!N33</f>
        <v>115</v>
      </c>
      <c r="J34" s="7">
        <f>NovemberR!B33</f>
        <v>2425</v>
      </c>
      <c r="K34" s="7">
        <f>NovemberR!C33</f>
        <v>1873</v>
      </c>
      <c r="L34" s="7">
        <f>NovemberR!D33</f>
        <v>552</v>
      </c>
      <c r="M34" s="7">
        <f>NovemberR!U31</f>
        <v>14</v>
      </c>
      <c r="N34" s="7">
        <f>NovemberR!G33</f>
        <v>272</v>
      </c>
      <c r="O34" s="7">
        <f>NovemberR!O33</f>
        <v>3325</v>
      </c>
      <c r="P34" s="7">
        <f>NovemberR!P33</f>
        <v>8</v>
      </c>
      <c r="Q34" s="7">
        <f>NovemberR!Q33</f>
        <v>37</v>
      </c>
      <c r="R34" s="7">
        <f>NovemberR!R33</f>
        <v>0</v>
      </c>
      <c r="S34" s="7">
        <f>FebruaryR!E33</f>
        <v>437</v>
      </c>
      <c r="T34" s="7">
        <f>FebruaryR!F33</f>
        <v>616</v>
      </c>
    </row>
    <row r="35" spans="1:20">
      <c r="A35" s="8" t="s">
        <v>38</v>
      </c>
      <c r="B35" s="8">
        <f>'YTD Totals'!B35</f>
        <v>10675</v>
      </c>
      <c r="C35" s="8">
        <f>'October-18'!D35</f>
        <v>10721</v>
      </c>
      <c r="D35" s="8">
        <f>NovemberR!I34</f>
        <v>10633</v>
      </c>
      <c r="E35" s="8">
        <f>NovemberR!J34</f>
        <v>43</v>
      </c>
      <c r="F35" s="8">
        <f>NovemberR!K34</f>
        <v>131</v>
      </c>
      <c r="G35" s="8">
        <f>NovemberR!L34</f>
        <v>10474</v>
      </c>
      <c r="H35" s="8">
        <f>NovemberR!M34</f>
        <v>4</v>
      </c>
      <c r="I35" s="8">
        <f>NovemberR!N34</f>
        <v>0</v>
      </c>
      <c r="J35" s="8">
        <f>NovemberR!B34</f>
        <v>1438</v>
      </c>
      <c r="K35" s="8">
        <f>NovemberR!C34</f>
        <v>1105</v>
      </c>
      <c r="L35" s="8">
        <f>NovemberR!D34</f>
        <v>333</v>
      </c>
      <c r="M35" s="8">
        <f>NovemberR!U32</f>
        <v>56</v>
      </c>
      <c r="N35" s="8">
        <f>NovemberR!G34</f>
        <v>193</v>
      </c>
      <c r="O35" s="8">
        <f>NovemberR!O34</f>
        <v>1295</v>
      </c>
      <c r="P35" s="8">
        <f>NovemberR!P34</f>
        <v>8</v>
      </c>
      <c r="Q35" s="8">
        <f>NovemberR!Q34</f>
        <v>14</v>
      </c>
      <c r="R35" s="8">
        <f>NovemberR!R34</f>
        <v>0</v>
      </c>
      <c r="S35" s="8">
        <f>FebruaryR!E34</f>
        <v>169</v>
      </c>
      <c r="T35" s="8">
        <f>FebruaryR!F34</f>
        <v>184</v>
      </c>
    </row>
    <row r="36" spans="1:20">
      <c r="A36" s="7" t="s">
        <v>39</v>
      </c>
      <c r="B36" s="7">
        <f>'YTD Totals'!B36</f>
        <v>64751</v>
      </c>
      <c r="C36" s="7">
        <f>'October-18'!D36</f>
        <v>64877</v>
      </c>
      <c r="D36" s="7">
        <f>NovemberR!I35</f>
        <v>65006</v>
      </c>
      <c r="E36" s="7">
        <f>NovemberR!J35</f>
        <v>365</v>
      </c>
      <c r="F36" s="7">
        <f>NovemberR!K35</f>
        <v>237</v>
      </c>
      <c r="G36" s="7">
        <f>NovemberR!L35</f>
        <v>62712</v>
      </c>
      <c r="H36" s="7">
        <f>NovemberR!M35</f>
        <v>171</v>
      </c>
      <c r="I36" s="7">
        <f>NovemberR!N35</f>
        <v>88</v>
      </c>
      <c r="J36" s="7">
        <f>NovemberR!B35</f>
        <v>8620</v>
      </c>
      <c r="K36" s="7">
        <f>NovemberR!C35</f>
        <v>5319</v>
      </c>
      <c r="L36" s="7">
        <f>NovemberR!D35</f>
        <v>3301</v>
      </c>
      <c r="M36" s="7">
        <f>NovemberR!U33</f>
        <v>272</v>
      </c>
      <c r="N36" s="7">
        <f>NovemberR!G35</f>
        <v>982</v>
      </c>
      <c r="O36" s="7">
        <f>NovemberR!O35</f>
        <v>13231</v>
      </c>
      <c r="P36" s="7">
        <f>NovemberR!P35</f>
        <v>72</v>
      </c>
      <c r="Q36" s="7">
        <f>NovemberR!Q35</f>
        <v>187</v>
      </c>
      <c r="R36" s="7">
        <f>NovemberR!R35</f>
        <v>5</v>
      </c>
      <c r="S36" s="7">
        <f>FebruaryR!E35</f>
        <v>896</v>
      </c>
      <c r="T36" s="7">
        <f>FebruaryR!F35</f>
        <v>1063</v>
      </c>
    </row>
    <row r="37" spans="1:20">
      <c r="A37" s="8" t="s">
        <v>40</v>
      </c>
      <c r="B37" s="8">
        <f>'YTD Totals'!B37</f>
        <v>20619</v>
      </c>
      <c r="C37" s="8">
        <f>'October-18'!D37</f>
        <v>20632</v>
      </c>
      <c r="D37" s="8">
        <f>NovemberR!I36</f>
        <v>20762</v>
      </c>
      <c r="E37" s="8">
        <f>NovemberR!J36</f>
        <v>141</v>
      </c>
      <c r="F37" s="8">
        <f>NovemberR!K36</f>
        <v>11</v>
      </c>
      <c r="G37" s="8">
        <f>NovemberR!L36</f>
        <v>20508</v>
      </c>
      <c r="H37" s="8">
        <f>NovemberR!M36</f>
        <v>31</v>
      </c>
      <c r="I37" s="8">
        <f>NovemberR!N36</f>
        <v>2</v>
      </c>
      <c r="J37" s="8">
        <f>NovemberR!B36</f>
        <v>1469</v>
      </c>
      <c r="K37" s="8">
        <f>NovemberR!C36</f>
        <v>900</v>
      </c>
      <c r="L37" s="8">
        <f>NovemberR!D36</f>
        <v>569</v>
      </c>
      <c r="M37" s="8">
        <f>NovemberR!U34</f>
        <v>59</v>
      </c>
      <c r="N37" s="8">
        <f>NovemberR!G36</f>
        <v>178</v>
      </c>
      <c r="O37" s="8">
        <f>NovemberR!O36</f>
        <v>1499</v>
      </c>
      <c r="P37" s="8">
        <f>NovemberR!P36</f>
        <v>11</v>
      </c>
      <c r="Q37" s="8">
        <f>NovemberR!Q36</f>
        <v>33</v>
      </c>
      <c r="R37" s="8">
        <f>NovemberR!R36</f>
        <v>0</v>
      </c>
      <c r="S37" s="8">
        <f>FebruaryR!E36</f>
        <v>400</v>
      </c>
      <c r="T37" s="8">
        <f>FebruaryR!F36</f>
        <v>203</v>
      </c>
    </row>
    <row r="38" spans="1:20">
      <c r="A38" s="7" t="s">
        <v>41</v>
      </c>
      <c r="B38" s="7">
        <f>'YTD Totals'!B38</f>
        <v>33028</v>
      </c>
      <c r="C38" s="7">
        <f>'October-18'!D38</f>
        <v>33260</v>
      </c>
      <c r="D38" s="7">
        <f>NovemberR!I37</f>
        <v>33286</v>
      </c>
      <c r="E38" s="7">
        <f>NovemberR!J37</f>
        <v>154</v>
      </c>
      <c r="F38" s="7">
        <f>NovemberR!K37</f>
        <v>131</v>
      </c>
      <c r="G38" s="7">
        <f>NovemberR!L37</f>
        <v>31771</v>
      </c>
      <c r="H38" s="7">
        <f>NovemberR!M37</f>
        <v>74</v>
      </c>
      <c r="I38" s="7">
        <f>NovemberR!N37</f>
        <v>64</v>
      </c>
      <c r="J38" s="7">
        <f>NovemberR!B37</f>
        <v>3795</v>
      </c>
      <c r="K38" s="7">
        <f>NovemberR!C37</f>
        <v>1968</v>
      </c>
      <c r="L38" s="7">
        <f>NovemberR!D37</f>
        <v>1827</v>
      </c>
      <c r="M38" s="7">
        <f>NovemberR!U35</f>
        <v>108</v>
      </c>
      <c r="N38" s="7">
        <f>NovemberR!G37</f>
        <v>649</v>
      </c>
      <c r="O38" s="7">
        <f>NovemberR!O37</f>
        <v>6671</v>
      </c>
      <c r="P38" s="7">
        <f>NovemberR!P37</f>
        <v>32</v>
      </c>
      <c r="Q38" s="7">
        <f>NovemberR!Q37</f>
        <v>99</v>
      </c>
      <c r="R38" s="7">
        <f>NovemberR!R37</f>
        <v>28</v>
      </c>
      <c r="S38" s="7">
        <f>FebruaryR!E37</f>
        <v>332</v>
      </c>
      <c r="T38" s="7">
        <f>FebruaryR!F37</f>
        <v>226</v>
      </c>
    </row>
    <row r="39" spans="1:20">
      <c r="A39" s="8" t="s">
        <v>42</v>
      </c>
      <c r="B39" s="8">
        <f>'YTD Totals'!B39</f>
        <v>7973</v>
      </c>
      <c r="C39" s="8">
        <f>'October-18'!D39</f>
        <v>8139</v>
      </c>
      <c r="D39" s="8">
        <f>NovemberR!I38</f>
        <v>7451</v>
      </c>
      <c r="E39" s="8">
        <f>NovemberR!J38</f>
        <v>85</v>
      </c>
      <c r="F39" s="8">
        <f>NovemberR!K38</f>
        <v>773</v>
      </c>
      <c r="G39" s="8">
        <f>NovemberR!L38</f>
        <v>7446</v>
      </c>
      <c r="H39" s="8">
        <f>NovemberR!M38</f>
        <v>19</v>
      </c>
      <c r="I39" s="8">
        <f>NovemberR!N38</f>
        <v>141</v>
      </c>
      <c r="J39" s="8">
        <f>NovemberR!B38</f>
        <v>219</v>
      </c>
      <c r="K39" s="8">
        <f>NovemberR!C38</f>
        <v>113</v>
      </c>
      <c r="L39" s="8">
        <f>NovemberR!D38</f>
        <v>106</v>
      </c>
      <c r="M39" s="8">
        <f>NovemberR!U36</f>
        <v>0</v>
      </c>
      <c r="N39" s="8">
        <f>NovemberR!G38</f>
        <v>24</v>
      </c>
      <c r="O39" s="8">
        <f>NovemberR!O38</f>
        <v>245</v>
      </c>
      <c r="P39" s="8">
        <f>NovemberR!P38</f>
        <v>1</v>
      </c>
      <c r="Q39" s="8">
        <f>NovemberR!Q38</f>
        <v>1</v>
      </c>
      <c r="R39" s="8">
        <f>NovemberR!R38</f>
        <v>0</v>
      </c>
      <c r="S39" s="8">
        <f>FebruaryR!E38</f>
        <v>95</v>
      </c>
      <c r="T39" s="8">
        <f>FebruaryR!F38</f>
        <v>36</v>
      </c>
    </row>
    <row r="40" spans="1:20">
      <c r="A40" s="10" t="s">
        <v>43</v>
      </c>
      <c r="B40" s="10">
        <f>'YTD Totals'!B40</f>
        <v>10388</v>
      </c>
      <c r="C40" s="10">
        <f>'October-18'!D40</f>
        <v>10815</v>
      </c>
      <c r="D40" s="10">
        <f>NovemberR!I39</f>
        <v>10849</v>
      </c>
      <c r="E40" s="10">
        <f>NovemberR!J39</f>
        <v>50</v>
      </c>
      <c r="F40" s="10">
        <f>NovemberR!K39</f>
        <v>16</v>
      </c>
      <c r="G40" s="10">
        <f>NovemberR!L39</f>
        <v>9346</v>
      </c>
      <c r="H40" s="10">
        <f>NovemberR!M39</f>
        <v>10</v>
      </c>
      <c r="I40" s="10">
        <f>NovemberR!N39</f>
        <v>0</v>
      </c>
      <c r="J40" s="10">
        <f>NovemberR!B39</f>
        <v>549</v>
      </c>
      <c r="K40" s="10">
        <f>NovemberR!C39</f>
        <v>16</v>
      </c>
      <c r="L40" s="10">
        <f>NovemberR!D39</f>
        <v>533</v>
      </c>
      <c r="M40" s="10"/>
      <c r="N40" s="10">
        <f>NovemberR!G39</f>
        <v>115</v>
      </c>
      <c r="O40" s="10">
        <f>NovemberR!O39</f>
        <v>255</v>
      </c>
      <c r="P40" s="10">
        <f>NovemberR!P39</f>
        <v>1</v>
      </c>
      <c r="Q40" s="10">
        <f>NovemberR!Q39</f>
        <v>1</v>
      </c>
      <c r="R40" s="10">
        <f>NovemberR!R39</f>
        <v>0</v>
      </c>
      <c r="S40" s="10">
        <f>FebruaryR!E39</f>
        <v>37</v>
      </c>
      <c r="T40" s="10">
        <f>FebruaryR!F39</f>
        <v>17</v>
      </c>
    </row>
    <row r="41" spans="1:20">
      <c r="A41" s="10" t="s">
        <v>44</v>
      </c>
      <c r="B41" s="10">
        <f>'YTD Totals'!B41</f>
        <v>18549</v>
      </c>
      <c r="C41" s="10">
        <f>'October-18'!D41</f>
        <v>18693</v>
      </c>
      <c r="D41" s="10">
        <f>NovemberR!I40</f>
        <v>18725</v>
      </c>
      <c r="E41" s="10">
        <f>NovemberR!J40</f>
        <v>38</v>
      </c>
      <c r="F41" s="10">
        <f>NovemberR!K40</f>
        <v>6</v>
      </c>
      <c r="G41" s="10">
        <f>NovemberR!L40</f>
        <v>14792</v>
      </c>
      <c r="H41" s="10">
        <f>NovemberR!M40</f>
        <v>4</v>
      </c>
      <c r="I41" s="10">
        <f>NovemberR!N40</f>
        <v>1</v>
      </c>
      <c r="J41" s="10">
        <f>NovemberR!B40</f>
        <v>2536</v>
      </c>
      <c r="K41" s="10">
        <f>NovemberR!C40</f>
        <v>8</v>
      </c>
      <c r="L41" s="10">
        <f>NovemberR!D40</f>
        <v>2528</v>
      </c>
      <c r="M41" s="10"/>
      <c r="N41" s="10">
        <f>NovemberR!G40</f>
        <v>351</v>
      </c>
      <c r="O41" s="10">
        <f>NovemberR!O40</f>
        <v>457</v>
      </c>
      <c r="P41" s="10">
        <f>NovemberR!P40</f>
        <v>2</v>
      </c>
      <c r="Q41" s="10">
        <f>NovemberR!Q40</f>
        <v>0</v>
      </c>
      <c r="R41" s="10">
        <f>NovemberR!R40</f>
        <v>0</v>
      </c>
      <c r="S41" s="10">
        <f>FebruaryR!E40</f>
        <v>97</v>
      </c>
      <c r="T41" s="10">
        <f>FebruaryR!F40</f>
        <v>38</v>
      </c>
    </row>
    <row r="42" spans="1:20">
      <c r="A42" s="10" t="s">
        <v>45</v>
      </c>
      <c r="B42" s="10">
        <f>'YTD Totals'!B42</f>
        <v>5474</v>
      </c>
      <c r="C42" s="10">
        <f>'October-18'!D42</f>
        <v>3604</v>
      </c>
      <c r="D42" s="10">
        <f>NovemberR!I41</f>
        <v>3604</v>
      </c>
      <c r="E42" s="10">
        <f>NovemberR!J41</f>
        <v>0</v>
      </c>
      <c r="F42" s="10">
        <f>NovemberR!K41</f>
        <v>0</v>
      </c>
      <c r="G42" s="10">
        <f>NovemberR!L41</f>
        <v>3333</v>
      </c>
      <c r="H42" s="10">
        <f>NovemberR!M41</f>
        <v>0</v>
      </c>
      <c r="I42" s="10">
        <f>NovemberR!N41</f>
        <v>0</v>
      </c>
      <c r="J42" s="10">
        <f>NovemberR!B41</f>
        <v>76</v>
      </c>
      <c r="K42" s="10">
        <f>NovemberR!C41</f>
        <v>69</v>
      </c>
      <c r="L42" s="10">
        <f>NovemberR!D41</f>
        <v>7</v>
      </c>
      <c r="M42" s="10"/>
      <c r="N42" s="10">
        <f>NovemberR!G41</f>
        <v>31</v>
      </c>
      <c r="O42" s="10">
        <f>NovemberR!O41</f>
        <v>303</v>
      </c>
      <c r="P42" s="10">
        <f>NovemberR!P41</f>
        <v>0</v>
      </c>
      <c r="Q42" s="10">
        <f>NovemberR!Q41</f>
        <v>0</v>
      </c>
      <c r="R42" s="10">
        <f>NovemberR!R41</f>
        <v>0</v>
      </c>
      <c r="S42" s="10">
        <f>FebruaryR!E41</f>
        <v>11</v>
      </c>
      <c r="T42" s="10">
        <f>FebruaryR!F41</f>
        <v>5</v>
      </c>
    </row>
    <row r="43" spans="1:20">
      <c r="A43" s="10" t="s">
        <v>46</v>
      </c>
      <c r="B43" s="10">
        <f>'YTD Totals'!B43</f>
        <v>5013</v>
      </c>
      <c r="C43" s="10">
        <f>'October-18'!D43</f>
        <v>5079</v>
      </c>
      <c r="D43" s="10">
        <f>NovemberR!I42</f>
        <v>5078</v>
      </c>
      <c r="E43" s="10">
        <f>NovemberR!J42</f>
        <v>0</v>
      </c>
      <c r="F43" s="10">
        <f>NovemberR!K42</f>
        <v>1</v>
      </c>
      <c r="G43" s="10">
        <f>NovemberR!L42</f>
        <v>4367</v>
      </c>
      <c r="H43" s="10">
        <f>NovemberR!M42</f>
        <v>0</v>
      </c>
      <c r="I43" s="10">
        <f>NovemberR!N42</f>
        <v>0</v>
      </c>
      <c r="J43" s="10">
        <f>NovemberR!B42</f>
        <v>246</v>
      </c>
      <c r="K43" s="10">
        <f>NovemberR!C42</f>
        <v>6</v>
      </c>
      <c r="L43" s="10">
        <f>NovemberR!D42</f>
        <v>240</v>
      </c>
      <c r="M43" s="10"/>
      <c r="N43" s="10">
        <f>NovemberR!G42</f>
        <v>102</v>
      </c>
      <c r="O43" s="10">
        <f>NovemberR!O42</f>
        <v>218</v>
      </c>
      <c r="P43" s="10">
        <f>NovemberR!P42</f>
        <v>0</v>
      </c>
      <c r="Q43" s="10">
        <f>NovemberR!Q42</f>
        <v>0</v>
      </c>
      <c r="R43" s="10">
        <f>NovemberR!R42</f>
        <v>0</v>
      </c>
      <c r="S43" s="10">
        <f>FebruaryR!E42</f>
        <v>21</v>
      </c>
      <c r="T43" s="10">
        <f>FebruaryR!F42</f>
        <v>22</v>
      </c>
    </row>
    <row r="44" spans="1:20">
      <c r="A44" s="10" t="s">
        <v>47</v>
      </c>
      <c r="B44" s="10">
        <f>'YTD Totals'!B44</f>
        <v>13457</v>
      </c>
      <c r="C44" s="10">
        <f>'October-18'!D44</f>
        <v>13449</v>
      </c>
      <c r="D44" s="10">
        <f>NovemberR!I43</f>
        <v>13448</v>
      </c>
      <c r="E44" s="10">
        <f>NovemberR!J43</f>
        <v>2</v>
      </c>
      <c r="F44" s="10">
        <f>NovemberR!K43</f>
        <v>3</v>
      </c>
      <c r="G44" s="10">
        <f>NovemberR!L43</f>
        <v>9532</v>
      </c>
      <c r="H44" s="10">
        <f>NovemberR!M43</f>
        <v>0</v>
      </c>
      <c r="I44" s="10">
        <f>NovemberR!N43</f>
        <v>0</v>
      </c>
      <c r="J44" s="10">
        <f>NovemberR!B43</f>
        <v>435</v>
      </c>
      <c r="K44" s="10">
        <f>NovemberR!C43</f>
        <v>25</v>
      </c>
      <c r="L44" s="10">
        <f>NovemberR!D43</f>
        <v>410</v>
      </c>
      <c r="M44" s="10"/>
      <c r="N44" s="10">
        <f>NovemberR!G43</f>
        <v>109</v>
      </c>
      <c r="O44" s="10">
        <f>NovemberR!O43</f>
        <v>199</v>
      </c>
      <c r="P44" s="10">
        <f>NovemberR!P43</f>
        <v>2</v>
      </c>
      <c r="Q44" s="10">
        <f>NovemberR!Q43</f>
        <v>0</v>
      </c>
      <c r="R44" s="10">
        <f>NovemberR!R43</f>
        <v>0</v>
      </c>
      <c r="S44" s="10">
        <f>FebruaryR!E43</f>
        <v>34</v>
      </c>
      <c r="T44" s="10">
        <f>FebruaryR!F43</f>
        <v>13</v>
      </c>
    </row>
    <row r="45" spans="1:20">
      <c r="A45" s="11" t="s">
        <v>69</v>
      </c>
      <c r="B45" s="11">
        <f>'YTD Totals'!B45</f>
        <v>52881</v>
      </c>
      <c r="C45" s="11">
        <f>SUM(C40:C44)</f>
        <v>51640</v>
      </c>
      <c r="D45" s="11">
        <f t="shared" ref="D45:L45" si="2">SUM(D40:D44)</f>
        <v>51704</v>
      </c>
      <c r="E45" s="11">
        <f t="shared" si="2"/>
        <v>90</v>
      </c>
      <c r="F45" s="11">
        <f t="shared" si="2"/>
        <v>26</v>
      </c>
      <c r="G45" s="11">
        <f t="shared" si="2"/>
        <v>41370</v>
      </c>
      <c r="H45" s="11">
        <f t="shared" si="2"/>
        <v>14</v>
      </c>
      <c r="I45" s="11">
        <f t="shared" si="2"/>
        <v>1</v>
      </c>
      <c r="J45" s="11">
        <f t="shared" si="2"/>
        <v>3842</v>
      </c>
      <c r="K45" s="11">
        <f t="shared" si="2"/>
        <v>124</v>
      </c>
      <c r="L45" s="11">
        <f t="shared" si="2"/>
        <v>3718</v>
      </c>
      <c r="M45" s="11"/>
      <c r="N45" s="11">
        <f t="shared" ref="N45:T45" si="3">SUM(N40:N44)</f>
        <v>708</v>
      </c>
      <c r="O45" s="11">
        <f t="shared" si="3"/>
        <v>1432</v>
      </c>
      <c r="P45" s="11">
        <f>SUM(Q40:Q44)</f>
        <v>1</v>
      </c>
      <c r="Q45" s="11">
        <f>SUM(P40:P44)</f>
        <v>5</v>
      </c>
      <c r="R45" s="11">
        <f t="shared" si="3"/>
        <v>0</v>
      </c>
      <c r="S45" s="11">
        <f t="shared" si="3"/>
        <v>200</v>
      </c>
      <c r="T45" s="11">
        <f t="shared" si="3"/>
        <v>95</v>
      </c>
    </row>
    <row r="46" spans="1:20">
      <c r="A46" s="8" t="s">
        <v>48</v>
      </c>
      <c r="B46" s="8">
        <f>'YTD Totals'!B46</f>
        <v>6476</v>
      </c>
      <c r="C46" s="8">
        <f>'October-18'!D46</f>
        <v>6618</v>
      </c>
      <c r="D46" s="8">
        <f>NovemberR!I44</f>
        <v>6436</v>
      </c>
      <c r="E46" s="8">
        <f>NovemberR!J44</f>
        <v>72</v>
      </c>
      <c r="F46" s="8">
        <f>NovemberR!K44</f>
        <v>254</v>
      </c>
      <c r="G46" s="8">
        <f>NovemberR!L44</f>
        <v>6313</v>
      </c>
      <c r="H46" s="8">
        <f>NovemberR!M44</f>
        <v>21</v>
      </c>
      <c r="I46" s="8">
        <f>NovemberR!N44</f>
        <v>24</v>
      </c>
      <c r="J46" s="8">
        <f>NovemberR!B44</f>
        <v>295</v>
      </c>
      <c r="K46" s="8">
        <f>NovemberR!C44</f>
        <v>142</v>
      </c>
      <c r="L46" s="8">
        <f>NovemberR!D44</f>
        <v>153</v>
      </c>
      <c r="M46" s="8">
        <f>NovemberR!U37</f>
        <v>5</v>
      </c>
      <c r="N46" s="8">
        <f>NovemberR!G44</f>
        <v>45</v>
      </c>
      <c r="O46" s="8">
        <f>NovemberR!O44</f>
        <v>440</v>
      </c>
      <c r="P46" s="8">
        <f>NovemberR!P44</f>
        <v>3</v>
      </c>
      <c r="Q46" s="8">
        <f>NovemberR!Q44</f>
        <v>12</v>
      </c>
      <c r="R46" s="8">
        <f>NovemberR!R44</f>
        <v>0</v>
      </c>
      <c r="S46" s="8">
        <f>FebruaryR!E44</f>
        <v>18</v>
      </c>
      <c r="T46" s="8">
        <f>FebruaryR!F44</f>
        <v>35</v>
      </c>
    </row>
    <row r="47" spans="1:20">
      <c r="A47" s="7" t="s">
        <v>49</v>
      </c>
      <c r="B47" s="7">
        <f>'YTD Totals'!B47</f>
        <v>6971</v>
      </c>
      <c r="C47" s="7">
        <f>'October-18'!D47</f>
        <v>7122</v>
      </c>
      <c r="D47" s="7">
        <f>NovemberR!I45</f>
        <v>7151</v>
      </c>
      <c r="E47" s="7">
        <f>NovemberR!J45</f>
        <v>35</v>
      </c>
      <c r="F47" s="7">
        <f>NovemberR!K45</f>
        <v>6</v>
      </c>
      <c r="G47" s="7">
        <f>NovemberR!L45</f>
        <v>7116</v>
      </c>
      <c r="H47" s="7">
        <f>NovemberR!M45</f>
        <v>7</v>
      </c>
      <c r="I47" s="7">
        <f>NovemberR!N45</f>
        <v>0</v>
      </c>
      <c r="J47" s="7">
        <f>NovemberR!B45</f>
        <v>304</v>
      </c>
      <c r="K47" s="7">
        <f>NovemberR!C45</f>
        <v>183</v>
      </c>
      <c r="L47" s="7">
        <f>NovemberR!D45</f>
        <v>121</v>
      </c>
      <c r="M47" s="7">
        <f>NovemberR!U38</f>
        <v>8</v>
      </c>
      <c r="N47" s="7">
        <f>NovemberR!G45</f>
        <v>47</v>
      </c>
      <c r="O47" s="7">
        <f>NovemberR!O45</f>
        <v>241</v>
      </c>
      <c r="P47" s="7">
        <f>NovemberR!P45</f>
        <v>1</v>
      </c>
      <c r="Q47" s="7">
        <f>NovemberR!Q45</f>
        <v>5</v>
      </c>
      <c r="R47" s="7">
        <f>NovemberR!R45</f>
        <v>0</v>
      </c>
      <c r="S47" s="7">
        <f>FebruaryR!E45</f>
        <v>161</v>
      </c>
      <c r="T47" s="7">
        <f>FebruaryR!F45</f>
        <v>45</v>
      </c>
    </row>
    <row r="48" spans="1:20">
      <c r="A48" s="8" t="s">
        <v>50</v>
      </c>
      <c r="B48" s="8">
        <f>'YTD Totals'!B48</f>
        <v>14844</v>
      </c>
      <c r="C48" s="8">
        <f>'October-18'!D48</f>
        <v>15167</v>
      </c>
      <c r="D48" s="8">
        <f>NovemberR!I46</f>
        <v>15207</v>
      </c>
      <c r="E48" s="8">
        <f>NovemberR!J46</f>
        <v>75</v>
      </c>
      <c r="F48" s="8">
        <f>NovemberR!K46</f>
        <v>35</v>
      </c>
      <c r="G48" s="8">
        <f>NovemberR!L46</f>
        <v>15129</v>
      </c>
      <c r="H48" s="8">
        <f>NovemberR!M46</f>
        <v>27</v>
      </c>
      <c r="I48" s="8">
        <f>NovemberR!N46</f>
        <v>24</v>
      </c>
      <c r="J48" s="8">
        <f>NovemberR!B46</f>
        <v>1866</v>
      </c>
      <c r="K48" s="8">
        <f>NovemberR!C46</f>
        <v>1101</v>
      </c>
      <c r="L48" s="8">
        <f>NovemberR!D46</f>
        <v>765</v>
      </c>
      <c r="M48" s="8">
        <f>NovemberR!U39</f>
        <v>60</v>
      </c>
      <c r="N48" s="8">
        <f>NovemberR!G46</f>
        <v>237</v>
      </c>
      <c r="O48" s="8">
        <f>NovemberR!O46</f>
        <v>1398</v>
      </c>
      <c r="P48" s="8">
        <f>NovemberR!P46</f>
        <v>11</v>
      </c>
      <c r="Q48" s="8">
        <f>NovemberR!Q46</f>
        <v>32</v>
      </c>
      <c r="R48" s="8">
        <f>NovemberR!R46</f>
        <v>0</v>
      </c>
      <c r="S48" s="8">
        <f>FebruaryR!E46</f>
        <v>371</v>
      </c>
      <c r="T48" s="8">
        <f>FebruaryR!F46</f>
        <v>326</v>
      </c>
    </row>
    <row r="49" spans="1:20">
      <c r="A49" s="7" t="s">
        <v>51</v>
      </c>
      <c r="B49" s="7">
        <f>'YTD Totals'!B49</f>
        <v>31693</v>
      </c>
      <c r="C49" s="7">
        <f>'October-18'!D49</f>
        <v>31819</v>
      </c>
      <c r="D49" s="7">
        <f>NovemberR!I47</f>
        <v>31910</v>
      </c>
      <c r="E49" s="7">
        <f>NovemberR!J47</f>
        <v>114</v>
      </c>
      <c r="F49" s="7">
        <f>NovemberR!K47</f>
        <v>23</v>
      </c>
      <c r="G49" s="7">
        <f>NovemberR!L47</f>
        <v>30783</v>
      </c>
      <c r="H49" s="7">
        <f>NovemberR!M47</f>
        <v>66</v>
      </c>
      <c r="I49" s="7">
        <f>NovemberR!N47</f>
        <v>0</v>
      </c>
      <c r="J49" s="7">
        <f>NovemberR!B47</f>
        <v>3576</v>
      </c>
      <c r="K49" s="7">
        <f>NovemberR!C47</f>
        <v>1310</v>
      </c>
      <c r="L49" s="7">
        <f>NovemberR!D47</f>
        <v>2266</v>
      </c>
      <c r="M49" s="7">
        <f>NovemberR!U24</f>
        <v>143</v>
      </c>
      <c r="N49" s="7">
        <f>NovemberR!G47</f>
        <v>304</v>
      </c>
      <c r="O49" s="7">
        <f>NovemberR!O47</f>
        <v>1901</v>
      </c>
      <c r="P49" s="7">
        <f>NovemberR!P47</f>
        <v>7</v>
      </c>
      <c r="Q49" s="7">
        <f>NovemberR!Q47</f>
        <v>31</v>
      </c>
      <c r="R49" s="7">
        <f>NovemberR!R47</f>
        <v>0</v>
      </c>
      <c r="S49" s="7">
        <f>FebruaryR!E47</f>
        <v>587</v>
      </c>
      <c r="T49" s="7">
        <f>FebruaryR!F47</f>
        <v>488</v>
      </c>
    </row>
    <row r="50" spans="1:20">
      <c r="A50" s="8" t="s">
        <v>52</v>
      </c>
      <c r="B50" s="8">
        <f>'YTD Totals'!B50</f>
        <v>25578</v>
      </c>
      <c r="C50" s="8">
        <f>'October-18'!D50</f>
        <v>25184</v>
      </c>
      <c r="D50" s="8">
        <f>NovemberR!I48</f>
        <v>24930</v>
      </c>
      <c r="E50" s="8">
        <f>NovemberR!J48</f>
        <v>110</v>
      </c>
      <c r="F50" s="8">
        <f>NovemberR!K48</f>
        <v>365</v>
      </c>
      <c r="G50" s="8">
        <f>NovemberR!L48</f>
        <v>24806</v>
      </c>
      <c r="H50" s="8">
        <f>NovemberR!M48</f>
        <v>43</v>
      </c>
      <c r="I50" s="8">
        <f>NovemberR!N48</f>
        <v>153</v>
      </c>
      <c r="J50" s="8">
        <f>NovemberR!B48</f>
        <v>2589</v>
      </c>
      <c r="K50" s="8">
        <f>NovemberR!C48</f>
        <v>1147</v>
      </c>
      <c r="L50" s="8">
        <f>NovemberR!D48</f>
        <v>1442</v>
      </c>
      <c r="M50" s="8">
        <f>NovemberR!U40</f>
        <v>167</v>
      </c>
      <c r="N50" s="8">
        <f>NovemberR!G48</f>
        <v>315</v>
      </c>
      <c r="O50" s="8">
        <f>NovemberR!O48</f>
        <v>1902</v>
      </c>
      <c r="P50" s="8">
        <f>NovemberR!P48</f>
        <v>10</v>
      </c>
      <c r="Q50" s="8">
        <f>NovemberR!Q48</f>
        <v>47</v>
      </c>
      <c r="R50" s="8">
        <f>NovemberR!R48</f>
        <v>1</v>
      </c>
      <c r="S50" s="8">
        <f>FebruaryR!E48</f>
        <v>550</v>
      </c>
      <c r="T50" s="8">
        <f>FebruaryR!F48</f>
        <v>217</v>
      </c>
    </row>
    <row r="51" spans="1:20">
      <c r="A51" s="7" t="s">
        <v>53</v>
      </c>
      <c r="B51" s="7">
        <f>'YTD Totals'!B51</f>
        <v>10661</v>
      </c>
      <c r="C51" s="7">
        <f>'October-18'!D51</f>
        <v>10764</v>
      </c>
      <c r="D51" s="7">
        <f>NovemberR!I49</f>
        <v>10803</v>
      </c>
      <c r="E51" s="7">
        <f>NovemberR!J49</f>
        <v>123</v>
      </c>
      <c r="F51" s="7">
        <f>NovemberR!K49</f>
        <v>84</v>
      </c>
      <c r="G51" s="7">
        <f>NovemberR!L49</f>
        <v>10251</v>
      </c>
      <c r="H51" s="7">
        <f>NovemberR!M49</f>
        <v>38</v>
      </c>
      <c r="I51" s="7">
        <f>NovemberR!N49</f>
        <v>1</v>
      </c>
      <c r="J51" s="7">
        <f>NovemberR!B49</f>
        <v>1063</v>
      </c>
      <c r="K51" s="7">
        <f>NovemberR!C49</f>
        <v>453</v>
      </c>
      <c r="L51" s="7">
        <f>NovemberR!D49</f>
        <v>610</v>
      </c>
      <c r="M51" s="7">
        <f>NovemberR!U41</f>
        <v>36</v>
      </c>
      <c r="N51" s="7">
        <f>NovemberR!G49</f>
        <v>137</v>
      </c>
      <c r="O51" s="7">
        <f>NovemberR!O49</f>
        <v>1224</v>
      </c>
      <c r="P51" s="7">
        <f>NovemberR!P49</f>
        <v>1</v>
      </c>
      <c r="Q51" s="7">
        <f>NovemberR!Q49</f>
        <v>20</v>
      </c>
      <c r="R51" s="7">
        <f>NovemberR!R49</f>
        <v>0</v>
      </c>
      <c r="S51" s="7">
        <f>FebruaryR!E49</f>
        <v>203</v>
      </c>
      <c r="T51" s="7">
        <f>FebruaryR!F49</f>
        <v>240</v>
      </c>
    </row>
    <row r="52" spans="1:20">
      <c r="A52" s="8" t="s">
        <v>54</v>
      </c>
      <c r="B52" s="8">
        <f>'YTD Totals'!B52</f>
        <v>30706</v>
      </c>
      <c r="C52" s="8">
        <f>'October-18'!D52</f>
        <v>30897</v>
      </c>
      <c r="D52" s="8">
        <f>NovemberR!I50</f>
        <v>30996</v>
      </c>
      <c r="E52" s="8">
        <f>NovemberR!J50</f>
        <v>154</v>
      </c>
      <c r="F52" s="8">
        <f>NovemberR!K50</f>
        <v>55</v>
      </c>
      <c r="G52" s="8">
        <f>NovemberR!L50</f>
        <v>30597</v>
      </c>
      <c r="H52" s="8">
        <f>NovemberR!M50</f>
        <v>84</v>
      </c>
      <c r="I52" s="8">
        <f>NovemberR!N50</f>
        <v>14</v>
      </c>
      <c r="J52" s="8">
        <f>NovemberR!B50</f>
        <v>3045</v>
      </c>
      <c r="K52" s="8">
        <f>NovemberR!C50</f>
        <v>1927</v>
      </c>
      <c r="L52" s="8">
        <f>NovemberR!D50</f>
        <v>1118</v>
      </c>
      <c r="M52" s="8">
        <f>NovemberR!U42</f>
        <v>183</v>
      </c>
      <c r="N52" s="8">
        <f>NovemberR!G50</f>
        <v>450</v>
      </c>
      <c r="O52" s="8">
        <f>NovemberR!O50</f>
        <v>5004</v>
      </c>
      <c r="P52" s="8">
        <f>NovemberR!P50</f>
        <v>16</v>
      </c>
      <c r="Q52" s="8">
        <f>NovemberR!Q50</f>
        <v>84</v>
      </c>
      <c r="R52" s="8">
        <f>NovemberR!R50</f>
        <v>2</v>
      </c>
      <c r="S52" s="8">
        <f>FebruaryR!E50</f>
        <v>459</v>
      </c>
      <c r="T52" s="8">
        <f>FebruaryR!F50</f>
        <v>530</v>
      </c>
    </row>
    <row r="53" spans="1:20">
      <c r="A53" s="7" t="s">
        <v>55</v>
      </c>
      <c r="B53" s="7">
        <f>'YTD Totals'!B53</f>
        <v>11200</v>
      </c>
      <c r="C53" s="7">
        <f>'October-18'!D53</f>
        <v>10666</v>
      </c>
      <c r="D53" s="7">
        <f>NovemberR!I51</f>
        <v>10747</v>
      </c>
      <c r="E53" s="7">
        <f>NovemberR!J51</f>
        <v>86</v>
      </c>
      <c r="F53" s="7">
        <f>NovemberR!K51</f>
        <v>5</v>
      </c>
      <c r="G53" s="7">
        <f>NovemberR!L51</f>
        <v>10670</v>
      </c>
      <c r="H53" s="7">
        <f>NovemberR!M51</f>
        <v>12</v>
      </c>
      <c r="I53" s="7">
        <f>NovemberR!N51</f>
        <v>1</v>
      </c>
      <c r="J53" s="7">
        <f>NovemberR!B51</f>
        <v>623</v>
      </c>
      <c r="K53" s="7">
        <f>NovemberR!C51</f>
        <v>434</v>
      </c>
      <c r="L53" s="7">
        <f>NovemberR!D51</f>
        <v>189</v>
      </c>
      <c r="M53" s="7">
        <f>NovemberR!U13</f>
        <v>8</v>
      </c>
      <c r="N53" s="7">
        <f>NovemberR!G51</f>
        <v>80</v>
      </c>
      <c r="O53" s="7">
        <f>NovemberR!O51</f>
        <v>726</v>
      </c>
      <c r="P53" s="7">
        <f>NovemberR!P51</f>
        <v>4</v>
      </c>
      <c r="Q53" s="7">
        <f>NovemberR!Q51</f>
        <v>11</v>
      </c>
      <c r="R53" s="7">
        <f>NovemberR!R51</f>
        <v>0</v>
      </c>
      <c r="S53" s="7">
        <f>FebruaryR!E51</f>
        <v>96</v>
      </c>
      <c r="T53" s="7">
        <f>FebruaryR!F51</f>
        <v>139</v>
      </c>
    </row>
    <row r="54" spans="1:20">
      <c r="A54" s="8" t="s">
        <v>56</v>
      </c>
      <c r="B54" s="8">
        <f>'YTD Totals'!B54</f>
        <v>22067</v>
      </c>
      <c r="C54" s="8">
        <f>'October-18'!D54</f>
        <v>22116</v>
      </c>
      <c r="D54" s="8">
        <f>NovemberR!I52</f>
        <v>22150</v>
      </c>
      <c r="E54" s="8">
        <f>NovemberR!J52</f>
        <v>93</v>
      </c>
      <c r="F54" s="8">
        <f>NovemberR!K52</f>
        <v>58</v>
      </c>
      <c r="G54" s="8">
        <f>NovemberR!L52</f>
        <v>21416</v>
      </c>
      <c r="H54" s="8">
        <f>NovemberR!M52</f>
        <v>26</v>
      </c>
      <c r="I54" s="8">
        <f>NovemberR!N52</f>
        <v>10</v>
      </c>
      <c r="J54" s="8">
        <f>NovemberR!B52</f>
        <v>1898</v>
      </c>
      <c r="K54" s="8">
        <f>NovemberR!C52</f>
        <v>997</v>
      </c>
      <c r="L54" s="8">
        <f>NovemberR!D52</f>
        <v>901</v>
      </c>
      <c r="M54" s="8">
        <f>NovemberR!U43</f>
        <v>43</v>
      </c>
      <c r="N54" s="8">
        <f>NovemberR!G52</f>
        <v>192</v>
      </c>
      <c r="O54" s="8">
        <f>NovemberR!O52</f>
        <v>1308</v>
      </c>
      <c r="P54" s="8">
        <f>NovemberR!P52</f>
        <v>4</v>
      </c>
      <c r="Q54" s="8">
        <f>NovemberR!Q52</f>
        <v>24</v>
      </c>
      <c r="R54" s="8">
        <f>NovemberR!R52</f>
        <v>1</v>
      </c>
      <c r="S54" s="8">
        <f>FebruaryR!E52</f>
        <v>433</v>
      </c>
      <c r="T54" s="8">
        <f>FebruaryR!F52</f>
        <v>352</v>
      </c>
    </row>
    <row r="55" spans="1:20">
      <c r="A55" s="7" t="s">
        <v>57</v>
      </c>
      <c r="B55" s="7">
        <f>'YTD Totals'!B55</f>
        <v>10340</v>
      </c>
      <c r="C55" s="7">
        <f>'October-18'!D55</f>
        <v>10290</v>
      </c>
      <c r="D55" s="7">
        <f>NovemberR!I53</f>
        <v>10215</v>
      </c>
      <c r="E55" s="7">
        <f>NovemberR!J53</f>
        <v>15</v>
      </c>
      <c r="F55" s="7">
        <f>NovemberR!K53</f>
        <v>90</v>
      </c>
      <c r="G55" s="7">
        <f>NovemberR!L53</f>
        <v>10050</v>
      </c>
      <c r="H55" s="7">
        <f>NovemberR!M53</f>
        <v>0</v>
      </c>
      <c r="I55" s="7">
        <f>NovemberR!N53</f>
        <v>13</v>
      </c>
      <c r="J55" s="7">
        <f>NovemberR!B53</f>
        <v>343</v>
      </c>
      <c r="K55" s="7">
        <f>NovemberR!C53</f>
        <v>220</v>
      </c>
      <c r="L55" s="7">
        <f>NovemberR!D53</f>
        <v>123</v>
      </c>
      <c r="M55" s="7">
        <f>NovemberR!U44</f>
        <v>0</v>
      </c>
      <c r="N55" s="7">
        <f>NovemberR!G53</f>
        <v>36</v>
      </c>
      <c r="O55" s="7">
        <f>NovemberR!O53</f>
        <v>333</v>
      </c>
      <c r="P55" s="7">
        <f>NovemberR!P53</f>
        <v>0</v>
      </c>
      <c r="Q55" s="7">
        <f>NovemberR!Q53</f>
        <v>31</v>
      </c>
      <c r="R55" s="7">
        <f>NovemberR!R53</f>
        <v>0</v>
      </c>
      <c r="S55" s="7">
        <f>FebruaryR!E53</f>
        <v>78</v>
      </c>
      <c r="T55" s="7">
        <f>FebruaryR!F53</f>
        <v>199</v>
      </c>
    </row>
    <row r="56" spans="1:20">
      <c r="A56" s="8" t="s">
        <v>58</v>
      </c>
      <c r="B56" s="8">
        <f>'YTD Totals'!B56</f>
        <v>15378</v>
      </c>
      <c r="C56" s="8">
        <f>'October-18'!D56</f>
        <v>14939</v>
      </c>
      <c r="D56" s="8">
        <f>NovemberR!I54</f>
        <v>14805</v>
      </c>
      <c r="E56" s="8">
        <f>NovemberR!J54</f>
        <v>73</v>
      </c>
      <c r="F56" s="8">
        <f>NovemberR!K54</f>
        <v>207</v>
      </c>
      <c r="G56" s="8">
        <f>NovemberR!L54</f>
        <v>14675</v>
      </c>
      <c r="H56" s="8">
        <f>NovemberR!M54</f>
        <v>7</v>
      </c>
      <c r="I56" s="8">
        <f>NovemberR!N54</f>
        <v>119</v>
      </c>
      <c r="J56" s="8">
        <f>NovemberR!B54</f>
        <v>544</v>
      </c>
      <c r="K56" s="8">
        <f>NovemberR!C54</f>
        <v>278</v>
      </c>
      <c r="L56" s="8">
        <f>NovemberR!D54</f>
        <v>266</v>
      </c>
      <c r="M56" s="8">
        <f>NovemberR!U45</f>
        <v>12</v>
      </c>
      <c r="N56" s="8">
        <f>NovemberR!G54</f>
        <v>101</v>
      </c>
      <c r="O56" s="8">
        <f>NovemberR!O54</f>
        <v>727</v>
      </c>
      <c r="P56" s="8">
        <f>NovemberR!P54</f>
        <v>6</v>
      </c>
      <c r="Q56" s="8">
        <f>NovemberR!Q54</f>
        <v>10</v>
      </c>
      <c r="R56" s="8">
        <f>NovemberR!R54</f>
        <v>2</v>
      </c>
      <c r="S56" s="8">
        <f>FebruaryR!E54</f>
        <v>135</v>
      </c>
      <c r="T56" s="8">
        <f>FebruaryR!F54</f>
        <v>76</v>
      </c>
    </row>
    <row r="57" spans="1:20">
      <c r="A57" s="7" t="s">
        <v>59</v>
      </c>
      <c r="B57" s="7">
        <f>'YTD Totals'!B57</f>
        <v>17645</v>
      </c>
      <c r="C57" s="7">
        <f>'October-18'!D57</f>
        <v>15824</v>
      </c>
      <c r="D57" s="7">
        <f>NovemberR!I55</f>
        <v>15662</v>
      </c>
      <c r="E57" s="7">
        <f>NovemberR!J55</f>
        <v>23</v>
      </c>
      <c r="F57" s="7">
        <f>NovemberR!K55</f>
        <v>185</v>
      </c>
      <c r="G57" s="7">
        <f>NovemberR!L55</f>
        <v>15113</v>
      </c>
      <c r="H57" s="7">
        <f>NovemberR!M55</f>
        <v>6</v>
      </c>
      <c r="I57" s="7">
        <f>NovemberR!N55</f>
        <v>79</v>
      </c>
      <c r="J57" s="7">
        <f>NovemberR!B55</f>
        <v>445</v>
      </c>
      <c r="K57" s="7">
        <f>NovemberR!C55</f>
        <v>237</v>
      </c>
      <c r="L57" s="7">
        <f>NovemberR!D55</f>
        <v>208</v>
      </c>
      <c r="M57" s="7">
        <f>NovemberR!U46</f>
        <v>25</v>
      </c>
      <c r="N57" s="7">
        <f>NovemberR!G55</f>
        <v>80</v>
      </c>
      <c r="O57" s="7">
        <f>NovemberR!O55</f>
        <v>804</v>
      </c>
      <c r="P57" s="7">
        <f>NovemberR!P55</f>
        <v>5</v>
      </c>
      <c r="Q57" s="7">
        <f>NovemberR!Q55</f>
        <v>13</v>
      </c>
      <c r="R57" s="7">
        <f>NovemberR!R55</f>
        <v>0</v>
      </c>
      <c r="S57" s="7">
        <f>FebruaryR!E55</f>
        <v>141</v>
      </c>
      <c r="T57" s="7">
        <f>FebruaryR!F55</f>
        <v>128</v>
      </c>
    </row>
    <row r="58" spans="1:20">
      <c r="A58" s="6" t="s">
        <v>68</v>
      </c>
      <c r="B58" s="6">
        <f>'YTD Totals'!B58</f>
        <v>1043053</v>
      </c>
      <c r="C58" s="6">
        <f t="shared" ref="C58:T58" si="4">SUM(C46:C57)+SUM(C17:C44)+SUM(C2:C15)</f>
        <v>1045655</v>
      </c>
      <c r="D58" s="6">
        <f t="shared" si="4"/>
        <v>1044007</v>
      </c>
      <c r="E58" s="6">
        <f t="shared" si="4"/>
        <v>8460</v>
      </c>
      <c r="F58" s="6">
        <f t="shared" si="4"/>
        <v>10058</v>
      </c>
      <c r="G58" s="6"/>
      <c r="H58" s="6"/>
      <c r="I58" s="6"/>
      <c r="J58" s="6">
        <f t="shared" si="4"/>
        <v>110036</v>
      </c>
      <c r="K58" s="6">
        <f t="shared" si="4"/>
        <v>60397</v>
      </c>
      <c r="L58" s="6">
        <f t="shared" si="4"/>
        <v>49639</v>
      </c>
      <c r="M58" s="6">
        <f>SUM(M2:M57)</f>
        <v>4798</v>
      </c>
      <c r="N58" s="6">
        <f t="shared" si="4"/>
        <v>12809</v>
      </c>
      <c r="O58" s="6">
        <f t="shared" si="4"/>
        <v>122979</v>
      </c>
      <c r="P58" s="6">
        <f>SUM(Q46:Q57)+SUM(Q17:Q44)+SUM(Q2:Q15)</f>
        <v>1878</v>
      </c>
      <c r="Q58" s="6">
        <f>SUM(P46:P57)+SUM(P17:P44)+SUM(P2:P15)</f>
        <v>635</v>
      </c>
      <c r="R58" s="6">
        <f t="shared" si="4"/>
        <v>956</v>
      </c>
      <c r="S58" s="6">
        <f t="shared" si="4"/>
        <v>15369</v>
      </c>
      <c r="T58" s="6">
        <f t="shared" si="4"/>
        <v>15369</v>
      </c>
    </row>
  </sheetData>
  <sheetProtection autoFilter="0"/>
  <autoFilter ref="A1:T58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55"/>
  <sheetViews>
    <sheetView workbookViewId="0"/>
  </sheetViews>
  <sheetFormatPr defaultRowHeight="14.4"/>
  <cols>
    <col min="2" max="18" width="21.664062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183</v>
      </c>
      <c r="I1" t="s">
        <v>184</v>
      </c>
      <c r="J1" t="s">
        <v>60</v>
      </c>
      <c r="K1" t="s">
        <v>61</v>
      </c>
      <c r="L1" t="s">
        <v>62</v>
      </c>
      <c r="M1" t="s">
        <v>63</v>
      </c>
      <c r="N1" t="s">
        <v>185</v>
      </c>
      <c r="O1" t="s">
        <v>76</v>
      </c>
      <c r="P1" t="s">
        <v>77</v>
      </c>
      <c r="Q1" t="s">
        <v>188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7112</v>
      </c>
      <c r="C2">
        <v>3979</v>
      </c>
      <c r="D2">
        <v>3133</v>
      </c>
      <c r="E2">
        <v>848</v>
      </c>
      <c r="F2">
        <v>982</v>
      </c>
      <c r="G2">
        <v>688</v>
      </c>
      <c r="I2" s="56">
        <v>59822</v>
      </c>
      <c r="J2">
        <v>357</v>
      </c>
      <c r="K2">
        <v>229</v>
      </c>
      <c r="L2">
        <v>58384</v>
      </c>
      <c r="M2">
        <v>137</v>
      </c>
      <c r="N2">
        <v>98</v>
      </c>
      <c r="O2">
        <v>7341</v>
      </c>
      <c r="P2">
        <v>27</v>
      </c>
      <c r="Q2">
        <v>134</v>
      </c>
      <c r="R2">
        <v>349</v>
      </c>
      <c r="T2" s="30" t="s">
        <v>108</v>
      </c>
      <c r="U2" s="31">
        <v>247</v>
      </c>
    </row>
    <row r="3" spans="1:21">
      <c r="A3" t="s">
        <v>8</v>
      </c>
      <c r="B3">
        <v>2763</v>
      </c>
      <c r="C3">
        <v>1725</v>
      </c>
      <c r="D3">
        <v>1038</v>
      </c>
      <c r="E3">
        <v>304</v>
      </c>
      <c r="F3">
        <v>372</v>
      </c>
      <c r="G3">
        <v>344</v>
      </c>
      <c r="I3" s="56">
        <v>24511</v>
      </c>
      <c r="J3">
        <v>208</v>
      </c>
      <c r="K3">
        <v>113</v>
      </c>
      <c r="L3">
        <v>24023</v>
      </c>
      <c r="M3">
        <v>89</v>
      </c>
      <c r="N3">
        <v>14</v>
      </c>
      <c r="O3">
        <v>4043</v>
      </c>
      <c r="P3">
        <v>19</v>
      </c>
      <c r="Q3">
        <v>53</v>
      </c>
      <c r="R3">
        <v>2</v>
      </c>
      <c r="T3" s="30" t="s">
        <v>109</v>
      </c>
      <c r="U3" s="31">
        <v>180</v>
      </c>
    </row>
    <row r="4" spans="1:21">
      <c r="A4" t="s">
        <v>9</v>
      </c>
      <c r="B4">
        <v>10909</v>
      </c>
      <c r="C4">
        <v>5454</v>
      </c>
      <c r="D4">
        <v>5455</v>
      </c>
      <c r="E4">
        <v>761</v>
      </c>
      <c r="F4">
        <v>886</v>
      </c>
      <c r="G4">
        <v>998</v>
      </c>
      <c r="I4" s="56">
        <v>65526</v>
      </c>
      <c r="J4">
        <v>576</v>
      </c>
      <c r="K4">
        <v>536</v>
      </c>
      <c r="L4">
        <v>61267</v>
      </c>
      <c r="M4">
        <v>268</v>
      </c>
      <c r="N4">
        <v>77</v>
      </c>
      <c r="O4">
        <v>6907</v>
      </c>
      <c r="P4">
        <v>30</v>
      </c>
      <c r="Q4">
        <v>128</v>
      </c>
      <c r="R4">
        <v>1</v>
      </c>
      <c r="T4" s="30" t="s">
        <v>110</v>
      </c>
      <c r="U4" s="31">
        <v>0</v>
      </c>
    </row>
    <row r="5" spans="1:21">
      <c r="A5" t="s">
        <v>10</v>
      </c>
      <c r="B5">
        <v>248</v>
      </c>
      <c r="C5">
        <v>156</v>
      </c>
      <c r="D5">
        <v>92</v>
      </c>
      <c r="E5">
        <v>106</v>
      </c>
      <c r="F5">
        <v>55</v>
      </c>
      <c r="G5">
        <v>26</v>
      </c>
      <c r="I5" s="56">
        <v>11616</v>
      </c>
      <c r="J5">
        <v>13</v>
      </c>
      <c r="K5">
        <v>3</v>
      </c>
      <c r="L5">
        <v>11332</v>
      </c>
      <c r="M5">
        <v>1</v>
      </c>
      <c r="N5">
        <v>0</v>
      </c>
      <c r="O5">
        <v>184</v>
      </c>
      <c r="P5">
        <v>3</v>
      </c>
      <c r="Q5">
        <v>1</v>
      </c>
      <c r="R5">
        <v>0</v>
      </c>
      <c r="T5" s="30" t="s">
        <v>111</v>
      </c>
      <c r="U5" s="31">
        <v>432</v>
      </c>
    </row>
    <row r="6" spans="1:21">
      <c r="A6" t="s">
        <v>11</v>
      </c>
      <c r="B6">
        <v>8013</v>
      </c>
      <c r="C6">
        <v>3832</v>
      </c>
      <c r="D6">
        <v>4181</v>
      </c>
      <c r="E6">
        <v>1118</v>
      </c>
      <c r="F6">
        <v>1113</v>
      </c>
      <c r="G6">
        <v>815</v>
      </c>
      <c r="I6" s="56">
        <v>61111</v>
      </c>
      <c r="J6">
        <v>571</v>
      </c>
      <c r="K6">
        <v>389</v>
      </c>
      <c r="L6">
        <v>57662</v>
      </c>
      <c r="M6">
        <v>290</v>
      </c>
      <c r="N6">
        <v>178</v>
      </c>
      <c r="O6">
        <v>12820</v>
      </c>
      <c r="P6">
        <v>78</v>
      </c>
      <c r="Q6">
        <v>166</v>
      </c>
      <c r="R6">
        <v>5</v>
      </c>
      <c r="T6" s="30" t="s">
        <v>112</v>
      </c>
      <c r="U6" s="31">
        <v>103</v>
      </c>
    </row>
    <row r="7" spans="1:21">
      <c r="A7" t="s">
        <v>12</v>
      </c>
      <c r="B7">
        <v>1154</v>
      </c>
      <c r="C7">
        <v>911</v>
      </c>
      <c r="D7">
        <v>243</v>
      </c>
      <c r="E7">
        <v>146</v>
      </c>
      <c r="F7">
        <v>270</v>
      </c>
      <c r="G7">
        <v>110</v>
      </c>
      <c r="I7" s="56">
        <v>15377</v>
      </c>
      <c r="J7">
        <v>86</v>
      </c>
      <c r="K7">
        <v>25</v>
      </c>
      <c r="L7">
        <v>15274</v>
      </c>
      <c r="M7">
        <v>18</v>
      </c>
      <c r="N7">
        <v>3</v>
      </c>
      <c r="O7">
        <v>655</v>
      </c>
      <c r="P7">
        <v>2</v>
      </c>
      <c r="Q7">
        <v>14</v>
      </c>
      <c r="R7">
        <v>0</v>
      </c>
      <c r="T7" s="30" t="s">
        <v>113</v>
      </c>
      <c r="U7" s="31">
        <v>22</v>
      </c>
    </row>
    <row r="8" spans="1:21">
      <c r="A8" t="s">
        <v>13</v>
      </c>
      <c r="B8">
        <v>641</v>
      </c>
      <c r="C8">
        <v>471</v>
      </c>
      <c r="D8">
        <v>170</v>
      </c>
      <c r="E8">
        <v>104</v>
      </c>
      <c r="F8">
        <v>185</v>
      </c>
      <c r="G8">
        <v>75</v>
      </c>
      <c r="I8" s="56">
        <v>9292</v>
      </c>
      <c r="J8">
        <v>38</v>
      </c>
      <c r="K8">
        <v>5</v>
      </c>
      <c r="L8">
        <v>9132</v>
      </c>
      <c r="M8">
        <v>5</v>
      </c>
      <c r="N8">
        <v>0</v>
      </c>
      <c r="O8">
        <v>530</v>
      </c>
      <c r="P8">
        <v>3</v>
      </c>
      <c r="Q8">
        <v>9</v>
      </c>
      <c r="R8">
        <v>0</v>
      </c>
      <c r="T8" s="30" t="s">
        <v>114</v>
      </c>
      <c r="U8" s="31">
        <v>619</v>
      </c>
    </row>
    <row r="9" spans="1:21">
      <c r="A9" t="s">
        <v>14</v>
      </c>
      <c r="B9">
        <v>387</v>
      </c>
      <c r="C9">
        <v>287</v>
      </c>
      <c r="D9">
        <v>100</v>
      </c>
      <c r="E9">
        <v>80</v>
      </c>
      <c r="F9">
        <v>55</v>
      </c>
      <c r="G9">
        <v>52</v>
      </c>
      <c r="I9" s="56">
        <v>9335</v>
      </c>
      <c r="J9">
        <v>36</v>
      </c>
      <c r="K9">
        <v>13</v>
      </c>
      <c r="L9">
        <v>9203</v>
      </c>
      <c r="M9">
        <v>6</v>
      </c>
      <c r="N9">
        <v>1</v>
      </c>
      <c r="O9">
        <v>256</v>
      </c>
      <c r="P9">
        <v>4</v>
      </c>
      <c r="Q9">
        <v>7</v>
      </c>
      <c r="R9">
        <v>0</v>
      </c>
      <c r="T9" s="30" t="s">
        <v>115</v>
      </c>
      <c r="U9" s="31">
        <v>24</v>
      </c>
    </row>
    <row r="10" spans="1:21">
      <c r="A10" t="s">
        <v>15</v>
      </c>
      <c r="B10">
        <v>37</v>
      </c>
      <c r="C10">
        <v>24</v>
      </c>
      <c r="D10">
        <v>13</v>
      </c>
      <c r="E10">
        <v>33</v>
      </c>
      <c r="F10">
        <v>3</v>
      </c>
      <c r="G10">
        <v>12</v>
      </c>
      <c r="I10" s="56">
        <v>6593</v>
      </c>
      <c r="J10">
        <v>7</v>
      </c>
      <c r="K10">
        <v>3</v>
      </c>
      <c r="L10">
        <v>6449</v>
      </c>
      <c r="M10">
        <v>0</v>
      </c>
      <c r="N10">
        <v>0</v>
      </c>
      <c r="O10">
        <v>130</v>
      </c>
      <c r="P10">
        <v>1</v>
      </c>
      <c r="Q10">
        <v>2</v>
      </c>
      <c r="R10">
        <v>0</v>
      </c>
      <c r="T10" s="30" t="s">
        <v>116</v>
      </c>
      <c r="U10" s="31">
        <v>20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I11" s="56">
        <v>19495</v>
      </c>
      <c r="J11">
        <v>2135</v>
      </c>
      <c r="K11">
        <v>2303</v>
      </c>
      <c r="L11">
        <v>19495</v>
      </c>
      <c r="M11">
        <v>235</v>
      </c>
      <c r="N11">
        <v>2303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31">
        <v>10</v>
      </c>
    </row>
    <row r="12" spans="1:21">
      <c r="A12" t="s">
        <v>17</v>
      </c>
      <c r="B12">
        <v>143</v>
      </c>
      <c r="C12">
        <v>91</v>
      </c>
      <c r="D12">
        <v>52</v>
      </c>
      <c r="E12">
        <v>130</v>
      </c>
      <c r="F12">
        <v>28</v>
      </c>
      <c r="G12">
        <v>30</v>
      </c>
      <c r="I12" s="56">
        <v>3247</v>
      </c>
      <c r="J12">
        <v>66</v>
      </c>
      <c r="K12">
        <v>10</v>
      </c>
      <c r="L12">
        <v>3139</v>
      </c>
      <c r="M12">
        <v>34</v>
      </c>
      <c r="N12">
        <v>4</v>
      </c>
      <c r="O12">
        <v>496</v>
      </c>
      <c r="P12">
        <v>0</v>
      </c>
      <c r="Q12">
        <v>4</v>
      </c>
      <c r="R12">
        <v>0</v>
      </c>
      <c r="T12" s="30" t="s">
        <v>118</v>
      </c>
      <c r="U12" s="31">
        <v>5</v>
      </c>
    </row>
    <row r="13" spans="1:21">
      <c r="A13" t="s">
        <v>18</v>
      </c>
      <c r="B13">
        <v>580</v>
      </c>
      <c r="C13">
        <v>319</v>
      </c>
      <c r="D13">
        <v>261</v>
      </c>
      <c r="E13">
        <v>198</v>
      </c>
      <c r="F13">
        <v>155</v>
      </c>
      <c r="G13">
        <v>74</v>
      </c>
      <c r="I13" s="56">
        <v>5394</v>
      </c>
      <c r="J13">
        <v>76</v>
      </c>
      <c r="K13">
        <v>58</v>
      </c>
      <c r="L13">
        <v>5290</v>
      </c>
      <c r="M13">
        <v>29</v>
      </c>
      <c r="N13">
        <v>16</v>
      </c>
      <c r="O13">
        <v>524</v>
      </c>
      <c r="P13">
        <v>5</v>
      </c>
      <c r="Q13">
        <v>5</v>
      </c>
      <c r="R13">
        <v>1</v>
      </c>
      <c r="T13" s="30" t="s">
        <v>119</v>
      </c>
      <c r="U13" s="31">
        <v>8</v>
      </c>
    </row>
    <row r="14" spans="1:21">
      <c r="A14" t="s">
        <v>19</v>
      </c>
      <c r="B14">
        <v>1286</v>
      </c>
      <c r="C14">
        <v>820</v>
      </c>
      <c r="D14">
        <v>466</v>
      </c>
      <c r="E14">
        <v>399</v>
      </c>
      <c r="F14">
        <v>247</v>
      </c>
      <c r="G14">
        <v>192</v>
      </c>
      <c r="I14" s="56">
        <v>14041</v>
      </c>
      <c r="J14">
        <v>111</v>
      </c>
      <c r="K14">
        <v>86</v>
      </c>
      <c r="L14">
        <v>13705</v>
      </c>
      <c r="M14">
        <v>47</v>
      </c>
      <c r="N14">
        <v>21</v>
      </c>
      <c r="O14">
        <v>1295</v>
      </c>
      <c r="P14">
        <v>12</v>
      </c>
      <c r="Q14">
        <v>23</v>
      </c>
      <c r="R14">
        <v>1</v>
      </c>
      <c r="T14" s="30" t="s">
        <v>120</v>
      </c>
      <c r="U14" s="31">
        <v>94</v>
      </c>
    </row>
    <row r="15" spans="1:21">
      <c r="A15" t="s">
        <v>20</v>
      </c>
      <c r="B15">
        <v>907</v>
      </c>
      <c r="C15">
        <v>581</v>
      </c>
      <c r="D15">
        <v>326</v>
      </c>
      <c r="E15">
        <v>317</v>
      </c>
      <c r="F15">
        <v>167</v>
      </c>
      <c r="G15">
        <v>127</v>
      </c>
      <c r="I15" s="56">
        <v>7827</v>
      </c>
      <c r="J15">
        <v>77</v>
      </c>
      <c r="K15">
        <v>19</v>
      </c>
      <c r="L15">
        <v>7697</v>
      </c>
      <c r="M15">
        <v>26</v>
      </c>
      <c r="N15">
        <v>8</v>
      </c>
      <c r="O15">
        <v>900</v>
      </c>
      <c r="P15">
        <v>3</v>
      </c>
      <c r="Q15">
        <v>20</v>
      </c>
      <c r="R15">
        <v>1</v>
      </c>
      <c r="T15" s="30" t="s">
        <v>121</v>
      </c>
      <c r="U15" s="31">
        <v>13</v>
      </c>
    </row>
    <row r="16" spans="1:21">
      <c r="A16" t="s">
        <v>21</v>
      </c>
      <c r="B16">
        <v>211</v>
      </c>
      <c r="C16">
        <v>118</v>
      </c>
      <c r="D16">
        <v>93</v>
      </c>
      <c r="E16">
        <v>83</v>
      </c>
      <c r="F16">
        <v>20</v>
      </c>
      <c r="G16">
        <v>43</v>
      </c>
      <c r="I16" s="56">
        <v>8529</v>
      </c>
      <c r="J16">
        <v>32</v>
      </c>
      <c r="K16">
        <v>49</v>
      </c>
      <c r="L16">
        <v>8351</v>
      </c>
      <c r="M16">
        <v>4</v>
      </c>
      <c r="N16">
        <v>10</v>
      </c>
      <c r="O16">
        <v>426</v>
      </c>
      <c r="P16">
        <v>0</v>
      </c>
      <c r="Q16">
        <v>5</v>
      </c>
      <c r="R16">
        <v>0</v>
      </c>
      <c r="T16" s="30" t="s">
        <v>122</v>
      </c>
      <c r="U16" s="31">
        <v>188</v>
      </c>
    </row>
    <row r="17" spans="1:21">
      <c r="A17" t="s">
        <v>22</v>
      </c>
      <c r="B17">
        <v>2634</v>
      </c>
      <c r="C17">
        <v>1263</v>
      </c>
      <c r="D17">
        <v>1371</v>
      </c>
      <c r="E17">
        <v>439</v>
      </c>
      <c r="F17">
        <v>419</v>
      </c>
      <c r="G17">
        <v>236</v>
      </c>
      <c r="I17" s="56">
        <v>15727</v>
      </c>
      <c r="J17">
        <v>146</v>
      </c>
      <c r="K17">
        <v>29</v>
      </c>
      <c r="L17">
        <v>15436</v>
      </c>
      <c r="M17">
        <v>76</v>
      </c>
      <c r="N17">
        <v>15</v>
      </c>
      <c r="O17">
        <v>3135</v>
      </c>
      <c r="P17">
        <v>12</v>
      </c>
      <c r="Q17">
        <v>29</v>
      </c>
      <c r="R17">
        <v>505</v>
      </c>
      <c r="T17" s="30" t="s">
        <v>191</v>
      </c>
      <c r="U17" s="31"/>
    </row>
    <row r="18" spans="1:21">
      <c r="A18" t="s">
        <v>23</v>
      </c>
      <c r="B18">
        <v>305</v>
      </c>
      <c r="C18">
        <v>196</v>
      </c>
      <c r="D18">
        <v>109</v>
      </c>
      <c r="E18">
        <v>126</v>
      </c>
      <c r="F18">
        <v>50</v>
      </c>
      <c r="G18">
        <v>26</v>
      </c>
      <c r="I18" s="56">
        <v>10194</v>
      </c>
      <c r="J18">
        <v>85</v>
      </c>
      <c r="K18">
        <v>5</v>
      </c>
      <c r="L18">
        <v>10097</v>
      </c>
      <c r="M18">
        <v>15</v>
      </c>
      <c r="N18">
        <v>0</v>
      </c>
      <c r="O18">
        <v>116</v>
      </c>
      <c r="P18">
        <v>0</v>
      </c>
      <c r="Q18">
        <v>1</v>
      </c>
      <c r="R18">
        <v>1</v>
      </c>
      <c r="T18" s="30" t="s">
        <v>123</v>
      </c>
      <c r="U18" s="31">
        <v>28</v>
      </c>
    </row>
    <row r="19" spans="1:21">
      <c r="A19" t="s">
        <v>24</v>
      </c>
      <c r="B19" s="56">
        <v>3722</v>
      </c>
      <c r="C19" s="56">
        <v>2167</v>
      </c>
      <c r="D19" s="56">
        <v>1555</v>
      </c>
      <c r="E19" s="56">
        <v>273</v>
      </c>
      <c r="F19" s="56">
        <v>599</v>
      </c>
      <c r="G19" s="56">
        <v>433</v>
      </c>
      <c r="I19" s="56">
        <v>32951</v>
      </c>
      <c r="J19" s="56">
        <v>243</v>
      </c>
      <c r="K19" s="56">
        <v>227</v>
      </c>
      <c r="L19" s="56">
        <v>31234</v>
      </c>
      <c r="M19" s="56">
        <v>49</v>
      </c>
      <c r="N19" s="56">
        <v>28</v>
      </c>
      <c r="O19" s="56">
        <v>3075</v>
      </c>
      <c r="P19" s="56">
        <v>13</v>
      </c>
      <c r="Q19" s="56">
        <v>60</v>
      </c>
      <c r="R19" s="56">
        <v>1</v>
      </c>
      <c r="T19" s="30" t="s">
        <v>124</v>
      </c>
      <c r="U19" s="31">
        <v>137</v>
      </c>
    </row>
    <row r="20" spans="1:21">
      <c r="A20" s="55" t="s">
        <v>189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T20" s="30" t="s">
        <v>125</v>
      </c>
      <c r="U20" s="31">
        <v>1036</v>
      </c>
    </row>
    <row r="21" spans="1:21">
      <c r="A21" t="s">
        <v>25</v>
      </c>
      <c r="B21">
        <v>3445</v>
      </c>
      <c r="C21">
        <v>2285</v>
      </c>
      <c r="D21">
        <v>1160</v>
      </c>
      <c r="E21">
        <v>264</v>
      </c>
      <c r="F21">
        <v>318</v>
      </c>
      <c r="G21">
        <v>524</v>
      </c>
      <c r="I21" s="56">
        <v>27544</v>
      </c>
      <c r="J21">
        <v>195</v>
      </c>
      <c r="K21">
        <v>273</v>
      </c>
      <c r="L21">
        <v>26287</v>
      </c>
      <c r="M21">
        <v>58</v>
      </c>
      <c r="N21">
        <v>24</v>
      </c>
      <c r="O21">
        <v>4585</v>
      </c>
      <c r="P21">
        <v>19</v>
      </c>
      <c r="Q21">
        <v>66</v>
      </c>
      <c r="R21">
        <v>1</v>
      </c>
      <c r="T21" s="30" t="s">
        <v>126</v>
      </c>
      <c r="U21" s="31">
        <v>41</v>
      </c>
    </row>
    <row r="22" spans="1:21">
      <c r="A22" t="s">
        <v>26</v>
      </c>
      <c r="B22">
        <v>593</v>
      </c>
      <c r="C22">
        <v>401</v>
      </c>
      <c r="D22">
        <v>192</v>
      </c>
      <c r="E22">
        <v>129</v>
      </c>
      <c r="F22">
        <v>46</v>
      </c>
      <c r="G22">
        <v>100</v>
      </c>
      <c r="I22" s="56">
        <v>15488</v>
      </c>
      <c r="J22">
        <v>72</v>
      </c>
      <c r="K22">
        <v>164</v>
      </c>
      <c r="L22">
        <v>14801</v>
      </c>
      <c r="M22">
        <v>14</v>
      </c>
      <c r="N22">
        <v>16</v>
      </c>
      <c r="O22">
        <v>1691</v>
      </c>
      <c r="P22">
        <v>11</v>
      </c>
      <c r="Q22">
        <v>12</v>
      </c>
      <c r="R22">
        <v>0</v>
      </c>
      <c r="T22" s="30" t="s">
        <v>127</v>
      </c>
      <c r="U22" s="31">
        <v>82</v>
      </c>
    </row>
    <row r="23" spans="1:21">
      <c r="A23" t="s">
        <v>27</v>
      </c>
      <c r="B23">
        <v>3758</v>
      </c>
      <c r="C23">
        <v>1790</v>
      </c>
      <c r="D23">
        <v>1968</v>
      </c>
      <c r="E23">
        <v>288</v>
      </c>
      <c r="F23">
        <v>466</v>
      </c>
      <c r="G23">
        <v>397</v>
      </c>
      <c r="I23" s="56">
        <v>20912</v>
      </c>
      <c r="J23">
        <v>158</v>
      </c>
      <c r="K23">
        <v>576</v>
      </c>
      <c r="L23">
        <v>20030</v>
      </c>
      <c r="M23">
        <v>64</v>
      </c>
      <c r="N23">
        <v>46</v>
      </c>
      <c r="O23">
        <v>3057</v>
      </c>
      <c r="P23">
        <v>20</v>
      </c>
      <c r="Q23">
        <v>51</v>
      </c>
      <c r="R23">
        <v>30</v>
      </c>
      <c r="T23" s="30" t="s">
        <v>128</v>
      </c>
      <c r="U23" s="31">
        <v>56</v>
      </c>
    </row>
    <row r="24" spans="1:21">
      <c r="A24" t="s">
        <v>28</v>
      </c>
      <c r="B24">
        <v>13819</v>
      </c>
      <c r="C24">
        <v>7953</v>
      </c>
      <c r="D24">
        <v>5866</v>
      </c>
      <c r="E24">
        <v>1119</v>
      </c>
      <c r="F24">
        <v>1455</v>
      </c>
      <c r="G24">
        <v>1342</v>
      </c>
      <c r="I24" s="56">
        <v>91768</v>
      </c>
      <c r="J24">
        <v>615</v>
      </c>
      <c r="K24">
        <v>346</v>
      </c>
      <c r="L24">
        <v>81800</v>
      </c>
      <c r="M24">
        <v>300</v>
      </c>
      <c r="N24">
        <v>187</v>
      </c>
      <c r="O24">
        <v>19130</v>
      </c>
      <c r="P24">
        <v>122</v>
      </c>
      <c r="Q24">
        <v>232</v>
      </c>
      <c r="R24">
        <v>9</v>
      </c>
      <c r="T24" s="30" t="s">
        <v>129</v>
      </c>
      <c r="U24" s="31">
        <v>143</v>
      </c>
    </row>
    <row r="25" spans="1:21">
      <c r="A25" t="s">
        <v>29</v>
      </c>
      <c r="B25">
        <v>1339</v>
      </c>
      <c r="C25">
        <v>756</v>
      </c>
      <c r="D25">
        <v>583</v>
      </c>
      <c r="E25">
        <v>340</v>
      </c>
      <c r="F25">
        <v>180</v>
      </c>
      <c r="G25">
        <v>156</v>
      </c>
      <c r="I25" s="56">
        <v>13010</v>
      </c>
      <c r="J25">
        <v>126</v>
      </c>
      <c r="K25">
        <v>23</v>
      </c>
      <c r="L25">
        <v>12662</v>
      </c>
      <c r="M25">
        <v>53</v>
      </c>
      <c r="N25">
        <v>9</v>
      </c>
      <c r="O25">
        <v>888</v>
      </c>
      <c r="P25">
        <v>3</v>
      </c>
      <c r="Q25">
        <v>23</v>
      </c>
      <c r="R25">
        <v>1</v>
      </c>
      <c r="T25" s="30" t="s">
        <v>130</v>
      </c>
      <c r="U25" s="31">
        <v>7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I26" s="5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223</v>
      </c>
      <c r="P26">
        <v>14</v>
      </c>
      <c r="Q26">
        <v>1</v>
      </c>
      <c r="R26">
        <v>1</v>
      </c>
      <c r="T26" s="30" t="s">
        <v>131</v>
      </c>
      <c r="U26" s="31">
        <v>52</v>
      </c>
    </row>
    <row r="27" spans="1:21">
      <c r="A27" t="s">
        <v>31</v>
      </c>
      <c r="B27">
        <v>1181</v>
      </c>
      <c r="C27">
        <v>719</v>
      </c>
      <c r="D27">
        <v>462</v>
      </c>
      <c r="E27">
        <v>214</v>
      </c>
      <c r="F27">
        <v>218</v>
      </c>
      <c r="G27">
        <v>133</v>
      </c>
      <c r="I27" s="56">
        <v>15155</v>
      </c>
      <c r="J27">
        <v>70</v>
      </c>
      <c r="K27">
        <v>21</v>
      </c>
      <c r="L27">
        <v>14847</v>
      </c>
      <c r="M27">
        <v>23</v>
      </c>
      <c r="N27">
        <v>4</v>
      </c>
      <c r="O27">
        <v>1033</v>
      </c>
      <c r="P27">
        <v>8</v>
      </c>
      <c r="Q27">
        <v>17</v>
      </c>
      <c r="R27">
        <v>0</v>
      </c>
      <c r="T27" s="30" t="s">
        <v>132</v>
      </c>
      <c r="U27" s="31">
        <v>98</v>
      </c>
    </row>
    <row r="28" spans="1:21">
      <c r="A28" t="s">
        <v>32</v>
      </c>
      <c r="B28">
        <v>247</v>
      </c>
      <c r="C28">
        <v>162</v>
      </c>
      <c r="D28">
        <v>85</v>
      </c>
      <c r="E28">
        <v>7</v>
      </c>
      <c r="F28">
        <v>37</v>
      </c>
      <c r="G28">
        <v>52</v>
      </c>
      <c r="I28" s="56">
        <v>4103</v>
      </c>
      <c r="J28">
        <v>21</v>
      </c>
      <c r="K28">
        <v>21</v>
      </c>
      <c r="L28">
        <v>4074</v>
      </c>
      <c r="M28">
        <v>3</v>
      </c>
      <c r="N28">
        <v>1</v>
      </c>
      <c r="O28">
        <v>571</v>
      </c>
      <c r="P28">
        <v>3</v>
      </c>
      <c r="Q28">
        <v>8</v>
      </c>
      <c r="R28">
        <v>0</v>
      </c>
      <c r="T28" s="30" t="s">
        <v>133</v>
      </c>
      <c r="U28" s="31">
        <v>0</v>
      </c>
    </row>
    <row r="29" spans="1:21">
      <c r="A29" t="s">
        <v>33</v>
      </c>
      <c r="B29">
        <v>2278</v>
      </c>
      <c r="C29">
        <v>1456</v>
      </c>
      <c r="D29">
        <v>822</v>
      </c>
      <c r="E29">
        <v>491</v>
      </c>
      <c r="F29">
        <v>399</v>
      </c>
      <c r="G29">
        <v>258</v>
      </c>
      <c r="I29" s="56">
        <v>16231</v>
      </c>
      <c r="J29">
        <v>165</v>
      </c>
      <c r="K29">
        <v>435</v>
      </c>
      <c r="L29">
        <v>16064</v>
      </c>
      <c r="M29">
        <v>58</v>
      </c>
      <c r="N29">
        <v>72</v>
      </c>
      <c r="O29">
        <v>1728</v>
      </c>
      <c r="P29">
        <v>10</v>
      </c>
      <c r="Q29">
        <v>27</v>
      </c>
      <c r="R29">
        <v>0</v>
      </c>
      <c r="T29" s="30" t="s">
        <v>134</v>
      </c>
      <c r="U29" s="31">
        <v>6</v>
      </c>
    </row>
    <row r="30" spans="1:21">
      <c r="A30" t="s">
        <v>34</v>
      </c>
      <c r="B30">
        <v>60</v>
      </c>
      <c r="C30">
        <v>50</v>
      </c>
      <c r="D30">
        <v>10</v>
      </c>
      <c r="E30">
        <v>43</v>
      </c>
      <c r="F30">
        <v>26</v>
      </c>
      <c r="G30">
        <v>12</v>
      </c>
      <c r="I30" s="56">
        <v>926</v>
      </c>
      <c r="J30">
        <v>16</v>
      </c>
      <c r="K30">
        <v>235</v>
      </c>
      <c r="L30">
        <v>842</v>
      </c>
      <c r="M30">
        <v>1</v>
      </c>
      <c r="N30">
        <v>173</v>
      </c>
      <c r="O30">
        <v>143</v>
      </c>
      <c r="P30">
        <v>0</v>
      </c>
      <c r="Q30">
        <v>0</v>
      </c>
      <c r="R30">
        <v>0</v>
      </c>
      <c r="T30" s="30" t="s">
        <v>135</v>
      </c>
      <c r="U30" s="31">
        <v>99</v>
      </c>
    </row>
    <row r="31" spans="1:21">
      <c r="A31" t="s">
        <v>35</v>
      </c>
      <c r="B31">
        <v>564</v>
      </c>
      <c r="C31">
        <v>304</v>
      </c>
      <c r="D31">
        <v>260</v>
      </c>
      <c r="E31">
        <v>279</v>
      </c>
      <c r="F31">
        <v>57</v>
      </c>
      <c r="G31">
        <v>94</v>
      </c>
      <c r="I31" s="56">
        <v>21057</v>
      </c>
      <c r="J31">
        <v>50</v>
      </c>
      <c r="K31">
        <v>251</v>
      </c>
      <c r="L31">
        <v>20205</v>
      </c>
      <c r="M31">
        <v>20</v>
      </c>
      <c r="N31">
        <v>54</v>
      </c>
      <c r="O31">
        <v>583</v>
      </c>
      <c r="P31">
        <v>3</v>
      </c>
      <c r="Q31">
        <v>20</v>
      </c>
      <c r="R31">
        <v>0</v>
      </c>
      <c r="T31" s="30" t="s">
        <v>136</v>
      </c>
      <c r="U31" s="31">
        <v>14</v>
      </c>
    </row>
    <row r="32" spans="1:21">
      <c r="A32" t="s">
        <v>36</v>
      </c>
      <c r="B32">
        <v>3301</v>
      </c>
      <c r="C32">
        <v>2296</v>
      </c>
      <c r="D32">
        <v>1005</v>
      </c>
      <c r="E32">
        <v>435</v>
      </c>
      <c r="F32">
        <v>517</v>
      </c>
      <c r="G32">
        <v>430</v>
      </c>
      <c r="I32" s="56">
        <v>24736</v>
      </c>
      <c r="J32">
        <v>176</v>
      </c>
      <c r="K32">
        <v>38</v>
      </c>
      <c r="L32">
        <v>24488</v>
      </c>
      <c r="M32">
        <v>73</v>
      </c>
      <c r="N32">
        <v>27</v>
      </c>
      <c r="O32">
        <v>2805</v>
      </c>
      <c r="P32">
        <v>5</v>
      </c>
      <c r="Q32">
        <v>68</v>
      </c>
      <c r="R32">
        <v>8</v>
      </c>
      <c r="T32" s="30" t="s">
        <v>137</v>
      </c>
      <c r="U32" s="31">
        <v>56</v>
      </c>
    </row>
    <row r="33" spans="1:21">
      <c r="A33" t="s">
        <v>37</v>
      </c>
      <c r="B33">
        <v>2425</v>
      </c>
      <c r="C33">
        <v>1873</v>
      </c>
      <c r="D33">
        <v>552</v>
      </c>
      <c r="E33">
        <v>487</v>
      </c>
      <c r="F33">
        <v>642</v>
      </c>
      <c r="G33">
        <v>272</v>
      </c>
      <c r="I33" s="56">
        <v>22635</v>
      </c>
      <c r="J33">
        <v>82</v>
      </c>
      <c r="K33">
        <v>897</v>
      </c>
      <c r="L33">
        <v>22244</v>
      </c>
      <c r="M33">
        <v>16</v>
      </c>
      <c r="N33">
        <v>115</v>
      </c>
      <c r="O33">
        <v>3325</v>
      </c>
      <c r="P33">
        <v>8</v>
      </c>
      <c r="Q33">
        <v>37</v>
      </c>
      <c r="R33">
        <v>0</v>
      </c>
      <c r="T33" s="30" t="s">
        <v>138</v>
      </c>
      <c r="U33" s="31">
        <v>272</v>
      </c>
    </row>
    <row r="34" spans="1:21">
      <c r="A34" t="s">
        <v>38</v>
      </c>
      <c r="B34">
        <v>1438</v>
      </c>
      <c r="C34">
        <v>1105</v>
      </c>
      <c r="D34">
        <v>333</v>
      </c>
      <c r="E34">
        <v>144</v>
      </c>
      <c r="F34">
        <v>231</v>
      </c>
      <c r="G34">
        <v>193</v>
      </c>
      <c r="I34" s="56">
        <v>10633</v>
      </c>
      <c r="J34">
        <v>43</v>
      </c>
      <c r="K34">
        <v>131</v>
      </c>
      <c r="L34">
        <v>10474</v>
      </c>
      <c r="M34">
        <v>4</v>
      </c>
      <c r="N34">
        <v>0</v>
      </c>
      <c r="O34">
        <v>1295</v>
      </c>
      <c r="P34">
        <v>8</v>
      </c>
      <c r="Q34">
        <v>14</v>
      </c>
      <c r="R34">
        <v>0</v>
      </c>
      <c r="T34" s="30" t="s">
        <v>139</v>
      </c>
      <c r="U34" s="31">
        <v>59</v>
      </c>
    </row>
    <row r="35" spans="1:21">
      <c r="A35" t="s">
        <v>39</v>
      </c>
      <c r="B35">
        <v>8620</v>
      </c>
      <c r="C35">
        <v>5319</v>
      </c>
      <c r="D35">
        <v>3301</v>
      </c>
      <c r="E35">
        <v>972</v>
      </c>
      <c r="F35">
        <v>883</v>
      </c>
      <c r="G35">
        <v>982</v>
      </c>
      <c r="I35" s="56">
        <v>65006</v>
      </c>
      <c r="J35">
        <v>365</v>
      </c>
      <c r="K35">
        <v>237</v>
      </c>
      <c r="L35">
        <v>62712</v>
      </c>
      <c r="M35">
        <v>171</v>
      </c>
      <c r="N35">
        <v>88</v>
      </c>
      <c r="O35">
        <v>13231</v>
      </c>
      <c r="P35">
        <v>72</v>
      </c>
      <c r="Q35">
        <v>187</v>
      </c>
      <c r="R35">
        <v>5</v>
      </c>
      <c r="T35" s="30" t="s">
        <v>140</v>
      </c>
      <c r="U35" s="31">
        <v>108</v>
      </c>
    </row>
    <row r="36" spans="1:21">
      <c r="A36" t="s">
        <v>40</v>
      </c>
      <c r="B36">
        <v>1469</v>
      </c>
      <c r="C36">
        <v>900</v>
      </c>
      <c r="D36">
        <v>569</v>
      </c>
      <c r="E36">
        <v>295</v>
      </c>
      <c r="F36">
        <v>280</v>
      </c>
      <c r="G36">
        <v>178</v>
      </c>
      <c r="I36" s="56">
        <v>20762</v>
      </c>
      <c r="J36">
        <v>141</v>
      </c>
      <c r="K36">
        <v>11</v>
      </c>
      <c r="L36">
        <v>20508</v>
      </c>
      <c r="M36">
        <v>31</v>
      </c>
      <c r="N36">
        <v>2</v>
      </c>
      <c r="O36">
        <v>1499</v>
      </c>
      <c r="P36">
        <v>11</v>
      </c>
      <c r="Q36">
        <v>33</v>
      </c>
      <c r="R36">
        <v>0</v>
      </c>
      <c r="T36" s="30" t="s">
        <v>141</v>
      </c>
      <c r="U36" s="31"/>
    </row>
    <row r="37" spans="1:21">
      <c r="A37" t="s">
        <v>41</v>
      </c>
      <c r="B37">
        <v>3795</v>
      </c>
      <c r="C37">
        <v>1968</v>
      </c>
      <c r="D37">
        <v>1827</v>
      </c>
      <c r="E37">
        <v>286</v>
      </c>
      <c r="F37">
        <v>267</v>
      </c>
      <c r="G37">
        <v>649</v>
      </c>
      <c r="I37" s="56">
        <v>33286</v>
      </c>
      <c r="J37">
        <v>154</v>
      </c>
      <c r="K37">
        <v>131</v>
      </c>
      <c r="L37">
        <v>31771</v>
      </c>
      <c r="M37">
        <v>74</v>
      </c>
      <c r="N37">
        <v>64</v>
      </c>
      <c r="O37">
        <v>6671</v>
      </c>
      <c r="P37">
        <v>32</v>
      </c>
      <c r="Q37">
        <v>99</v>
      </c>
      <c r="R37">
        <v>28</v>
      </c>
      <c r="T37" s="30" t="s">
        <v>142</v>
      </c>
      <c r="U37" s="31">
        <v>5</v>
      </c>
    </row>
    <row r="38" spans="1:21">
      <c r="A38" t="s">
        <v>42</v>
      </c>
      <c r="B38">
        <v>219</v>
      </c>
      <c r="C38">
        <v>113</v>
      </c>
      <c r="D38">
        <v>106</v>
      </c>
      <c r="E38">
        <v>80</v>
      </c>
      <c r="F38">
        <v>43</v>
      </c>
      <c r="G38">
        <v>24</v>
      </c>
      <c r="I38" s="56">
        <v>7451</v>
      </c>
      <c r="J38">
        <v>85</v>
      </c>
      <c r="K38">
        <v>773</v>
      </c>
      <c r="L38">
        <v>7446</v>
      </c>
      <c r="M38">
        <v>19</v>
      </c>
      <c r="N38">
        <v>141</v>
      </c>
      <c r="O38">
        <v>245</v>
      </c>
      <c r="P38">
        <v>1</v>
      </c>
      <c r="Q38">
        <v>1</v>
      </c>
      <c r="R38">
        <v>0</v>
      </c>
      <c r="T38" s="30" t="s">
        <v>143</v>
      </c>
      <c r="U38" s="31">
        <v>8</v>
      </c>
    </row>
    <row r="39" spans="1:21">
      <c r="A39" t="s">
        <v>43</v>
      </c>
      <c r="B39">
        <v>549</v>
      </c>
      <c r="C39">
        <v>16</v>
      </c>
      <c r="D39">
        <v>533</v>
      </c>
      <c r="E39">
        <v>77</v>
      </c>
      <c r="F39">
        <v>34</v>
      </c>
      <c r="G39">
        <v>115</v>
      </c>
      <c r="I39" s="56">
        <v>10849</v>
      </c>
      <c r="J39">
        <v>50</v>
      </c>
      <c r="K39">
        <v>16</v>
      </c>
      <c r="L39">
        <v>9346</v>
      </c>
      <c r="M39">
        <v>10</v>
      </c>
      <c r="N39">
        <v>0</v>
      </c>
      <c r="O39">
        <v>255</v>
      </c>
      <c r="P39">
        <v>1</v>
      </c>
      <c r="Q39">
        <v>1</v>
      </c>
      <c r="R39">
        <v>0</v>
      </c>
      <c r="T39" s="30" t="s">
        <v>144</v>
      </c>
      <c r="U39" s="31">
        <v>60</v>
      </c>
    </row>
    <row r="40" spans="1:21">
      <c r="A40" t="s">
        <v>44</v>
      </c>
      <c r="B40">
        <v>2536</v>
      </c>
      <c r="C40">
        <v>8</v>
      </c>
      <c r="D40">
        <v>2528</v>
      </c>
      <c r="E40">
        <v>129</v>
      </c>
      <c r="F40">
        <v>54</v>
      </c>
      <c r="G40">
        <v>351</v>
      </c>
      <c r="I40" s="56">
        <v>18725</v>
      </c>
      <c r="J40">
        <v>38</v>
      </c>
      <c r="K40">
        <v>6</v>
      </c>
      <c r="L40">
        <v>14792</v>
      </c>
      <c r="M40">
        <v>4</v>
      </c>
      <c r="N40">
        <v>1</v>
      </c>
      <c r="O40">
        <v>457</v>
      </c>
      <c r="P40">
        <v>2</v>
      </c>
      <c r="Q40">
        <v>0</v>
      </c>
      <c r="R40">
        <v>0</v>
      </c>
      <c r="T40" s="30" t="s">
        <v>145</v>
      </c>
      <c r="U40" s="31">
        <v>167</v>
      </c>
    </row>
    <row r="41" spans="1:21">
      <c r="A41" t="s">
        <v>45</v>
      </c>
      <c r="B41">
        <v>76</v>
      </c>
      <c r="C41">
        <v>69</v>
      </c>
      <c r="D41">
        <v>7</v>
      </c>
      <c r="E41">
        <v>29</v>
      </c>
      <c r="F41">
        <v>7</v>
      </c>
      <c r="G41">
        <v>31</v>
      </c>
      <c r="I41" s="56">
        <v>3604</v>
      </c>
      <c r="J41">
        <v>0</v>
      </c>
      <c r="K41">
        <v>0</v>
      </c>
      <c r="L41">
        <v>3333</v>
      </c>
      <c r="M41">
        <v>0</v>
      </c>
      <c r="N41">
        <v>0</v>
      </c>
      <c r="O41">
        <v>303</v>
      </c>
      <c r="P41">
        <v>0</v>
      </c>
      <c r="Q41">
        <v>0</v>
      </c>
      <c r="R41">
        <v>0</v>
      </c>
      <c r="T41" s="30" t="s">
        <v>146</v>
      </c>
      <c r="U41" s="31">
        <v>36</v>
      </c>
    </row>
    <row r="42" spans="1:21">
      <c r="A42" t="s">
        <v>46</v>
      </c>
      <c r="B42">
        <v>246</v>
      </c>
      <c r="C42">
        <v>6</v>
      </c>
      <c r="D42">
        <v>240</v>
      </c>
      <c r="E42">
        <v>12</v>
      </c>
      <c r="F42">
        <v>11</v>
      </c>
      <c r="G42">
        <v>102</v>
      </c>
      <c r="I42" s="56">
        <v>5078</v>
      </c>
      <c r="J42">
        <v>0</v>
      </c>
      <c r="K42">
        <v>1</v>
      </c>
      <c r="L42">
        <v>4367</v>
      </c>
      <c r="M42">
        <v>0</v>
      </c>
      <c r="N42">
        <v>0</v>
      </c>
      <c r="O42">
        <v>218</v>
      </c>
      <c r="P42">
        <v>0</v>
      </c>
      <c r="Q42">
        <v>0</v>
      </c>
      <c r="R42">
        <v>0</v>
      </c>
      <c r="T42" s="30" t="s">
        <v>147</v>
      </c>
      <c r="U42" s="31">
        <v>183</v>
      </c>
    </row>
    <row r="43" spans="1:21">
      <c r="A43" t="s">
        <v>47</v>
      </c>
      <c r="B43">
        <v>435</v>
      </c>
      <c r="C43">
        <v>25</v>
      </c>
      <c r="D43">
        <v>410</v>
      </c>
      <c r="E43">
        <v>21</v>
      </c>
      <c r="F43">
        <v>3</v>
      </c>
      <c r="G43">
        <v>109</v>
      </c>
      <c r="I43" s="56">
        <v>13448</v>
      </c>
      <c r="J43">
        <v>2</v>
      </c>
      <c r="K43">
        <v>3</v>
      </c>
      <c r="L43">
        <v>9532</v>
      </c>
      <c r="M43">
        <v>0</v>
      </c>
      <c r="N43">
        <v>0</v>
      </c>
      <c r="O43">
        <v>199</v>
      </c>
      <c r="P43">
        <v>2</v>
      </c>
      <c r="Q43">
        <v>0</v>
      </c>
      <c r="R43">
        <v>0</v>
      </c>
      <c r="T43" s="30" t="s">
        <v>148</v>
      </c>
      <c r="U43" s="31">
        <v>43</v>
      </c>
    </row>
    <row r="44" spans="1:21">
      <c r="A44" t="s">
        <v>48</v>
      </c>
      <c r="B44">
        <v>295</v>
      </c>
      <c r="C44">
        <v>142</v>
      </c>
      <c r="D44">
        <v>153</v>
      </c>
      <c r="E44">
        <v>25</v>
      </c>
      <c r="F44">
        <v>50</v>
      </c>
      <c r="G44">
        <v>45</v>
      </c>
      <c r="I44" s="56">
        <v>6436</v>
      </c>
      <c r="J44">
        <v>72</v>
      </c>
      <c r="K44">
        <v>254</v>
      </c>
      <c r="L44">
        <v>6313</v>
      </c>
      <c r="M44">
        <v>21</v>
      </c>
      <c r="N44">
        <v>24</v>
      </c>
      <c r="O44">
        <v>440</v>
      </c>
      <c r="P44">
        <v>3</v>
      </c>
      <c r="Q44">
        <v>12</v>
      </c>
      <c r="R44">
        <v>0</v>
      </c>
      <c r="T44" s="30" t="s">
        <v>149</v>
      </c>
      <c r="U44" s="31">
        <v>0</v>
      </c>
    </row>
    <row r="45" spans="1:21">
      <c r="A45" t="s">
        <v>49</v>
      </c>
      <c r="B45">
        <v>304</v>
      </c>
      <c r="C45">
        <v>183</v>
      </c>
      <c r="D45">
        <v>121</v>
      </c>
      <c r="E45">
        <v>132</v>
      </c>
      <c r="F45">
        <v>25</v>
      </c>
      <c r="G45">
        <v>47</v>
      </c>
      <c r="I45" s="56">
        <v>7151</v>
      </c>
      <c r="J45">
        <v>35</v>
      </c>
      <c r="K45">
        <v>6</v>
      </c>
      <c r="L45">
        <v>7116</v>
      </c>
      <c r="M45">
        <v>7</v>
      </c>
      <c r="N45">
        <v>0</v>
      </c>
      <c r="O45">
        <v>241</v>
      </c>
      <c r="P45">
        <v>1</v>
      </c>
      <c r="Q45">
        <v>5</v>
      </c>
      <c r="R45">
        <v>0</v>
      </c>
      <c r="T45" s="30" t="s">
        <v>150</v>
      </c>
      <c r="U45" s="31">
        <v>12</v>
      </c>
    </row>
    <row r="46" spans="1:21" ht="15" thickBot="1">
      <c r="A46" t="s">
        <v>50</v>
      </c>
      <c r="B46">
        <v>1866</v>
      </c>
      <c r="C46">
        <v>1101</v>
      </c>
      <c r="D46">
        <v>765</v>
      </c>
      <c r="E46">
        <v>233</v>
      </c>
      <c r="F46">
        <v>283</v>
      </c>
      <c r="G46">
        <v>237</v>
      </c>
      <c r="I46" s="56">
        <v>15207</v>
      </c>
      <c r="J46">
        <v>75</v>
      </c>
      <c r="K46">
        <v>35</v>
      </c>
      <c r="L46">
        <v>15129</v>
      </c>
      <c r="M46">
        <v>27</v>
      </c>
      <c r="N46">
        <v>24</v>
      </c>
      <c r="O46">
        <v>1398</v>
      </c>
      <c r="P46">
        <v>11</v>
      </c>
      <c r="Q46">
        <v>32</v>
      </c>
      <c r="R46">
        <v>0</v>
      </c>
      <c r="T46" s="32" t="s">
        <v>151</v>
      </c>
      <c r="U46" s="31">
        <v>25</v>
      </c>
    </row>
    <row r="47" spans="1:21" ht="15" thickTop="1">
      <c r="A47" t="s">
        <v>51</v>
      </c>
      <c r="B47">
        <v>3576</v>
      </c>
      <c r="C47">
        <v>1310</v>
      </c>
      <c r="D47">
        <v>2266</v>
      </c>
      <c r="E47">
        <v>453</v>
      </c>
      <c r="F47">
        <v>487</v>
      </c>
      <c r="G47">
        <v>304</v>
      </c>
      <c r="I47" s="56">
        <v>31910</v>
      </c>
      <c r="J47">
        <v>114</v>
      </c>
      <c r="K47">
        <v>23</v>
      </c>
      <c r="L47">
        <v>30783</v>
      </c>
      <c r="M47">
        <v>66</v>
      </c>
      <c r="N47">
        <v>0</v>
      </c>
      <c r="O47">
        <v>1901</v>
      </c>
      <c r="P47">
        <v>7</v>
      </c>
      <c r="Q47">
        <v>31</v>
      </c>
      <c r="R47">
        <v>0</v>
      </c>
      <c r="U47" s="31"/>
    </row>
    <row r="48" spans="1:21">
      <c r="A48" t="s">
        <v>52</v>
      </c>
      <c r="B48">
        <v>2589</v>
      </c>
      <c r="C48">
        <v>1147</v>
      </c>
      <c r="D48">
        <v>1442</v>
      </c>
      <c r="E48">
        <v>582</v>
      </c>
      <c r="F48">
        <v>193</v>
      </c>
      <c r="G48">
        <v>315</v>
      </c>
      <c r="I48" s="56">
        <v>24930</v>
      </c>
      <c r="J48">
        <v>110</v>
      </c>
      <c r="K48">
        <v>365</v>
      </c>
      <c r="L48">
        <v>24806</v>
      </c>
      <c r="M48">
        <v>43</v>
      </c>
      <c r="N48">
        <v>153</v>
      </c>
      <c r="O48">
        <v>1902</v>
      </c>
      <c r="P48">
        <v>10</v>
      </c>
      <c r="Q48">
        <v>47</v>
      </c>
      <c r="R48">
        <v>1</v>
      </c>
    </row>
    <row r="49" spans="1:18">
      <c r="A49" t="s">
        <v>53</v>
      </c>
      <c r="B49">
        <v>1063</v>
      </c>
      <c r="C49">
        <v>453</v>
      </c>
      <c r="D49">
        <v>610</v>
      </c>
      <c r="E49">
        <v>169</v>
      </c>
      <c r="F49">
        <v>231</v>
      </c>
      <c r="G49">
        <v>137</v>
      </c>
      <c r="I49" s="56">
        <v>10803</v>
      </c>
      <c r="J49">
        <v>123</v>
      </c>
      <c r="K49">
        <v>84</v>
      </c>
      <c r="L49">
        <v>10251</v>
      </c>
      <c r="M49">
        <v>38</v>
      </c>
      <c r="N49">
        <v>1</v>
      </c>
      <c r="O49">
        <v>1224</v>
      </c>
      <c r="P49">
        <v>1</v>
      </c>
      <c r="Q49">
        <v>20</v>
      </c>
      <c r="R49">
        <v>0</v>
      </c>
    </row>
    <row r="50" spans="1:18">
      <c r="A50" t="s">
        <v>54</v>
      </c>
      <c r="B50">
        <v>3045</v>
      </c>
      <c r="C50">
        <v>1927</v>
      </c>
      <c r="D50">
        <v>1118</v>
      </c>
      <c r="E50">
        <v>385</v>
      </c>
      <c r="F50">
        <v>518</v>
      </c>
      <c r="G50">
        <v>450</v>
      </c>
      <c r="I50" s="56">
        <v>30996</v>
      </c>
      <c r="J50">
        <v>154</v>
      </c>
      <c r="K50">
        <v>55</v>
      </c>
      <c r="L50">
        <v>30597</v>
      </c>
      <c r="M50">
        <v>84</v>
      </c>
      <c r="N50">
        <v>14</v>
      </c>
      <c r="O50">
        <v>5004</v>
      </c>
      <c r="P50">
        <v>16</v>
      </c>
      <c r="Q50">
        <v>84</v>
      </c>
      <c r="R50">
        <v>2</v>
      </c>
    </row>
    <row r="51" spans="1:18">
      <c r="A51" t="s">
        <v>55</v>
      </c>
      <c r="B51">
        <v>623</v>
      </c>
      <c r="C51">
        <v>434</v>
      </c>
      <c r="D51">
        <v>189</v>
      </c>
      <c r="E51">
        <v>61</v>
      </c>
      <c r="F51">
        <v>121</v>
      </c>
      <c r="G51">
        <v>80</v>
      </c>
      <c r="I51" s="56">
        <v>10747</v>
      </c>
      <c r="J51">
        <v>86</v>
      </c>
      <c r="K51">
        <v>5</v>
      </c>
      <c r="L51">
        <v>10670</v>
      </c>
      <c r="M51">
        <v>12</v>
      </c>
      <c r="N51">
        <v>1</v>
      </c>
      <c r="O51">
        <v>726</v>
      </c>
      <c r="P51">
        <v>4</v>
      </c>
      <c r="Q51">
        <v>11</v>
      </c>
      <c r="R51">
        <v>0</v>
      </c>
    </row>
    <row r="52" spans="1:18">
      <c r="A52" t="s">
        <v>56</v>
      </c>
      <c r="B52">
        <v>1898</v>
      </c>
      <c r="C52">
        <v>997</v>
      </c>
      <c r="D52">
        <v>901</v>
      </c>
      <c r="E52">
        <v>410</v>
      </c>
      <c r="F52">
        <v>361</v>
      </c>
      <c r="G52">
        <v>192</v>
      </c>
      <c r="I52" s="56">
        <v>22150</v>
      </c>
      <c r="J52">
        <v>93</v>
      </c>
      <c r="K52">
        <v>58</v>
      </c>
      <c r="L52">
        <v>21416</v>
      </c>
      <c r="M52">
        <v>26</v>
      </c>
      <c r="N52">
        <v>10</v>
      </c>
      <c r="O52">
        <v>1308</v>
      </c>
      <c r="P52">
        <v>4</v>
      </c>
      <c r="Q52">
        <v>24</v>
      </c>
      <c r="R52">
        <v>1</v>
      </c>
    </row>
    <row r="53" spans="1:18">
      <c r="A53" t="s">
        <v>57</v>
      </c>
      <c r="B53">
        <v>343</v>
      </c>
      <c r="C53">
        <v>220</v>
      </c>
      <c r="D53">
        <v>123</v>
      </c>
      <c r="E53">
        <v>61</v>
      </c>
      <c r="F53">
        <v>174</v>
      </c>
      <c r="G53">
        <v>36</v>
      </c>
      <c r="I53" s="56">
        <v>10215</v>
      </c>
      <c r="J53">
        <v>15</v>
      </c>
      <c r="K53">
        <v>90</v>
      </c>
      <c r="L53">
        <v>10050</v>
      </c>
      <c r="M53">
        <v>0</v>
      </c>
      <c r="N53">
        <v>13</v>
      </c>
      <c r="O53">
        <v>333</v>
      </c>
      <c r="P53">
        <v>0</v>
      </c>
      <c r="Q53">
        <v>31</v>
      </c>
      <c r="R53">
        <v>0</v>
      </c>
    </row>
    <row r="54" spans="1:18">
      <c r="A54" t="s">
        <v>58</v>
      </c>
      <c r="B54">
        <v>544</v>
      </c>
      <c r="C54">
        <v>278</v>
      </c>
      <c r="D54">
        <v>266</v>
      </c>
      <c r="E54">
        <v>185</v>
      </c>
      <c r="F54">
        <v>69</v>
      </c>
      <c r="G54">
        <v>101</v>
      </c>
      <c r="I54" s="56">
        <v>14805</v>
      </c>
      <c r="J54">
        <v>73</v>
      </c>
      <c r="K54">
        <v>207</v>
      </c>
      <c r="L54">
        <v>14675</v>
      </c>
      <c r="M54">
        <v>7</v>
      </c>
      <c r="N54">
        <v>119</v>
      </c>
      <c r="O54">
        <v>727</v>
      </c>
      <c r="P54">
        <v>6</v>
      </c>
      <c r="Q54">
        <v>10</v>
      </c>
      <c r="R54">
        <v>2</v>
      </c>
    </row>
    <row r="55" spans="1:18">
      <c r="A55" t="s">
        <v>59</v>
      </c>
      <c r="B55">
        <v>445</v>
      </c>
      <c r="C55">
        <v>237</v>
      </c>
      <c r="D55">
        <v>208</v>
      </c>
      <c r="E55">
        <v>155</v>
      </c>
      <c r="F55">
        <v>165</v>
      </c>
      <c r="G55">
        <v>80</v>
      </c>
      <c r="I55">
        <v>15662</v>
      </c>
      <c r="J55">
        <v>23</v>
      </c>
      <c r="K55">
        <v>185</v>
      </c>
      <c r="L55">
        <v>15113</v>
      </c>
      <c r="M55">
        <v>6</v>
      </c>
      <c r="N55">
        <v>79</v>
      </c>
      <c r="O55">
        <v>804</v>
      </c>
      <c r="P55">
        <v>5</v>
      </c>
      <c r="Q55">
        <v>13</v>
      </c>
      <c r="R55">
        <v>0</v>
      </c>
    </row>
  </sheetData>
  <sheetProtection autoFilter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 activeCell="K13" sqref="K13"/>
    </sheetView>
  </sheetViews>
  <sheetFormatPr defaultColWidth="9.109375" defaultRowHeight="14.4"/>
  <cols>
    <col min="1" max="1" width="16.6640625" style="2" customWidth="1"/>
    <col min="2" max="20" width="14.6640625" style="2" customWidth="1"/>
    <col min="21" max="16384" width="9.109375" style="2"/>
  </cols>
  <sheetData>
    <row r="1" spans="1:20" s="1" customFormat="1" ht="75" customHeight="1">
      <c r="A1" s="3" t="s">
        <v>192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187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59595</v>
      </c>
      <c r="C2" s="7">
        <f>'November-18'!D2</f>
        <v>59822</v>
      </c>
      <c r="D2" s="7">
        <f>DecemberR!I2</f>
        <v>60025</v>
      </c>
      <c r="E2" s="7">
        <f>DecemberR!J2</f>
        <v>262</v>
      </c>
      <c r="F2" s="7">
        <f>DecemberR!K2</f>
        <v>59</v>
      </c>
      <c r="G2" s="7">
        <f>DecemberR!L2</f>
        <v>58560</v>
      </c>
      <c r="H2" s="7">
        <f>DecemberR!M2</f>
        <v>127</v>
      </c>
      <c r="I2" s="7">
        <f>DecemberR!N2</f>
        <v>36</v>
      </c>
      <c r="J2" s="7">
        <f>DecemberR!B2</f>
        <v>5555</v>
      </c>
      <c r="K2" s="7">
        <f>DecemberR!C2</f>
        <v>3330</v>
      </c>
      <c r="L2" s="7">
        <f>DecemberR!D2</f>
        <v>2225</v>
      </c>
      <c r="M2" s="7">
        <f>DecemberR!U2</f>
        <v>223</v>
      </c>
      <c r="N2" s="7">
        <f>DecemberR!G2</f>
        <v>621</v>
      </c>
      <c r="O2" s="7">
        <f>DecemberR!O2</f>
        <v>6909</v>
      </c>
      <c r="P2" s="7">
        <f>DecemberR!P2</f>
        <v>31</v>
      </c>
      <c r="Q2" s="7">
        <f>DecemberR!Q2</f>
        <v>103</v>
      </c>
      <c r="R2" s="7">
        <f>DecemberR!R2</f>
        <v>465</v>
      </c>
      <c r="S2" s="7">
        <f>DecemberR!E2</f>
        <v>857</v>
      </c>
      <c r="T2" s="7">
        <f>DecemberR!F2</f>
        <v>839</v>
      </c>
    </row>
    <row r="3" spans="1:20">
      <c r="A3" s="8" t="s">
        <v>8</v>
      </c>
      <c r="B3" s="8">
        <f>'YTD Totals'!B3</f>
        <v>24025</v>
      </c>
      <c r="C3" s="8">
        <f>'November-18'!D3</f>
        <v>24511</v>
      </c>
      <c r="D3" s="8">
        <f>DecemberR!I3</f>
        <v>24623</v>
      </c>
      <c r="E3" s="8">
        <f>DecemberR!J3</f>
        <v>142</v>
      </c>
      <c r="F3" s="8">
        <f>DecemberR!K3</f>
        <v>31</v>
      </c>
      <c r="G3" s="8">
        <f>DecemberR!L3</f>
        <v>24131</v>
      </c>
      <c r="H3" s="8">
        <f>DecemberR!M3</f>
        <v>77</v>
      </c>
      <c r="I3" s="8">
        <f>DecemberR!N3</f>
        <v>19</v>
      </c>
      <c r="J3" s="8">
        <f>DecemberR!B3</f>
        <v>2692</v>
      </c>
      <c r="K3" s="8">
        <f>DecemberR!C3</f>
        <v>1768</v>
      </c>
      <c r="L3" s="8">
        <f>DecemberR!D3</f>
        <v>924</v>
      </c>
      <c r="M3" s="8">
        <f>DecemberR!U3</f>
        <v>202</v>
      </c>
      <c r="N3" s="8">
        <f>DecemberR!G3</f>
        <v>343</v>
      </c>
      <c r="O3" s="8">
        <f>DecemberR!O3</f>
        <v>3925</v>
      </c>
      <c r="P3" s="8">
        <f>DecemberR!P3</f>
        <v>14</v>
      </c>
      <c r="Q3" s="8">
        <f>DecemberR!Q3</f>
        <v>65</v>
      </c>
      <c r="R3" s="8">
        <f>DecemberR!R3</f>
        <v>131</v>
      </c>
      <c r="S3" s="8">
        <f>DecemberR!E3</f>
        <v>264</v>
      </c>
      <c r="T3" s="8">
        <f>DecemberR!F3</f>
        <v>414</v>
      </c>
    </row>
    <row r="4" spans="1:20">
      <c r="A4" s="7" t="s">
        <v>9</v>
      </c>
      <c r="B4" s="7">
        <f>'YTD Totals'!B4</f>
        <v>65054</v>
      </c>
      <c r="C4" s="7">
        <f>'November-18'!D4</f>
        <v>65526</v>
      </c>
      <c r="D4" s="7">
        <f>DecemberR!I4</f>
        <v>65703</v>
      </c>
      <c r="E4" s="7">
        <f>DecemberR!J4</f>
        <v>469</v>
      </c>
      <c r="F4" s="7">
        <f>DecemberR!K4</f>
        <v>280</v>
      </c>
      <c r="G4" s="7">
        <f>DecemberR!L4</f>
        <v>61416</v>
      </c>
      <c r="H4" s="7">
        <f>DecemberR!M4</f>
        <v>241</v>
      </c>
      <c r="I4" s="7">
        <f>DecemberR!N4</f>
        <v>101</v>
      </c>
      <c r="J4" s="7">
        <f>DecemberR!B4</f>
        <v>10737</v>
      </c>
      <c r="K4" s="7">
        <f>DecemberR!C4</f>
        <v>5968</v>
      </c>
      <c r="L4" s="7">
        <f>DecemberR!D4</f>
        <v>4769</v>
      </c>
      <c r="M4" s="7">
        <f>DecemberR!U5</f>
        <v>442</v>
      </c>
      <c r="N4" s="7">
        <f>DecemberR!G4</f>
        <v>1021</v>
      </c>
      <c r="O4" s="7">
        <f>DecemberR!O4</f>
        <v>6667</v>
      </c>
      <c r="P4" s="7">
        <f>DecemberR!P4</f>
        <v>28</v>
      </c>
      <c r="Q4" s="7">
        <f>DecemberR!Q4</f>
        <v>165</v>
      </c>
      <c r="R4" s="7">
        <f>DecemberR!R4</f>
        <v>269</v>
      </c>
      <c r="S4" s="7">
        <f>DecemberR!E4</f>
        <v>769</v>
      </c>
      <c r="T4" s="7">
        <f>DecemberR!F4</f>
        <v>884</v>
      </c>
    </row>
    <row r="5" spans="1:20">
      <c r="A5" s="8" t="s">
        <v>10</v>
      </c>
      <c r="B5" s="8">
        <f>'YTD Totals'!B5</f>
        <v>11514</v>
      </c>
      <c r="C5" s="8">
        <f>'November-18'!D5</f>
        <v>11616</v>
      </c>
      <c r="D5" s="8">
        <f>DecemberR!I5</f>
        <v>11626</v>
      </c>
      <c r="E5" s="8">
        <f>DecemberR!J5</f>
        <v>38</v>
      </c>
      <c r="F5" s="8">
        <f>DecemberR!K5</f>
        <v>28</v>
      </c>
      <c r="G5" s="8">
        <f>DecemberR!L5</f>
        <v>11341</v>
      </c>
      <c r="H5" s="8">
        <f>DecemberR!M5</f>
        <v>3</v>
      </c>
      <c r="I5" s="8">
        <f>DecemberR!N5</f>
        <v>13</v>
      </c>
      <c r="J5" s="8">
        <f>DecemberR!B5</f>
        <v>262</v>
      </c>
      <c r="K5" s="8">
        <f>DecemberR!C5</f>
        <v>146</v>
      </c>
      <c r="L5" s="8">
        <f>DecemberR!D5</f>
        <v>116</v>
      </c>
      <c r="M5" s="8">
        <f>DecemberR!U7</f>
        <v>21</v>
      </c>
      <c r="N5" s="8">
        <f>DecemberR!G5</f>
        <v>25</v>
      </c>
      <c r="O5" s="8">
        <f>DecemberR!O5</f>
        <v>179</v>
      </c>
      <c r="P5" s="8">
        <f>DecemberR!P5</f>
        <v>0</v>
      </c>
      <c r="Q5" s="8">
        <f>DecemberR!Q5</f>
        <v>3</v>
      </c>
      <c r="R5" s="8">
        <f>DecemberR!R5</f>
        <v>5</v>
      </c>
      <c r="S5" s="8">
        <f>DecemberR!E5</f>
        <v>87</v>
      </c>
      <c r="T5" s="8">
        <f>DecemberR!F5</f>
        <v>23</v>
      </c>
    </row>
    <row r="6" spans="1:20">
      <c r="A6" s="7" t="s">
        <v>11</v>
      </c>
      <c r="B6" s="7">
        <f>'YTD Totals'!B6</f>
        <v>59720</v>
      </c>
      <c r="C6" s="7">
        <f>'November-18'!D6</f>
        <v>61111</v>
      </c>
      <c r="D6" s="7">
        <f>DecemberR!I6</f>
        <v>59338</v>
      </c>
      <c r="E6" s="7">
        <f>DecemberR!J6</f>
        <v>463</v>
      </c>
      <c r="F6" s="7">
        <f>DecemberR!K6</f>
        <v>2231</v>
      </c>
      <c r="G6" s="7">
        <f>DecemberR!L6</f>
        <v>55875</v>
      </c>
      <c r="H6" s="7">
        <f>DecemberR!M6</f>
        <v>238</v>
      </c>
      <c r="I6" s="7">
        <f>DecemberR!N6</f>
        <v>1019</v>
      </c>
      <c r="J6" s="7">
        <f>DecemberR!B6</f>
        <v>7615</v>
      </c>
      <c r="K6" s="7">
        <f>DecemberR!C6</f>
        <v>4014</v>
      </c>
      <c r="L6" s="7">
        <f>DecemberR!D6</f>
        <v>3601</v>
      </c>
      <c r="M6" s="7">
        <f>DecemberR!U8</f>
        <v>377</v>
      </c>
      <c r="N6" s="7">
        <f>DecemberR!G6</f>
        <v>842</v>
      </c>
      <c r="O6" s="7">
        <f>DecemberR!O6</f>
        <v>12524</v>
      </c>
      <c r="P6" s="7">
        <f>DecemberR!P6</f>
        <v>40</v>
      </c>
      <c r="Q6" s="7">
        <f>DecemberR!Q6</f>
        <v>150</v>
      </c>
      <c r="R6" s="7">
        <f>DecemberR!R6</f>
        <v>334</v>
      </c>
      <c r="S6" s="7">
        <f>DecemberR!E6</f>
        <v>1292</v>
      </c>
      <c r="T6" s="7">
        <f>DecemberR!F6</f>
        <v>978</v>
      </c>
    </row>
    <row r="7" spans="1:20">
      <c r="A7" s="8" t="s">
        <v>12</v>
      </c>
      <c r="B7" s="8">
        <f>'YTD Totals'!B7</f>
        <v>15223</v>
      </c>
      <c r="C7" s="8">
        <f>'November-18'!D7</f>
        <v>15377</v>
      </c>
      <c r="D7" s="8">
        <f>DecemberR!I7</f>
        <v>15384</v>
      </c>
      <c r="E7" s="8">
        <f>DecemberR!J7</f>
        <v>66</v>
      </c>
      <c r="F7" s="8">
        <f>DecemberR!K7</f>
        <v>59</v>
      </c>
      <c r="G7" s="8">
        <f>DecemberR!L7</f>
        <v>15282</v>
      </c>
      <c r="H7" s="8">
        <f>DecemberR!M7</f>
        <v>27</v>
      </c>
      <c r="I7" s="8">
        <f>DecemberR!N7</f>
        <v>4</v>
      </c>
      <c r="J7" s="8">
        <f>DecemberR!B7</f>
        <v>1108</v>
      </c>
      <c r="K7" s="8">
        <f>DecemberR!C7</f>
        <v>884</v>
      </c>
      <c r="L7" s="8">
        <f>DecemberR!D7</f>
        <v>224</v>
      </c>
      <c r="M7" s="8">
        <f>DecemberR!U9</f>
        <v>20</v>
      </c>
      <c r="N7" s="8">
        <f>DecemberR!G7</f>
        <v>113</v>
      </c>
      <c r="O7" s="8">
        <f>DecemberR!O7</f>
        <v>631</v>
      </c>
      <c r="P7" s="8">
        <f>DecemberR!P7</f>
        <v>5</v>
      </c>
      <c r="Q7" s="8">
        <f>DecemberR!Q7</f>
        <v>13</v>
      </c>
      <c r="R7" s="8">
        <f>DecemberR!R7</f>
        <v>29</v>
      </c>
      <c r="S7" s="8">
        <f>DecemberR!E7</f>
        <v>160</v>
      </c>
      <c r="T7" s="8">
        <f>DecemberR!F7</f>
        <v>275</v>
      </c>
    </row>
    <row r="8" spans="1:20">
      <c r="A8" s="7" t="s">
        <v>13</v>
      </c>
      <c r="B8" s="7">
        <f>'YTD Totals'!B8</f>
        <v>9019</v>
      </c>
      <c r="C8" s="7">
        <f>'November-18'!D8</f>
        <v>9292</v>
      </c>
      <c r="D8" s="7">
        <f>DecemberR!I8</f>
        <v>9307</v>
      </c>
      <c r="E8" s="7">
        <f>DecemberR!J8</f>
        <v>35</v>
      </c>
      <c r="F8" s="7">
        <f>DecemberR!K8</f>
        <v>20</v>
      </c>
      <c r="G8" s="7">
        <f>DecemberR!L8</f>
        <v>9152</v>
      </c>
      <c r="H8" s="7">
        <f>DecemberR!M8</f>
        <v>16</v>
      </c>
      <c r="I8" s="7">
        <f>DecemberR!N8</f>
        <v>1</v>
      </c>
      <c r="J8" s="7">
        <f>DecemberR!B8</f>
        <v>680</v>
      </c>
      <c r="K8" s="7">
        <f>DecemberR!C8</f>
        <v>592</v>
      </c>
      <c r="L8" s="7">
        <f>DecemberR!D8</f>
        <v>88</v>
      </c>
      <c r="M8" s="7">
        <f>DecemberR!U10</f>
        <v>13</v>
      </c>
      <c r="N8" s="7">
        <f>DecemberR!G8</f>
        <v>76</v>
      </c>
      <c r="O8" s="7">
        <f>DecemberR!O8</f>
        <v>508</v>
      </c>
      <c r="P8" s="7">
        <f>DecemberR!P8</f>
        <v>4</v>
      </c>
      <c r="Q8" s="7">
        <f>DecemberR!Q8</f>
        <v>14</v>
      </c>
      <c r="R8" s="7">
        <f>DecemberR!R8</f>
        <v>27</v>
      </c>
      <c r="S8" s="7">
        <f>DecemberR!E8</f>
        <v>114</v>
      </c>
      <c r="T8" s="7">
        <f>DecemberR!F8</f>
        <v>166</v>
      </c>
    </row>
    <row r="9" spans="1:20">
      <c r="A9" s="8" t="s">
        <v>14</v>
      </c>
      <c r="B9" s="8">
        <f>'YTD Totals'!B9</f>
        <v>9362</v>
      </c>
      <c r="C9" s="8">
        <f>'November-18'!D9</f>
        <v>9335</v>
      </c>
      <c r="D9" s="8">
        <f>DecemberR!I9</f>
        <v>9384</v>
      </c>
      <c r="E9" s="8">
        <f>DecemberR!J9</f>
        <v>51</v>
      </c>
      <c r="F9" s="8">
        <f>DecemberR!K9</f>
        <v>2</v>
      </c>
      <c r="G9" s="8">
        <f>DecemberR!L9</f>
        <v>9247</v>
      </c>
      <c r="H9" s="8">
        <f>DecemberR!M9</f>
        <v>6</v>
      </c>
      <c r="I9" s="8">
        <f>DecemberR!N9</f>
        <v>1</v>
      </c>
      <c r="J9" s="8">
        <f>DecemberR!B9</f>
        <v>353</v>
      </c>
      <c r="K9" s="8">
        <f>DecemberR!C9</f>
        <v>264</v>
      </c>
      <c r="L9" s="8">
        <f>DecemberR!D9</f>
        <v>89</v>
      </c>
      <c r="M9" s="8">
        <f>DecemberR!U11</f>
        <v>9</v>
      </c>
      <c r="N9" s="8">
        <f>DecemberR!G9</f>
        <v>49</v>
      </c>
      <c r="O9" s="8">
        <f>DecemberR!O9</f>
        <v>247</v>
      </c>
      <c r="P9" s="8">
        <f>DecemberR!P9</f>
        <v>0</v>
      </c>
      <c r="Q9" s="8">
        <f>DecemberR!Q9</f>
        <v>6</v>
      </c>
      <c r="R9" s="8">
        <f>DecemberR!R9</f>
        <v>9</v>
      </c>
      <c r="S9" s="8">
        <f>DecemberR!E9</f>
        <v>74</v>
      </c>
      <c r="T9" s="8">
        <f>DecemberR!F9</f>
        <v>30</v>
      </c>
    </row>
    <row r="10" spans="1:20">
      <c r="A10" s="7" t="s">
        <v>15</v>
      </c>
      <c r="B10" s="7">
        <f>'YTD Totals'!B10</f>
        <v>6463</v>
      </c>
      <c r="C10" s="7">
        <f>'November-18'!D10</f>
        <v>6593</v>
      </c>
      <c r="D10" s="7">
        <f>DecemberR!I10</f>
        <v>6622</v>
      </c>
      <c r="E10" s="7">
        <f>DecemberR!J10</f>
        <v>31</v>
      </c>
      <c r="F10" s="7">
        <f>DecemberR!K10</f>
        <v>2</v>
      </c>
      <c r="G10" s="7">
        <f>DecemberR!L10</f>
        <v>6479</v>
      </c>
      <c r="H10" s="7">
        <f>DecemberR!M10</f>
        <v>1</v>
      </c>
      <c r="I10" s="7">
        <f>DecemberR!N10</f>
        <v>0</v>
      </c>
      <c r="J10" s="7">
        <f>DecemberR!B10</f>
        <v>42</v>
      </c>
      <c r="K10" s="7">
        <f>DecemberR!C10</f>
        <v>16</v>
      </c>
      <c r="L10" s="7">
        <f>DecemberR!D10</f>
        <v>26</v>
      </c>
      <c r="M10" s="7">
        <f>DecemberR!U12</f>
        <v>3</v>
      </c>
      <c r="N10" s="7">
        <f>DecemberR!G10</f>
        <v>9</v>
      </c>
      <c r="O10" s="7">
        <f>DecemberR!O10</f>
        <v>126</v>
      </c>
      <c r="P10" s="7">
        <f>DecemberR!P10</f>
        <v>0</v>
      </c>
      <c r="Q10" s="7">
        <f>DecemberR!Q10</f>
        <v>0</v>
      </c>
      <c r="R10" s="7">
        <f>DecemberR!R10</f>
        <v>4</v>
      </c>
      <c r="S10" s="7">
        <f>DecemberR!E10</f>
        <v>33</v>
      </c>
      <c r="T10" s="7">
        <f>DecemberR!F10</f>
        <v>3</v>
      </c>
    </row>
    <row r="11" spans="1:20">
      <c r="A11" s="8" t="s">
        <v>16</v>
      </c>
      <c r="B11" s="8">
        <f>'YTD Totals'!B11</f>
        <v>12438</v>
      </c>
      <c r="C11" s="8">
        <f>'November-18'!D11</f>
        <v>19495</v>
      </c>
      <c r="D11" s="8">
        <f>DecemberR!I11</f>
        <v>35446</v>
      </c>
      <c r="E11" s="8">
        <f>DecemberR!J11</f>
        <v>27667</v>
      </c>
      <c r="F11" s="8">
        <f>DecemberR!K11</f>
        <v>11716</v>
      </c>
      <c r="G11" s="8">
        <f>DecemberR!L11</f>
        <v>35446</v>
      </c>
      <c r="H11" s="8">
        <f>DecemberR!M11</f>
        <v>27667</v>
      </c>
      <c r="I11" s="8">
        <f>DecemberR!N11</f>
        <v>11714</v>
      </c>
      <c r="J11" s="8">
        <f>DecemberR!B11</f>
        <v>0</v>
      </c>
      <c r="K11" s="8">
        <f>DecemberR!C11</f>
        <v>0</v>
      </c>
      <c r="L11" s="8">
        <f>DecemberR!D11</f>
        <v>0</v>
      </c>
      <c r="M11" s="8"/>
      <c r="N11" s="8">
        <f>DecemberR!G11</f>
        <v>0</v>
      </c>
      <c r="O11" s="8">
        <f>DecemberR!O11</f>
        <v>3</v>
      </c>
      <c r="P11" s="8">
        <f>DecemberR!P11</f>
        <v>0</v>
      </c>
      <c r="Q11" s="8">
        <f>DecemberR!Q11</f>
        <v>0</v>
      </c>
      <c r="R11" s="8">
        <f>DecemberR!R11</f>
        <v>0</v>
      </c>
      <c r="S11" s="8">
        <f>DecemberR!E11</f>
        <v>0</v>
      </c>
      <c r="T11" s="8">
        <f>DecemberR!F11</f>
        <v>0</v>
      </c>
    </row>
    <row r="12" spans="1:20">
      <c r="A12" s="9" t="s">
        <v>17</v>
      </c>
      <c r="B12" s="9">
        <f>'YTD Totals'!B12</f>
        <v>3142</v>
      </c>
      <c r="C12" s="9">
        <f>'November-18'!D12</f>
        <v>3247</v>
      </c>
      <c r="D12" s="9">
        <f>DecemberR!I12</f>
        <v>3294</v>
      </c>
      <c r="E12" s="9">
        <f>DecemberR!J12</f>
        <v>63</v>
      </c>
      <c r="F12" s="9">
        <f>DecemberR!K12</f>
        <v>8</v>
      </c>
      <c r="G12" s="9">
        <f>DecemberR!L12</f>
        <v>3179</v>
      </c>
      <c r="H12" s="9">
        <f>DecemberR!M12</f>
        <v>17</v>
      </c>
      <c r="I12" s="9">
        <f>DecemberR!N12</f>
        <v>5</v>
      </c>
      <c r="J12" s="9">
        <f>DecemberR!B12</f>
        <v>128</v>
      </c>
      <c r="K12" s="9">
        <f>DecemberR!C12</f>
        <v>86</v>
      </c>
      <c r="L12" s="9">
        <f>DecemberR!D12</f>
        <v>42</v>
      </c>
      <c r="M12" s="9"/>
      <c r="N12" s="9">
        <f>DecemberR!G12</f>
        <v>29</v>
      </c>
      <c r="O12" s="9">
        <f>DecemberR!O12</f>
        <v>461</v>
      </c>
      <c r="P12" s="9">
        <f>DecemberR!P12</f>
        <v>2</v>
      </c>
      <c r="Q12" s="9">
        <f>DecemberR!Q12</f>
        <v>2</v>
      </c>
      <c r="R12" s="9">
        <f>DecemberR!R12</f>
        <v>39</v>
      </c>
      <c r="S12" s="9">
        <f>DecemberR!E12</f>
        <v>100</v>
      </c>
      <c r="T12" s="9">
        <f>DecemberR!F12</f>
        <v>40</v>
      </c>
    </row>
    <row r="13" spans="1:20">
      <c r="A13" s="9" t="s">
        <v>18</v>
      </c>
      <c r="B13" s="9">
        <f>'YTD Totals'!B13</f>
        <v>5352</v>
      </c>
      <c r="C13" s="9">
        <f>'November-18'!D13</f>
        <v>5394</v>
      </c>
      <c r="D13" s="9">
        <f>DecemberR!I13</f>
        <v>5494</v>
      </c>
      <c r="E13" s="9">
        <f>DecemberR!J13</f>
        <v>88</v>
      </c>
      <c r="F13" s="9">
        <f>DecemberR!K13</f>
        <v>8</v>
      </c>
      <c r="G13" s="9">
        <f>DecemberR!L13</f>
        <v>5383</v>
      </c>
      <c r="H13" s="9">
        <f>DecemberR!M13</f>
        <v>30</v>
      </c>
      <c r="I13" s="9">
        <f>DecemberR!N13</f>
        <v>7</v>
      </c>
      <c r="J13" s="9">
        <f>DecemberR!B13</f>
        <v>499</v>
      </c>
      <c r="K13" s="9">
        <f>DecemberR!C13</f>
        <v>322</v>
      </c>
      <c r="L13" s="9">
        <f>DecemberR!D13</f>
        <v>177</v>
      </c>
      <c r="M13" s="9"/>
      <c r="N13" s="9">
        <f>DecemberR!G13</f>
        <v>69</v>
      </c>
      <c r="O13" s="9">
        <f>DecemberR!O13</f>
        <v>508</v>
      </c>
      <c r="P13" s="9">
        <f>DecemberR!P13</f>
        <v>0</v>
      </c>
      <c r="Q13" s="9">
        <f>DecemberR!Q13</f>
        <v>6</v>
      </c>
      <c r="R13" s="9">
        <f>DecemberR!R13</f>
        <v>17</v>
      </c>
      <c r="S13" s="9">
        <f>DecemberR!E13</f>
        <v>146</v>
      </c>
      <c r="T13" s="9">
        <f>DecemberR!F13</f>
        <v>119</v>
      </c>
    </row>
    <row r="14" spans="1:20">
      <c r="A14" s="9" t="s">
        <v>19</v>
      </c>
      <c r="B14" s="9">
        <f>'YTD Totals'!B14</f>
        <v>14204</v>
      </c>
      <c r="C14" s="9">
        <f>'November-18'!D14</f>
        <v>14041</v>
      </c>
      <c r="D14" s="9">
        <f>DecemberR!I14</f>
        <v>14232</v>
      </c>
      <c r="E14" s="9">
        <f>DecemberR!J14</f>
        <v>202</v>
      </c>
      <c r="F14" s="9">
        <f>DecemberR!K14</f>
        <v>43</v>
      </c>
      <c r="G14" s="9">
        <f>DecemberR!L14</f>
        <v>13886</v>
      </c>
      <c r="H14" s="9">
        <f>DecemberR!M14</f>
        <v>98</v>
      </c>
      <c r="I14" s="9">
        <f>DecemberR!N14</f>
        <v>14</v>
      </c>
      <c r="J14" s="9">
        <f>DecemberR!B14</f>
        <v>1188</v>
      </c>
      <c r="K14" s="9">
        <f>DecemberR!C14</f>
        <v>850</v>
      </c>
      <c r="L14" s="9">
        <f>DecemberR!D14</f>
        <v>338</v>
      </c>
      <c r="M14" s="9"/>
      <c r="N14" s="9">
        <f>DecemberR!G14</f>
        <v>155</v>
      </c>
      <c r="O14" s="9">
        <f>DecemberR!O14</f>
        <v>1241</v>
      </c>
      <c r="P14" s="9">
        <f>DecemberR!P14</f>
        <v>6</v>
      </c>
      <c r="Q14" s="9">
        <f>DecemberR!Q14</f>
        <v>23</v>
      </c>
      <c r="R14" s="9">
        <f>DecemberR!R14</f>
        <v>59</v>
      </c>
      <c r="S14" s="9">
        <f>DecemberR!E14</f>
        <v>351</v>
      </c>
      <c r="T14" s="9">
        <f>DecemberR!F14</f>
        <v>249</v>
      </c>
    </row>
    <row r="15" spans="1:20">
      <c r="A15" s="9" t="s">
        <v>20</v>
      </c>
      <c r="B15" s="9">
        <f>'YTD Totals'!B15</f>
        <v>8628</v>
      </c>
      <c r="C15" s="9">
        <f>'November-18'!D15</f>
        <v>7827</v>
      </c>
      <c r="D15" s="9">
        <f>DecemberR!I15</f>
        <v>7872</v>
      </c>
      <c r="E15" s="9">
        <f>DecemberR!J15</f>
        <v>101</v>
      </c>
      <c r="F15" s="9">
        <f>DecemberR!K15</f>
        <v>8</v>
      </c>
      <c r="G15" s="9">
        <f>DecemberR!L15</f>
        <v>7735</v>
      </c>
      <c r="H15" s="9">
        <f>DecemberR!M15</f>
        <v>33</v>
      </c>
      <c r="I15" s="9">
        <f>DecemberR!N15</f>
        <v>4</v>
      </c>
      <c r="J15" s="9">
        <f>DecemberR!B15</f>
        <v>882</v>
      </c>
      <c r="K15" s="9">
        <f>DecemberR!C15</f>
        <v>540</v>
      </c>
      <c r="L15" s="9">
        <f>DecemberR!D15</f>
        <v>342</v>
      </c>
      <c r="M15" s="9"/>
      <c r="N15" s="9">
        <f>DecemberR!G15</f>
        <v>129</v>
      </c>
      <c r="O15" s="9">
        <f>DecemberR!O15</f>
        <v>860</v>
      </c>
      <c r="P15" s="9">
        <f>DecemberR!P15</f>
        <v>2</v>
      </c>
      <c r="Q15" s="9">
        <f>DecemberR!Q15</f>
        <v>11</v>
      </c>
      <c r="R15" s="9">
        <f>DecemberR!R15</f>
        <v>42</v>
      </c>
      <c r="S15" s="9">
        <f>DecemberR!E15</f>
        <v>289</v>
      </c>
      <c r="T15" s="9">
        <f>DecemberR!F15</f>
        <v>182</v>
      </c>
    </row>
    <row r="16" spans="1:20">
      <c r="A16" s="5" t="s">
        <v>70</v>
      </c>
      <c r="B16" s="5">
        <f>'YTD Totals'!B16</f>
        <v>31326</v>
      </c>
      <c r="C16" s="5">
        <f>SUM(C12:C15)</f>
        <v>30509</v>
      </c>
      <c r="D16" s="5">
        <f t="shared" ref="D16:L16" si="0">SUM(D12:D15)</f>
        <v>30892</v>
      </c>
      <c r="E16" s="5">
        <f t="shared" si="0"/>
        <v>454</v>
      </c>
      <c r="F16" s="5">
        <f t="shared" si="0"/>
        <v>67</v>
      </c>
      <c r="G16" s="5">
        <f t="shared" si="0"/>
        <v>30183</v>
      </c>
      <c r="H16" s="5">
        <f t="shared" si="0"/>
        <v>178</v>
      </c>
      <c r="I16" s="5">
        <f t="shared" si="0"/>
        <v>30</v>
      </c>
      <c r="J16" s="5">
        <f t="shared" si="0"/>
        <v>2697</v>
      </c>
      <c r="K16" s="5">
        <f t="shared" si="0"/>
        <v>1798</v>
      </c>
      <c r="L16" s="5">
        <f t="shared" si="0"/>
        <v>899</v>
      </c>
      <c r="M16" s="5">
        <f>DecemberR!U14</f>
        <v>85</v>
      </c>
      <c r="N16" s="5">
        <f t="shared" ref="N16:T16" si="1">SUM(N12:N15)</f>
        <v>382</v>
      </c>
      <c r="O16" s="5">
        <f t="shared" si="1"/>
        <v>3070</v>
      </c>
      <c r="P16" s="5">
        <f>SUM(Q12:Q15)</f>
        <v>42</v>
      </c>
      <c r="Q16" s="5">
        <f>SUM(P12:P15)</f>
        <v>10</v>
      </c>
      <c r="R16" s="5">
        <f t="shared" si="1"/>
        <v>157</v>
      </c>
      <c r="S16" s="5">
        <f t="shared" si="1"/>
        <v>886</v>
      </c>
      <c r="T16" s="5">
        <f t="shared" si="1"/>
        <v>590</v>
      </c>
    </row>
    <row r="17" spans="1:20">
      <c r="A17" s="8" t="s">
        <v>21</v>
      </c>
      <c r="B17" s="8">
        <f>'YTD Totals'!B17</f>
        <v>8490</v>
      </c>
      <c r="C17" s="8">
        <f>'November-18'!D16</f>
        <v>30509</v>
      </c>
      <c r="D17" s="8">
        <f>DecemberR!I16</f>
        <v>8548</v>
      </c>
      <c r="E17" s="8">
        <f>DecemberR!J16</f>
        <v>21</v>
      </c>
      <c r="F17" s="8">
        <f>DecemberR!K16</f>
        <v>2</v>
      </c>
      <c r="G17" s="8">
        <f>DecemberR!L16</f>
        <v>8368</v>
      </c>
      <c r="H17" s="8">
        <f>DecemberR!M16</f>
        <v>0</v>
      </c>
      <c r="I17" s="8">
        <f>DecemberR!N16</f>
        <v>0</v>
      </c>
      <c r="J17" s="8">
        <f>DecemberR!B16</f>
        <v>174</v>
      </c>
      <c r="K17" s="8">
        <f>DecemberR!C16</f>
        <v>90</v>
      </c>
      <c r="L17" s="8">
        <f>DecemberR!D16</f>
        <v>84</v>
      </c>
      <c r="M17" s="8">
        <f>DecemberR!U15</f>
        <v>22</v>
      </c>
      <c r="N17" s="8">
        <f>DecemberR!G16</f>
        <v>42</v>
      </c>
      <c r="O17" s="8">
        <f>DecemberR!O16</f>
        <v>409</v>
      </c>
      <c r="P17" s="8">
        <f>DecemberR!P16</f>
        <v>2</v>
      </c>
      <c r="Q17" s="8">
        <f>DecemberR!Q16</f>
        <v>6</v>
      </c>
      <c r="R17" s="8">
        <f>DecemberR!R16</f>
        <v>19</v>
      </c>
      <c r="S17" s="8">
        <f>DecemberR!E16</f>
        <v>88</v>
      </c>
      <c r="T17" s="8">
        <f>DecemberR!F16</f>
        <v>17</v>
      </c>
    </row>
    <row r="18" spans="1:20">
      <c r="A18" s="7" t="s">
        <v>22</v>
      </c>
      <c r="B18" s="7">
        <f>'YTD Totals'!B18</f>
        <v>15877</v>
      </c>
      <c r="C18" s="7">
        <f>'November-18'!D17</f>
        <v>8529</v>
      </c>
      <c r="D18" s="7">
        <f>DecemberR!I17</f>
        <v>15814</v>
      </c>
      <c r="E18" s="7">
        <f>DecemberR!J17</f>
        <v>137</v>
      </c>
      <c r="F18" s="7">
        <f>DecemberR!K17</f>
        <v>47</v>
      </c>
      <c r="G18" s="7">
        <f>DecemberR!L17</f>
        <v>15520</v>
      </c>
      <c r="H18" s="7">
        <f>DecemberR!M17</f>
        <v>47</v>
      </c>
      <c r="I18" s="7">
        <f>DecemberR!N17</f>
        <v>18</v>
      </c>
      <c r="J18" s="7">
        <f>DecemberR!B17</f>
        <v>2427</v>
      </c>
      <c r="K18" s="7">
        <f>DecemberR!C17</f>
        <v>1192</v>
      </c>
      <c r="L18" s="7">
        <f>DecemberR!D17</f>
        <v>1235</v>
      </c>
      <c r="M18" s="7">
        <f>DecemberR!U16</f>
        <v>234</v>
      </c>
      <c r="N18" s="7">
        <f>DecemberR!G17</f>
        <v>209</v>
      </c>
      <c r="O18" s="7">
        <f>DecemberR!O17</f>
        <v>2293</v>
      </c>
      <c r="P18" s="7">
        <f>DecemberR!P17</f>
        <v>9</v>
      </c>
      <c r="Q18" s="7">
        <f>DecemberR!Q17</f>
        <v>33</v>
      </c>
      <c r="R18" s="7">
        <f>DecemberR!R17</f>
        <v>872</v>
      </c>
      <c r="S18" s="7">
        <f>DecemberR!E17</f>
        <v>405</v>
      </c>
      <c r="T18" s="7">
        <f>DecemberR!F17</f>
        <v>399</v>
      </c>
    </row>
    <row r="19" spans="1:20">
      <c r="A19" s="8" t="s">
        <v>23</v>
      </c>
      <c r="B19" s="8">
        <f>'YTD Totals'!B19</f>
        <v>9558</v>
      </c>
      <c r="C19" s="8">
        <f>'November-18'!D18</f>
        <v>15727</v>
      </c>
      <c r="D19" s="8">
        <f>DecemberR!I18</f>
        <v>10525</v>
      </c>
      <c r="E19" s="8">
        <f>DecemberR!J18</f>
        <v>333</v>
      </c>
      <c r="F19" s="8">
        <f>DecemberR!K18</f>
        <v>2</v>
      </c>
      <c r="G19" s="8">
        <f>DecemberR!L18</f>
        <v>10427</v>
      </c>
      <c r="H19" s="8">
        <f>DecemberR!M18</f>
        <v>110</v>
      </c>
      <c r="I19" s="8">
        <f>DecemberR!N18</f>
        <v>1</v>
      </c>
      <c r="J19" s="8">
        <f>DecemberR!B18</f>
        <v>277</v>
      </c>
      <c r="K19" s="8">
        <f>DecemberR!C18</f>
        <v>137</v>
      </c>
      <c r="L19" s="8">
        <f>DecemberR!D18</f>
        <v>140</v>
      </c>
      <c r="M19" s="8">
        <f>DecemberR!U4</f>
        <v>0</v>
      </c>
      <c r="N19" s="8">
        <f>DecemberR!G18</f>
        <v>22</v>
      </c>
      <c r="O19" s="8">
        <f>DecemberR!O18</f>
        <v>113</v>
      </c>
      <c r="P19" s="8">
        <f>DecemberR!P18</f>
        <v>0</v>
      </c>
      <c r="Q19" s="8">
        <f>DecemberR!Q18</f>
        <v>2</v>
      </c>
      <c r="R19" s="8">
        <f>DecemberR!R18</f>
        <v>3</v>
      </c>
      <c r="S19" s="8">
        <f>DecemberR!E18</f>
        <v>99</v>
      </c>
      <c r="T19" s="8">
        <f>DecemberR!F18</f>
        <v>58</v>
      </c>
    </row>
    <row r="20" spans="1:20">
      <c r="A20" s="7" t="s">
        <v>24</v>
      </c>
      <c r="B20" s="7">
        <f>'YTD Totals'!B20</f>
        <v>33493</v>
      </c>
      <c r="C20" s="7">
        <f>'November-18'!D19</f>
        <v>10194</v>
      </c>
      <c r="D20" s="7">
        <f>DecemberR!I19</f>
        <v>33018</v>
      </c>
      <c r="E20" s="7">
        <f>DecemberR!J19</f>
        <v>162</v>
      </c>
      <c r="F20" s="7">
        <f>DecemberR!K19</f>
        <v>96</v>
      </c>
      <c r="G20" s="7">
        <f>DecemberR!L19</f>
        <v>31280</v>
      </c>
      <c r="H20" s="7">
        <f>DecemberR!M19</f>
        <v>29</v>
      </c>
      <c r="I20" s="7">
        <f>DecemberR!N19</f>
        <v>11</v>
      </c>
      <c r="J20" s="7">
        <f>DecemberR!B19</f>
        <v>3176</v>
      </c>
      <c r="K20" s="7">
        <f>DecemberR!C19</f>
        <v>1878</v>
      </c>
      <c r="L20" s="7">
        <f>DecemberR!D19</f>
        <v>1298</v>
      </c>
      <c r="M20" s="7">
        <f>DecemberR!U27</f>
        <v>73</v>
      </c>
      <c r="N20" s="7">
        <f>DecemberR!G19</f>
        <v>422</v>
      </c>
      <c r="O20" s="7">
        <f>DecemberR!O19</f>
        <v>2973</v>
      </c>
      <c r="P20" s="7">
        <f>DecemberR!P19</f>
        <v>17</v>
      </c>
      <c r="Q20" s="7">
        <f>DecemberR!Q19</f>
        <v>57</v>
      </c>
      <c r="R20" s="7">
        <f>DecemberR!R19</f>
        <v>121</v>
      </c>
      <c r="S20" s="7">
        <f>DecemberR!E19</f>
        <v>304</v>
      </c>
      <c r="T20" s="7">
        <f>DecemberR!F19</f>
        <v>562</v>
      </c>
    </row>
    <row r="21" spans="1:20">
      <c r="A21" s="8" t="s">
        <v>189</v>
      </c>
      <c r="B21" s="8">
        <f>'YTD Totals'!B21</f>
        <v>0</v>
      </c>
      <c r="C21" s="8">
        <f>'November-18'!D20</f>
        <v>32951</v>
      </c>
      <c r="D21" s="8">
        <f>DecemberR!I20</f>
        <v>0</v>
      </c>
      <c r="E21" s="8">
        <f>DecemberR!J20</f>
        <v>0</v>
      </c>
      <c r="F21" s="8">
        <f>DecemberR!K20</f>
        <v>0</v>
      </c>
      <c r="G21" s="8">
        <f>DecemberR!L20</f>
        <v>0</v>
      </c>
      <c r="H21" s="8">
        <f>DecemberR!M20</f>
        <v>0</v>
      </c>
      <c r="I21" s="8">
        <f>DecemberR!N20</f>
        <v>0</v>
      </c>
      <c r="J21" s="8">
        <f>DecemberR!B20</f>
        <v>0</v>
      </c>
      <c r="K21" s="8">
        <f>DecemberR!C20</f>
        <v>0</v>
      </c>
      <c r="L21" s="8">
        <f>DecemberR!D20</f>
        <v>0</v>
      </c>
      <c r="M21" s="8">
        <f>DecemberR!U17</f>
        <v>0</v>
      </c>
      <c r="N21" s="8">
        <f>DecemberR!G20</f>
        <v>0</v>
      </c>
      <c r="O21" s="8">
        <f>DecemberR!O20</f>
        <v>0</v>
      </c>
      <c r="P21" s="8">
        <f>DecemberR!P20</f>
        <v>0</v>
      </c>
      <c r="Q21" s="8">
        <f>DecemberR!Q20</f>
        <v>0</v>
      </c>
      <c r="R21" s="8">
        <f>DecemberR!R20</f>
        <v>0</v>
      </c>
      <c r="S21" s="8">
        <f>DecemberR!E20</f>
        <v>0</v>
      </c>
      <c r="T21" s="8">
        <f>DecemberR!F20</f>
        <v>0</v>
      </c>
    </row>
    <row r="22" spans="1:20">
      <c r="A22" s="7" t="s">
        <v>25</v>
      </c>
      <c r="B22" s="7">
        <f>'YTD Totals'!B22</f>
        <v>27814</v>
      </c>
      <c r="C22" s="7">
        <f>'November-18'!D21</f>
        <v>0</v>
      </c>
      <c r="D22" s="7">
        <f>DecemberR!I21</f>
        <v>27443</v>
      </c>
      <c r="E22" s="7">
        <f>DecemberR!J21</f>
        <v>184</v>
      </c>
      <c r="F22" s="7">
        <f>DecemberR!K21</f>
        <v>285</v>
      </c>
      <c r="G22" s="7">
        <f>DecemberR!L21</f>
        <v>26419</v>
      </c>
      <c r="H22" s="7">
        <f>DecemberR!M21</f>
        <v>57</v>
      </c>
      <c r="I22" s="7">
        <f>DecemberR!N21</f>
        <v>5</v>
      </c>
      <c r="J22" s="7">
        <f>DecemberR!B21</f>
        <v>3198</v>
      </c>
      <c r="K22" s="7">
        <f>DecemberR!C21</f>
        <v>2189</v>
      </c>
      <c r="L22" s="7">
        <f>DecemberR!D21</f>
        <v>1009</v>
      </c>
      <c r="M22" s="7">
        <f>DecemberR!U6</f>
        <v>90</v>
      </c>
      <c r="N22" s="7">
        <f>DecemberR!G21</f>
        <v>490</v>
      </c>
      <c r="O22" s="7">
        <f>DecemberR!O21</f>
        <v>4275</v>
      </c>
      <c r="P22" s="7">
        <f>DecemberR!P21</f>
        <v>13</v>
      </c>
      <c r="Q22" s="7">
        <f>DecemberR!Q21</f>
        <v>82</v>
      </c>
      <c r="R22" s="7">
        <f>DecemberR!R21</f>
        <v>326</v>
      </c>
      <c r="S22" s="7">
        <f>DecemberR!E21</f>
        <v>205</v>
      </c>
      <c r="T22" s="7">
        <f>DecemberR!F21</f>
        <v>404</v>
      </c>
    </row>
    <row r="23" spans="1:20">
      <c r="A23" s="8" t="s">
        <v>26</v>
      </c>
      <c r="B23" s="8">
        <f>'YTD Totals'!B23</f>
        <v>18512</v>
      </c>
      <c r="C23" s="8">
        <f>'November-18'!D22</f>
        <v>27544</v>
      </c>
      <c r="D23" s="8">
        <f>DecemberR!I22</f>
        <v>15256</v>
      </c>
      <c r="E23" s="8">
        <f>DecemberR!J22</f>
        <v>101</v>
      </c>
      <c r="F23" s="8">
        <f>DecemberR!K22</f>
        <v>333</v>
      </c>
      <c r="G23" s="8">
        <f>DecemberR!L22</f>
        <v>14706</v>
      </c>
      <c r="H23" s="8">
        <f>DecemberR!M22</f>
        <v>22</v>
      </c>
      <c r="I23" s="8">
        <f>DecemberR!N22</f>
        <v>56</v>
      </c>
      <c r="J23" s="8">
        <f>DecemberR!B22</f>
        <v>486</v>
      </c>
      <c r="K23" s="8">
        <f>DecemberR!C22</f>
        <v>349</v>
      </c>
      <c r="L23" s="8">
        <f>DecemberR!D22</f>
        <v>137</v>
      </c>
      <c r="M23" s="8">
        <f>DecemberR!U18</f>
        <v>20</v>
      </c>
      <c r="N23" s="8">
        <f>DecemberR!G22</f>
        <v>85</v>
      </c>
      <c r="O23" s="8">
        <f>DecemberR!O22</f>
        <v>1667</v>
      </c>
      <c r="P23" s="8">
        <f>DecemberR!P22</f>
        <v>10</v>
      </c>
      <c r="Q23" s="8">
        <f>DecemberR!Q22</f>
        <v>15</v>
      </c>
      <c r="R23" s="8">
        <f>DecemberR!R22</f>
        <v>34</v>
      </c>
      <c r="S23" s="8">
        <f>DecemberR!E22</f>
        <v>127</v>
      </c>
      <c r="T23" s="8">
        <f>DecemberR!F22</f>
        <v>43</v>
      </c>
    </row>
    <row r="24" spans="1:20">
      <c r="A24" s="7" t="s">
        <v>27</v>
      </c>
      <c r="B24" s="7">
        <f>'YTD Totals'!B24</f>
        <v>21538</v>
      </c>
      <c r="C24" s="7">
        <f>'November-18'!D23</f>
        <v>15488</v>
      </c>
      <c r="D24" s="7">
        <f>DecemberR!I23</f>
        <v>20992</v>
      </c>
      <c r="E24" s="7">
        <f>DecemberR!J23</f>
        <v>236</v>
      </c>
      <c r="F24" s="7">
        <f>DecemberR!K23</f>
        <v>156</v>
      </c>
      <c r="G24" s="7">
        <f>DecemberR!L23</f>
        <v>20105</v>
      </c>
      <c r="H24" s="7">
        <f>DecemberR!M23</f>
        <v>72</v>
      </c>
      <c r="I24" s="7">
        <f>DecemberR!N23</f>
        <v>24</v>
      </c>
      <c r="J24" s="7">
        <f>DecemberR!B23</f>
        <v>3525</v>
      </c>
      <c r="K24" s="7">
        <f>DecemberR!C23</f>
        <v>1804</v>
      </c>
      <c r="L24" s="7">
        <f>DecemberR!D23</f>
        <v>1721</v>
      </c>
      <c r="M24" s="7">
        <f>DecemberR!U19</f>
        <v>137</v>
      </c>
      <c r="N24" s="7">
        <f>DecemberR!G23</f>
        <v>377</v>
      </c>
      <c r="O24" s="7">
        <f>DecemberR!O23</f>
        <v>2994</v>
      </c>
      <c r="P24" s="7">
        <f>DecemberR!P23</f>
        <v>27</v>
      </c>
      <c r="Q24" s="7">
        <f>DecemberR!Q23</f>
        <v>53</v>
      </c>
      <c r="R24" s="7">
        <f>DecemberR!R23</f>
        <v>98</v>
      </c>
      <c r="S24" s="7">
        <f>DecemberR!E23</f>
        <v>337</v>
      </c>
      <c r="T24" s="7">
        <f>DecemberR!F23</f>
        <v>551</v>
      </c>
    </row>
    <row r="25" spans="1:20">
      <c r="A25" s="8" t="s">
        <v>28</v>
      </c>
      <c r="B25" s="8">
        <f>'YTD Totals'!B25</f>
        <v>90432</v>
      </c>
      <c r="C25" s="8">
        <f>'November-18'!D24</f>
        <v>20912</v>
      </c>
      <c r="D25" s="8">
        <f>DecemberR!I24</f>
        <v>91535</v>
      </c>
      <c r="E25" s="8">
        <f>DecemberR!J24</f>
        <v>664</v>
      </c>
      <c r="F25" s="8">
        <f>DecemberR!K24</f>
        <v>904</v>
      </c>
      <c r="G25" s="8">
        <f>DecemberR!L24</f>
        <v>81590</v>
      </c>
      <c r="H25" s="8">
        <f>DecemberR!M24</f>
        <v>321</v>
      </c>
      <c r="I25" s="8">
        <f>DecemberR!N24</f>
        <v>447</v>
      </c>
      <c r="J25" s="8">
        <f>DecemberR!B24</f>
        <v>13829</v>
      </c>
      <c r="K25" s="8">
        <f>DecemberR!C24</f>
        <v>8205</v>
      </c>
      <c r="L25" s="8">
        <f>DecemberR!D24</f>
        <v>5624</v>
      </c>
      <c r="M25" s="8">
        <f>DecemberR!U20</f>
        <v>1105</v>
      </c>
      <c r="N25" s="8">
        <f>DecemberR!G24</f>
        <v>1302</v>
      </c>
      <c r="O25" s="8">
        <f>DecemberR!O24</f>
        <v>18565</v>
      </c>
      <c r="P25" s="8">
        <f>DecemberR!P24</f>
        <v>147</v>
      </c>
      <c r="Q25" s="8">
        <f>DecemberR!Q24</f>
        <v>249</v>
      </c>
      <c r="R25" s="8">
        <f>DecemberR!R24</f>
        <v>715</v>
      </c>
      <c r="S25" s="8">
        <f>DecemberR!E24</f>
        <v>1140</v>
      </c>
      <c r="T25" s="8">
        <f>DecemberR!F24</f>
        <v>1474</v>
      </c>
    </row>
    <row r="26" spans="1:20">
      <c r="A26" s="7" t="s">
        <v>29</v>
      </c>
      <c r="B26" s="7">
        <f>'YTD Totals'!B26</f>
        <v>13344</v>
      </c>
      <c r="C26" s="7">
        <f>'November-18'!D25</f>
        <v>91768</v>
      </c>
      <c r="D26" s="7">
        <f>DecemberR!I25</f>
        <v>13059</v>
      </c>
      <c r="E26" s="7">
        <f>DecemberR!J25</f>
        <v>95</v>
      </c>
      <c r="F26" s="7">
        <f>DecemberR!K25</f>
        <v>46</v>
      </c>
      <c r="G26" s="7">
        <f>DecemberR!L25</f>
        <v>12720</v>
      </c>
      <c r="H26" s="7">
        <f>DecemberR!M25</f>
        <v>45</v>
      </c>
      <c r="I26" s="7">
        <f>DecemberR!N25</f>
        <v>11</v>
      </c>
      <c r="J26" s="7">
        <f>DecemberR!B25</f>
        <v>1071</v>
      </c>
      <c r="K26" s="7">
        <f>DecemberR!C25</f>
        <v>688</v>
      </c>
      <c r="L26" s="7">
        <f>DecemberR!D25</f>
        <v>383</v>
      </c>
      <c r="M26" s="7">
        <f>DecemberR!U21</f>
        <v>43</v>
      </c>
      <c r="N26" s="7">
        <f>DecemberR!G25</f>
        <v>126</v>
      </c>
      <c r="O26" s="7">
        <f>DecemberR!O25</f>
        <v>863</v>
      </c>
      <c r="P26" s="7">
        <f>DecemberR!P25</f>
        <v>5</v>
      </c>
      <c r="Q26" s="7">
        <f>DecemberR!Q25</f>
        <v>23</v>
      </c>
      <c r="R26" s="7">
        <f>DecemberR!R25</f>
        <v>30</v>
      </c>
      <c r="S26" s="7">
        <f>DecemberR!E25</f>
        <v>395</v>
      </c>
      <c r="T26" s="7">
        <f>DecemberR!F25</f>
        <v>189</v>
      </c>
    </row>
    <row r="27" spans="1:20">
      <c r="A27" s="8" t="s">
        <v>30</v>
      </c>
      <c r="B27" s="8">
        <f>'YTD Totals'!B27</f>
        <v>0</v>
      </c>
      <c r="C27" s="8">
        <f>'November-18'!D26</f>
        <v>13010</v>
      </c>
      <c r="D27" s="8">
        <f>DecemberR!I26</f>
        <v>0</v>
      </c>
      <c r="E27" s="8">
        <f>DecemberR!J26</f>
        <v>0</v>
      </c>
      <c r="F27" s="8">
        <f>DecemberR!K26</f>
        <v>0</v>
      </c>
      <c r="G27" s="8">
        <f>DecemberR!L26</f>
        <v>0</v>
      </c>
      <c r="H27" s="8">
        <f>DecemberR!M26</f>
        <v>0</v>
      </c>
      <c r="I27" s="8">
        <f>DecemberR!N26</f>
        <v>0</v>
      </c>
      <c r="J27" s="8">
        <f>DecemberR!B26</f>
        <v>0</v>
      </c>
      <c r="K27" s="8">
        <f>DecemberR!C26</f>
        <v>0</v>
      </c>
      <c r="L27" s="8">
        <f>DecemberR!D26</f>
        <v>0</v>
      </c>
      <c r="M27" s="8">
        <f>DecemberR!U22</f>
        <v>96</v>
      </c>
      <c r="N27" s="8">
        <f>DecemberR!G26</f>
        <v>0</v>
      </c>
      <c r="O27" s="8">
        <f>DecemberR!O26</f>
        <v>220</v>
      </c>
      <c r="P27" s="8">
        <f>DecemberR!P26</f>
        <v>2</v>
      </c>
      <c r="Q27" s="8">
        <f>DecemberR!Q26</f>
        <v>2</v>
      </c>
      <c r="R27" s="8">
        <f>DecemberR!R26</f>
        <v>5</v>
      </c>
      <c r="S27" s="8">
        <f>DecemberR!E26</f>
        <v>0</v>
      </c>
      <c r="T27" s="8">
        <f>DecemberR!F26</f>
        <v>0</v>
      </c>
    </row>
    <row r="28" spans="1:20">
      <c r="A28" s="7" t="s">
        <v>31</v>
      </c>
      <c r="B28" s="7">
        <f>'YTD Totals'!B28</f>
        <v>14886</v>
      </c>
      <c r="C28" s="7">
        <f>'November-18'!D27</f>
        <v>0</v>
      </c>
      <c r="D28" s="7">
        <f>DecemberR!I27</f>
        <v>15186</v>
      </c>
      <c r="E28" s="7">
        <f>DecemberR!J27</f>
        <v>70</v>
      </c>
      <c r="F28" s="7">
        <f>DecemberR!K27</f>
        <v>37</v>
      </c>
      <c r="G28" s="7">
        <f>DecemberR!L27</f>
        <v>14881</v>
      </c>
      <c r="H28" s="7">
        <f>DecemberR!M27</f>
        <v>18</v>
      </c>
      <c r="I28" s="7">
        <f>DecemberR!N27</f>
        <v>9</v>
      </c>
      <c r="J28" s="7">
        <f>DecemberR!B27</f>
        <v>1060</v>
      </c>
      <c r="K28" s="7">
        <f>DecemberR!C27</f>
        <v>705</v>
      </c>
      <c r="L28" s="7">
        <f>DecemberR!D27</f>
        <v>355</v>
      </c>
      <c r="M28" s="7">
        <f>DecemberR!U23</f>
        <v>52</v>
      </c>
      <c r="N28" s="7">
        <f>DecemberR!G27</f>
        <v>122</v>
      </c>
      <c r="O28" s="7">
        <f>DecemberR!O27</f>
        <v>988</v>
      </c>
      <c r="P28" s="7">
        <f>DecemberR!P27</f>
        <v>8</v>
      </c>
      <c r="Q28" s="7">
        <f>DecemberR!Q27</f>
        <v>18</v>
      </c>
      <c r="R28" s="7">
        <f>DecemberR!R27</f>
        <v>52</v>
      </c>
      <c r="S28" s="7">
        <f>DecemberR!E27</f>
        <v>218</v>
      </c>
      <c r="T28" s="7">
        <f>DecemberR!F27</f>
        <v>241</v>
      </c>
    </row>
    <row r="29" spans="1:20">
      <c r="A29" s="8" t="s">
        <v>32</v>
      </c>
      <c r="B29" s="8">
        <f>'YTD Totals'!B29</f>
        <v>4011</v>
      </c>
      <c r="C29" s="8">
        <f>'November-18'!D28</f>
        <v>15155</v>
      </c>
      <c r="D29" s="8">
        <f>DecemberR!I28</f>
        <v>4015</v>
      </c>
      <c r="E29" s="8">
        <f>DecemberR!J28</f>
        <v>52</v>
      </c>
      <c r="F29" s="8">
        <f>DecemberR!K28</f>
        <v>140</v>
      </c>
      <c r="G29" s="8">
        <f>DecemberR!L28</f>
        <v>3986</v>
      </c>
      <c r="H29" s="8">
        <f>DecemberR!M28</f>
        <v>12</v>
      </c>
      <c r="I29" s="8">
        <f>DecemberR!N28</f>
        <v>36</v>
      </c>
      <c r="J29" s="8">
        <f>DecemberR!B28</f>
        <v>296</v>
      </c>
      <c r="K29" s="8">
        <f>DecemberR!C28</f>
        <v>171</v>
      </c>
      <c r="L29" s="8">
        <f>DecemberR!D28</f>
        <v>125</v>
      </c>
      <c r="M29" s="8">
        <f>DecemberR!U25</f>
        <v>9</v>
      </c>
      <c r="N29" s="8">
        <f>DecemberR!G28</f>
        <v>52</v>
      </c>
      <c r="O29" s="8">
        <f>DecemberR!O28</f>
        <v>552</v>
      </c>
      <c r="P29" s="8">
        <f>DecemberR!P28</f>
        <v>3</v>
      </c>
      <c r="Q29" s="8">
        <f>DecemberR!Q28</f>
        <v>9</v>
      </c>
      <c r="R29" s="8">
        <f>DecemberR!R28</f>
        <v>22</v>
      </c>
      <c r="S29" s="8">
        <f>DecemberR!E28</f>
        <v>25</v>
      </c>
      <c r="T29" s="8">
        <f>DecemberR!F28</f>
        <v>52</v>
      </c>
    </row>
    <row r="30" spans="1:20">
      <c r="A30" s="7" t="s">
        <v>33</v>
      </c>
      <c r="B30" s="7">
        <f>'YTD Totals'!B30</f>
        <v>16665</v>
      </c>
      <c r="C30" s="7">
        <f>'November-18'!D29</f>
        <v>4103</v>
      </c>
      <c r="D30" s="7">
        <f>DecemberR!I29</f>
        <v>16217</v>
      </c>
      <c r="E30" s="7">
        <f>DecemberR!J29</f>
        <v>186</v>
      </c>
      <c r="F30" s="7">
        <f>DecemberR!K29</f>
        <v>204</v>
      </c>
      <c r="G30" s="7">
        <f>DecemberR!L29</f>
        <v>16047</v>
      </c>
      <c r="H30" s="7">
        <f>DecemberR!M29</f>
        <v>65</v>
      </c>
      <c r="I30" s="7">
        <f>DecemberR!N29</f>
        <v>49</v>
      </c>
      <c r="J30" s="7">
        <f>DecemberR!B29</f>
        <v>2125</v>
      </c>
      <c r="K30" s="7">
        <f>DecemberR!C29</f>
        <v>1244</v>
      </c>
      <c r="L30" s="7">
        <f>DecemberR!D29</f>
        <v>881</v>
      </c>
      <c r="M30" s="7">
        <f>DecemberR!U26</f>
        <v>52</v>
      </c>
      <c r="N30" s="7">
        <f>DecemberR!G29</f>
        <v>251</v>
      </c>
      <c r="O30" s="7">
        <f>DecemberR!O29</f>
        <v>1694</v>
      </c>
      <c r="P30" s="7">
        <f>DecemberR!P29</f>
        <v>7</v>
      </c>
      <c r="Q30" s="7">
        <f>DecemberR!Q29</f>
        <v>35</v>
      </c>
      <c r="R30" s="7">
        <f>DecemberR!R29</f>
        <v>40</v>
      </c>
      <c r="S30" s="7">
        <f>DecemberR!E29</f>
        <v>337</v>
      </c>
      <c r="T30" s="7">
        <f>DecemberR!F29</f>
        <v>285</v>
      </c>
    </row>
    <row r="31" spans="1:20">
      <c r="A31" s="8" t="s">
        <v>34</v>
      </c>
      <c r="B31" s="8">
        <f>'YTD Totals'!B31</f>
        <v>1143</v>
      </c>
      <c r="C31" s="8">
        <f>'November-18'!D30</f>
        <v>16231</v>
      </c>
      <c r="D31" s="8">
        <f>DecemberR!I30</f>
        <v>822</v>
      </c>
      <c r="E31" s="8">
        <f>DecemberR!J30</f>
        <v>18</v>
      </c>
      <c r="F31" s="8">
        <f>DecemberR!K30</f>
        <v>122</v>
      </c>
      <c r="G31" s="8">
        <f>DecemberR!L30</f>
        <v>732</v>
      </c>
      <c r="H31" s="8">
        <f>DecemberR!M30</f>
        <v>4</v>
      </c>
      <c r="I31" s="8">
        <f>DecemberR!N30</f>
        <v>99</v>
      </c>
      <c r="J31" s="8">
        <f>DecemberR!B30</f>
        <v>38</v>
      </c>
      <c r="K31" s="8">
        <f>DecemberR!C30</f>
        <v>30</v>
      </c>
      <c r="L31" s="8">
        <f>DecemberR!D30</f>
        <v>8</v>
      </c>
      <c r="M31" s="8">
        <f>DecemberR!U28</f>
        <v>0</v>
      </c>
      <c r="N31" s="8">
        <f>DecemberR!G30</f>
        <v>8</v>
      </c>
      <c r="O31" s="8">
        <f>DecemberR!O30</f>
        <v>138</v>
      </c>
      <c r="P31" s="8">
        <f>DecemberR!P30</f>
        <v>3</v>
      </c>
      <c r="Q31" s="8">
        <f>DecemberR!Q30</f>
        <v>2</v>
      </c>
      <c r="R31" s="8">
        <f>DecemberR!R30</f>
        <v>8</v>
      </c>
      <c r="S31" s="8">
        <f>DecemberR!E30</f>
        <v>67</v>
      </c>
      <c r="T31" s="8">
        <f>DecemberR!F30</f>
        <v>30</v>
      </c>
    </row>
    <row r="32" spans="1:20">
      <c r="A32" s="7" t="s">
        <v>35</v>
      </c>
      <c r="B32" s="7">
        <f>'YTD Totals'!B32</f>
        <v>21309</v>
      </c>
      <c r="C32" s="7">
        <f>'November-18'!D31</f>
        <v>926</v>
      </c>
      <c r="D32" s="7">
        <f>DecemberR!I31</f>
        <v>21116</v>
      </c>
      <c r="E32" s="7">
        <f>DecemberR!J31</f>
        <v>123</v>
      </c>
      <c r="F32" s="7">
        <f>DecemberR!K31</f>
        <v>64</v>
      </c>
      <c r="G32" s="7">
        <f>DecemberR!L31</f>
        <v>20260</v>
      </c>
      <c r="H32" s="7">
        <f>DecemberR!M31</f>
        <v>43</v>
      </c>
      <c r="I32" s="7">
        <f>DecemberR!N31</f>
        <v>18</v>
      </c>
      <c r="J32" s="7">
        <f>DecemberR!B31</f>
        <v>545</v>
      </c>
      <c r="K32" s="7">
        <f>DecemberR!C31</f>
        <v>274</v>
      </c>
      <c r="L32" s="7">
        <f>DecemberR!D31</f>
        <v>271</v>
      </c>
      <c r="M32" s="7">
        <f>DecemberR!U29</f>
        <v>14</v>
      </c>
      <c r="N32" s="7">
        <f>DecemberR!G31</f>
        <v>88</v>
      </c>
      <c r="O32" s="7">
        <f>DecemberR!O31</f>
        <v>557</v>
      </c>
      <c r="P32" s="7">
        <f>DecemberR!P31</f>
        <v>1</v>
      </c>
      <c r="Q32" s="7">
        <f>DecemberR!Q31</f>
        <v>11</v>
      </c>
      <c r="R32" s="7">
        <f>DecemberR!R31</f>
        <v>25</v>
      </c>
      <c r="S32" s="7">
        <f>DecemberR!E31</f>
        <v>230</v>
      </c>
      <c r="T32" s="7">
        <f>DecemberR!F31</f>
        <v>42</v>
      </c>
    </row>
    <row r="33" spans="1:20">
      <c r="A33" s="8" t="s">
        <v>36</v>
      </c>
      <c r="B33" s="8">
        <f>'YTD Totals'!B33</f>
        <v>24255</v>
      </c>
      <c r="C33" s="8">
        <f>'November-18'!D32</f>
        <v>21057</v>
      </c>
      <c r="D33" s="8">
        <f>DecemberR!I32</f>
        <v>24860</v>
      </c>
      <c r="E33" s="8">
        <f>DecemberR!J32</f>
        <v>160</v>
      </c>
      <c r="F33" s="8">
        <f>DecemberR!K32</f>
        <v>37</v>
      </c>
      <c r="G33" s="8">
        <f>DecemberR!L32</f>
        <v>24613</v>
      </c>
      <c r="H33" s="8">
        <f>DecemberR!M32</f>
        <v>67</v>
      </c>
      <c r="I33" s="8">
        <f>DecemberR!N32</f>
        <v>18</v>
      </c>
      <c r="J33" s="8">
        <f>DecemberR!B32</f>
        <v>2867</v>
      </c>
      <c r="K33" s="8">
        <f>DecemberR!C32</f>
        <v>1917</v>
      </c>
      <c r="L33" s="8">
        <f>DecemberR!D32</f>
        <v>950</v>
      </c>
      <c r="M33" s="8">
        <f>DecemberR!U30</f>
        <v>90</v>
      </c>
      <c r="N33" s="8">
        <f>DecemberR!G32</f>
        <v>389</v>
      </c>
      <c r="O33" s="8">
        <f>DecemberR!O32</f>
        <v>2764</v>
      </c>
      <c r="P33" s="8">
        <f>DecemberR!P32</f>
        <v>11</v>
      </c>
      <c r="Q33" s="8">
        <f>DecemberR!Q32</f>
        <v>49</v>
      </c>
      <c r="R33" s="8">
        <f>DecemberR!R32</f>
        <v>51</v>
      </c>
      <c r="S33" s="8">
        <f>DecemberR!E32</f>
        <v>420</v>
      </c>
      <c r="T33" s="8">
        <f>DecemberR!F32</f>
        <v>394</v>
      </c>
    </row>
    <row r="34" spans="1:20">
      <c r="A34" s="7" t="s">
        <v>37</v>
      </c>
      <c r="B34" s="7">
        <f>'YTD Totals'!B34</f>
        <v>24501</v>
      </c>
      <c r="C34" s="7">
        <f>'November-18'!D33</f>
        <v>24736</v>
      </c>
      <c r="D34" s="7">
        <f>DecemberR!I33</f>
        <v>22476</v>
      </c>
      <c r="E34" s="7">
        <f>DecemberR!J33</f>
        <v>78</v>
      </c>
      <c r="F34" s="7">
        <f>DecemberR!K33</f>
        <v>237</v>
      </c>
      <c r="G34" s="7">
        <f>DecemberR!L33</f>
        <v>22106</v>
      </c>
      <c r="H34" s="7">
        <f>DecemberR!M33</f>
        <v>21</v>
      </c>
      <c r="I34" s="7">
        <f>DecemberR!N33</f>
        <v>57</v>
      </c>
      <c r="J34" s="7">
        <f>DecemberR!B33</f>
        <v>2202</v>
      </c>
      <c r="K34" s="7">
        <f>DecemberR!C33</f>
        <v>1697</v>
      </c>
      <c r="L34" s="7">
        <f>DecemberR!D33</f>
        <v>505</v>
      </c>
      <c r="M34" s="7">
        <f>DecemberR!U31</f>
        <v>7</v>
      </c>
      <c r="N34" s="7">
        <f>DecemberR!G33</f>
        <v>275</v>
      </c>
      <c r="O34" s="7">
        <f>DecemberR!O33</f>
        <v>3179</v>
      </c>
      <c r="P34" s="7">
        <f>DecemberR!P33</f>
        <v>5</v>
      </c>
      <c r="Q34" s="7">
        <f>DecemberR!Q33</f>
        <v>51</v>
      </c>
      <c r="R34" s="7">
        <f>DecemberR!R33</f>
        <v>153</v>
      </c>
      <c r="S34" s="7">
        <f>DecemberR!E33</f>
        <v>321</v>
      </c>
      <c r="T34" s="7">
        <f>DecemberR!F33</f>
        <v>576</v>
      </c>
    </row>
    <row r="35" spans="1:20">
      <c r="A35" s="8" t="s">
        <v>38</v>
      </c>
      <c r="B35" s="8">
        <f>'YTD Totals'!B35</f>
        <v>10675</v>
      </c>
      <c r="C35" s="8">
        <f>'November-18'!D34</f>
        <v>22635</v>
      </c>
      <c r="D35" s="8">
        <f>DecemberR!I34</f>
        <v>10549</v>
      </c>
      <c r="E35" s="8">
        <f>DecemberR!J34</f>
        <v>49</v>
      </c>
      <c r="F35" s="8">
        <f>DecemberR!K34</f>
        <v>133</v>
      </c>
      <c r="G35" s="8">
        <f>DecemberR!L34</f>
        <v>10391</v>
      </c>
      <c r="H35" s="8">
        <f>DecemberR!M34</f>
        <v>10</v>
      </c>
      <c r="I35" s="8">
        <f>DecemberR!N34</f>
        <v>17</v>
      </c>
      <c r="J35" s="8">
        <f>DecemberR!B34</f>
        <v>1346</v>
      </c>
      <c r="K35" s="8">
        <f>DecemberR!C34</f>
        <v>1065</v>
      </c>
      <c r="L35" s="8">
        <f>DecemberR!D34</f>
        <v>281</v>
      </c>
      <c r="M35" s="8">
        <f>DecemberR!U32</f>
        <v>40</v>
      </c>
      <c r="N35" s="8">
        <f>DecemberR!G34</f>
        <v>202</v>
      </c>
      <c r="O35" s="8">
        <f>DecemberR!O34</f>
        <v>1246</v>
      </c>
      <c r="P35" s="8">
        <f>DecemberR!P34</f>
        <v>7</v>
      </c>
      <c r="Q35" s="8">
        <f>DecemberR!Q34</f>
        <v>30</v>
      </c>
      <c r="R35" s="8">
        <f>DecemberR!R34</f>
        <v>56</v>
      </c>
      <c r="S35" s="8">
        <f>DecemberR!E34</f>
        <v>119</v>
      </c>
      <c r="T35" s="8">
        <f>DecemberR!F34</f>
        <v>206</v>
      </c>
    </row>
    <row r="36" spans="1:20">
      <c r="A36" s="7" t="s">
        <v>39</v>
      </c>
      <c r="B36" s="7">
        <f>'YTD Totals'!B36</f>
        <v>64751</v>
      </c>
      <c r="C36" s="7">
        <f>'November-18'!D35</f>
        <v>10633</v>
      </c>
      <c r="D36" s="7">
        <f>DecemberR!I35</f>
        <v>64960</v>
      </c>
      <c r="E36" s="7">
        <f>DecemberR!J35</f>
        <v>254</v>
      </c>
      <c r="F36" s="7">
        <f>DecemberR!K35</f>
        <v>300</v>
      </c>
      <c r="G36" s="7">
        <f>DecemberR!L35</f>
        <v>62664</v>
      </c>
      <c r="H36" s="7">
        <f>DecemberR!M35</f>
        <v>144</v>
      </c>
      <c r="I36" s="7">
        <f>DecemberR!N35</f>
        <v>103</v>
      </c>
      <c r="J36" s="7">
        <f>DecemberR!B35</f>
        <v>7533</v>
      </c>
      <c r="K36" s="7">
        <f>DecemberR!C35</f>
        <v>4866</v>
      </c>
      <c r="L36" s="7">
        <f>DecemberR!D35</f>
        <v>2667</v>
      </c>
      <c r="M36" s="7">
        <f>DecemberR!U33</f>
        <v>244</v>
      </c>
      <c r="N36" s="7">
        <f>DecemberR!G35</f>
        <v>869</v>
      </c>
      <c r="O36" s="7">
        <f>DecemberR!O35</f>
        <v>12836</v>
      </c>
      <c r="P36" s="7">
        <f>DecemberR!P35</f>
        <v>37</v>
      </c>
      <c r="Q36" s="7">
        <f>DecemberR!Q35</f>
        <v>165</v>
      </c>
      <c r="R36" s="7">
        <f>DecemberR!R35</f>
        <v>427</v>
      </c>
      <c r="S36" s="7">
        <f>DecemberR!E35</f>
        <v>804</v>
      </c>
      <c r="T36" s="7">
        <f>DecemberR!F35</f>
        <v>833</v>
      </c>
    </row>
    <row r="37" spans="1:20">
      <c r="A37" s="8" t="s">
        <v>40</v>
      </c>
      <c r="B37" s="8">
        <f>'YTD Totals'!B37</f>
        <v>20619</v>
      </c>
      <c r="C37" s="8">
        <f>'November-18'!D36</f>
        <v>65006</v>
      </c>
      <c r="D37" s="8">
        <f>DecemberR!I36</f>
        <v>20665</v>
      </c>
      <c r="E37" s="8">
        <f>DecemberR!J36</f>
        <v>43</v>
      </c>
      <c r="F37" s="8">
        <f>DecemberR!K36</f>
        <v>140</v>
      </c>
      <c r="G37" s="8">
        <f>DecemberR!L36</f>
        <v>20411</v>
      </c>
      <c r="H37" s="8">
        <f>DecemberR!M36</f>
        <v>16</v>
      </c>
      <c r="I37" s="8">
        <f>DecemberR!N36</f>
        <v>40</v>
      </c>
      <c r="J37" s="8">
        <f>DecemberR!B36</f>
        <v>1210</v>
      </c>
      <c r="K37" s="8">
        <f>DecemberR!C36</f>
        <v>797</v>
      </c>
      <c r="L37" s="8">
        <f>DecemberR!D36</f>
        <v>413</v>
      </c>
      <c r="M37" s="8">
        <f>DecemberR!U34</f>
        <v>42</v>
      </c>
      <c r="N37" s="8">
        <f>DecemberR!G36</f>
        <v>182</v>
      </c>
      <c r="O37" s="8">
        <f>DecemberR!O36</f>
        <v>1405</v>
      </c>
      <c r="P37" s="8">
        <f>DecemberR!P36</f>
        <v>6</v>
      </c>
      <c r="Q37" s="8">
        <f>DecemberR!Q36</f>
        <v>38</v>
      </c>
      <c r="R37" s="8">
        <f>DecemberR!R36</f>
        <v>99</v>
      </c>
      <c r="S37" s="8">
        <f>DecemberR!E36</f>
        <v>259</v>
      </c>
      <c r="T37" s="8">
        <f>DecemberR!F36</f>
        <v>215</v>
      </c>
    </row>
    <row r="38" spans="1:20">
      <c r="A38" s="7" t="s">
        <v>41</v>
      </c>
      <c r="B38" s="7">
        <f>'YTD Totals'!B38</f>
        <v>33028</v>
      </c>
      <c r="C38" s="7">
        <f>'November-18'!D37</f>
        <v>20762</v>
      </c>
      <c r="D38" s="7">
        <f>DecemberR!I37</f>
        <v>33323</v>
      </c>
      <c r="E38" s="7">
        <f>DecemberR!J37</f>
        <v>160</v>
      </c>
      <c r="F38" s="7">
        <f>DecemberR!K37</f>
        <v>123</v>
      </c>
      <c r="G38" s="7">
        <f>DecemberR!L37</f>
        <v>31821</v>
      </c>
      <c r="H38" s="7">
        <f>DecemberR!M37</f>
        <v>78</v>
      </c>
      <c r="I38" s="7">
        <f>DecemberR!N37</f>
        <v>71</v>
      </c>
      <c r="J38" s="7">
        <f>DecemberR!B37</f>
        <v>3278</v>
      </c>
      <c r="K38" s="7">
        <f>DecemberR!C37</f>
        <v>1928</v>
      </c>
      <c r="L38" s="7">
        <f>DecemberR!D37</f>
        <v>1350</v>
      </c>
      <c r="M38" s="7">
        <f>DecemberR!U35</f>
        <v>110</v>
      </c>
      <c r="N38" s="7">
        <f>DecemberR!G37</f>
        <v>624</v>
      </c>
      <c r="O38" s="7">
        <f>DecemberR!O37</f>
        <v>6629</v>
      </c>
      <c r="P38" s="7">
        <f>DecemberR!P37</f>
        <v>34</v>
      </c>
      <c r="Q38" s="7">
        <f>DecemberR!Q37</f>
        <v>83</v>
      </c>
      <c r="R38" s="7">
        <f>DecemberR!R37</f>
        <v>77</v>
      </c>
      <c r="S38" s="7">
        <f>DecemberR!E37</f>
        <v>362</v>
      </c>
      <c r="T38" s="7">
        <f>DecemberR!F37</f>
        <v>242</v>
      </c>
    </row>
    <row r="39" spans="1:20">
      <c r="A39" s="8" t="s">
        <v>42</v>
      </c>
      <c r="B39" s="8">
        <f>'YTD Totals'!B39</f>
        <v>7973</v>
      </c>
      <c r="C39" s="8">
        <f>'November-18'!D38</f>
        <v>33286</v>
      </c>
      <c r="D39" s="8">
        <f>DecemberR!I38</f>
        <v>7459</v>
      </c>
      <c r="E39" s="8">
        <f>DecemberR!J38</f>
        <v>15</v>
      </c>
      <c r="F39" s="8">
        <f>DecemberR!K38</f>
        <v>7</v>
      </c>
      <c r="G39" s="8">
        <f>DecemberR!L38</f>
        <v>7455</v>
      </c>
      <c r="H39" s="8">
        <f>DecemberR!M38</f>
        <v>0</v>
      </c>
      <c r="I39" s="8">
        <f>DecemberR!N38</f>
        <v>3</v>
      </c>
      <c r="J39" s="8">
        <f>DecemberR!B38</f>
        <v>56</v>
      </c>
      <c r="K39" s="8">
        <f>DecemberR!C38</f>
        <v>38</v>
      </c>
      <c r="L39" s="8">
        <f>DecemberR!D38</f>
        <v>18</v>
      </c>
      <c r="M39" s="8">
        <f>DecemberR!U36</f>
        <v>0</v>
      </c>
      <c r="N39" s="8">
        <f>DecemberR!G38</f>
        <v>16</v>
      </c>
      <c r="O39" s="8">
        <f>DecemberR!O38</f>
        <v>223</v>
      </c>
      <c r="P39" s="8">
        <f>DecemberR!P38</f>
        <v>0</v>
      </c>
      <c r="Q39" s="8">
        <f>DecemberR!Q38</f>
        <v>2</v>
      </c>
      <c r="R39" s="8">
        <f>DecemberR!R38</f>
        <v>22</v>
      </c>
      <c r="S39" s="8">
        <f>DecemberR!E38</f>
        <v>3</v>
      </c>
      <c r="T39" s="8">
        <f>DecemberR!F38</f>
        <v>3</v>
      </c>
    </row>
    <row r="40" spans="1:20">
      <c r="A40" s="10" t="s">
        <v>43</v>
      </c>
      <c r="B40" s="10">
        <f>'YTD Totals'!B40</f>
        <v>10388</v>
      </c>
      <c r="C40" s="10">
        <f>'November-18'!D39</f>
        <v>7451</v>
      </c>
      <c r="D40" s="10">
        <f>DecemberR!I39</f>
        <v>10897</v>
      </c>
      <c r="E40" s="10">
        <f>DecemberR!J39</f>
        <v>130</v>
      </c>
      <c r="F40" s="10">
        <f>DecemberR!K39</f>
        <v>82</v>
      </c>
      <c r="G40" s="10">
        <f>DecemberR!L39</f>
        <v>9421</v>
      </c>
      <c r="H40" s="10">
        <f>DecemberR!M39</f>
        <v>25</v>
      </c>
      <c r="I40" s="10">
        <f>DecemberR!N39</f>
        <v>9</v>
      </c>
      <c r="J40" s="10">
        <f>DecemberR!B39</f>
        <v>309</v>
      </c>
      <c r="K40" s="10">
        <f>DecemberR!C39</f>
        <v>11</v>
      </c>
      <c r="L40" s="10">
        <f>DecemberR!D39</f>
        <v>298</v>
      </c>
      <c r="M40" s="10"/>
      <c r="N40" s="10">
        <f>DecemberR!G39</f>
        <v>101</v>
      </c>
      <c r="O40" s="10">
        <f>DecemberR!O39</f>
        <v>257</v>
      </c>
      <c r="P40" s="10">
        <f>DecemberR!P39</f>
        <v>2</v>
      </c>
      <c r="Q40" s="10">
        <f>DecemberR!Q39</f>
        <v>1</v>
      </c>
      <c r="R40" s="10">
        <f>DecemberR!R39</f>
        <v>0</v>
      </c>
      <c r="S40" s="10">
        <f>DecemberR!E39</f>
        <v>24</v>
      </c>
      <c r="T40" s="10">
        <f>DecemberR!F39</f>
        <v>12</v>
      </c>
    </row>
    <row r="41" spans="1:20">
      <c r="A41" s="10" t="s">
        <v>44</v>
      </c>
      <c r="B41" s="10">
        <f>'YTD Totals'!B41</f>
        <v>18549</v>
      </c>
      <c r="C41" s="10">
        <f>'November-18'!D40</f>
        <v>10849</v>
      </c>
      <c r="D41" s="10">
        <f>DecemberR!I40</f>
        <v>18754</v>
      </c>
      <c r="E41" s="10">
        <f>DecemberR!J40</f>
        <v>47</v>
      </c>
      <c r="F41" s="10">
        <f>DecemberR!K40</f>
        <v>18</v>
      </c>
      <c r="G41" s="10">
        <f>DecemberR!L40</f>
        <v>14828</v>
      </c>
      <c r="H41" s="10">
        <f>DecemberR!M40</f>
        <v>9</v>
      </c>
      <c r="I41" s="10">
        <f>DecemberR!N40</f>
        <v>0</v>
      </c>
      <c r="J41" s="10">
        <f>DecemberR!B40</f>
        <v>1550</v>
      </c>
      <c r="K41" s="10">
        <f>DecemberR!C40</f>
        <v>7</v>
      </c>
      <c r="L41" s="10">
        <f>DecemberR!D40</f>
        <v>1543</v>
      </c>
      <c r="M41" s="10"/>
      <c r="N41" s="10">
        <f>DecemberR!G40</f>
        <v>326</v>
      </c>
      <c r="O41" s="10">
        <f>DecemberR!O40</f>
        <v>457</v>
      </c>
      <c r="P41" s="10">
        <f>DecemberR!P40</f>
        <v>0</v>
      </c>
      <c r="Q41" s="10">
        <f>DecemberR!Q40</f>
        <v>0</v>
      </c>
      <c r="R41" s="10">
        <f>DecemberR!R40</f>
        <v>0</v>
      </c>
      <c r="S41" s="10">
        <f>DecemberR!E40</f>
        <v>51</v>
      </c>
      <c r="T41" s="10">
        <f>DecemberR!F40</f>
        <v>38</v>
      </c>
    </row>
    <row r="42" spans="1:20">
      <c r="A42" s="10" t="s">
        <v>45</v>
      </c>
      <c r="B42" s="10">
        <f>'YTD Totals'!B42</f>
        <v>5474</v>
      </c>
      <c r="C42" s="10">
        <f>'November-18'!D41</f>
        <v>18725</v>
      </c>
      <c r="D42" s="10">
        <f>DecemberR!I41</f>
        <v>3604</v>
      </c>
      <c r="E42" s="10">
        <f>DecemberR!J41</f>
        <v>0</v>
      </c>
      <c r="F42" s="10">
        <f>DecemberR!K41</f>
        <v>0</v>
      </c>
      <c r="G42" s="10">
        <f>DecemberR!L41</f>
        <v>3333</v>
      </c>
      <c r="H42" s="10">
        <f>DecemberR!M41</f>
        <v>0</v>
      </c>
      <c r="I42" s="10">
        <f>DecemberR!N41</f>
        <v>0</v>
      </c>
      <c r="J42" s="10">
        <f>DecemberR!B41</f>
        <v>58</v>
      </c>
      <c r="K42" s="10">
        <f>DecemberR!C41</f>
        <v>42</v>
      </c>
      <c r="L42" s="10">
        <f>DecemberR!D41</f>
        <v>16</v>
      </c>
      <c r="M42" s="10"/>
      <c r="N42" s="10">
        <f>DecemberR!G41</f>
        <v>26</v>
      </c>
      <c r="O42" s="10">
        <f>DecemberR!O41</f>
        <v>303</v>
      </c>
      <c r="P42" s="10">
        <f>DecemberR!P41</f>
        <v>0</v>
      </c>
      <c r="Q42" s="10">
        <f>DecemberR!Q41</f>
        <v>1</v>
      </c>
      <c r="R42" s="10">
        <f>DecemberR!R41</f>
        <v>0</v>
      </c>
      <c r="S42" s="10">
        <f>DecemberR!E41</f>
        <v>6</v>
      </c>
      <c r="T42" s="10">
        <f>DecemberR!F41</f>
        <v>22</v>
      </c>
    </row>
    <row r="43" spans="1:20">
      <c r="A43" s="10" t="s">
        <v>46</v>
      </c>
      <c r="B43" s="10">
        <f>'YTD Totals'!B43</f>
        <v>5013</v>
      </c>
      <c r="C43" s="10">
        <f>'November-18'!D42</f>
        <v>3604</v>
      </c>
      <c r="D43" s="10">
        <f>DecemberR!I42</f>
        <v>5107</v>
      </c>
      <c r="E43" s="10">
        <f>DecemberR!J42</f>
        <v>30</v>
      </c>
      <c r="F43" s="10">
        <f>DecemberR!K42</f>
        <v>1</v>
      </c>
      <c r="G43" s="10">
        <f>DecemberR!L42</f>
        <v>4392</v>
      </c>
      <c r="H43" s="10">
        <f>DecemberR!M42</f>
        <v>2</v>
      </c>
      <c r="I43" s="10">
        <f>DecemberR!N42</f>
        <v>0</v>
      </c>
      <c r="J43" s="10">
        <f>DecemberR!B42</f>
        <v>147</v>
      </c>
      <c r="K43" s="10">
        <f>DecemberR!C42</f>
        <v>0</v>
      </c>
      <c r="L43" s="10">
        <f>DecemberR!D42</f>
        <v>147</v>
      </c>
      <c r="M43" s="10"/>
      <c r="N43" s="10">
        <f>DecemberR!G42</f>
        <v>93</v>
      </c>
      <c r="O43" s="10">
        <f>DecemberR!O42</f>
        <v>218</v>
      </c>
      <c r="P43" s="10">
        <f>DecemberR!P42</f>
        <v>0</v>
      </c>
      <c r="Q43" s="10">
        <f>DecemberR!Q42</f>
        <v>0</v>
      </c>
      <c r="R43" s="10">
        <f>DecemberR!R42</f>
        <v>0</v>
      </c>
      <c r="S43" s="10">
        <f>DecemberR!E42</f>
        <v>9</v>
      </c>
      <c r="T43" s="10">
        <f>DecemberR!F42</f>
        <v>19</v>
      </c>
    </row>
    <row r="44" spans="1:20">
      <c r="A44" s="10" t="s">
        <v>47</v>
      </c>
      <c r="B44" s="10">
        <f>'YTD Totals'!B44</f>
        <v>13457</v>
      </c>
      <c r="C44" s="10">
        <f>'November-18'!D43</f>
        <v>5078</v>
      </c>
      <c r="D44" s="10">
        <f>DecemberR!I43</f>
        <v>13448</v>
      </c>
      <c r="E44" s="10">
        <f>DecemberR!J43</f>
        <v>1</v>
      </c>
      <c r="F44" s="10">
        <f>DecemberR!K43</f>
        <v>1</v>
      </c>
      <c r="G44" s="10">
        <f>DecemberR!L43</f>
        <v>9532</v>
      </c>
      <c r="H44" s="10">
        <f>DecemberR!M43</f>
        <v>0</v>
      </c>
      <c r="I44" s="10">
        <f>DecemberR!N43</f>
        <v>0</v>
      </c>
      <c r="J44" s="10">
        <f>DecemberR!B43</f>
        <v>263</v>
      </c>
      <c r="K44" s="10">
        <f>DecemberR!C43</f>
        <v>22</v>
      </c>
      <c r="L44" s="10">
        <f>DecemberR!D43</f>
        <v>241</v>
      </c>
      <c r="M44" s="10"/>
      <c r="N44" s="10">
        <f>DecemberR!G43</f>
        <v>100</v>
      </c>
      <c r="O44" s="10">
        <f>DecemberR!O43</f>
        <v>199</v>
      </c>
      <c r="P44" s="10">
        <f>DecemberR!P43</f>
        <v>0</v>
      </c>
      <c r="Q44" s="10">
        <f>DecemberR!Q43</f>
        <v>0</v>
      </c>
      <c r="R44" s="10">
        <f>DecemberR!R43</f>
        <v>0</v>
      </c>
      <c r="S44" s="10">
        <f>DecemberR!E43</f>
        <v>27</v>
      </c>
      <c r="T44" s="10">
        <f>DecemberR!F43</f>
        <v>4</v>
      </c>
    </row>
    <row r="45" spans="1:20">
      <c r="A45" s="11" t="s">
        <v>69</v>
      </c>
      <c r="B45" s="11">
        <f>'YTD Totals'!B45</f>
        <v>52881</v>
      </c>
      <c r="C45" s="11">
        <f>SUM(C40:C44)</f>
        <v>45707</v>
      </c>
      <c r="D45" s="11">
        <f t="shared" ref="D45:L45" si="2">SUM(D40:D44)</f>
        <v>51810</v>
      </c>
      <c r="E45" s="11">
        <f t="shared" si="2"/>
        <v>208</v>
      </c>
      <c r="F45" s="11">
        <f t="shared" si="2"/>
        <v>102</v>
      </c>
      <c r="G45" s="11">
        <f t="shared" si="2"/>
        <v>41506</v>
      </c>
      <c r="H45" s="11">
        <f t="shared" si="2"/>
        <v>36</v>
      </c>
      <c r="I45" s="11">
        <f t="shared" si="2"/>
        <v>9</v>
      </c>
      <c r="J45" s="11">
        <f t="shared" si="2"/>
        <v>2327</v>
      </c>
      <c r="K45" s="11">
        <f t="shared" si="2"/>
        <v>82</v>
      </c>
      <c r="L45" s="11">
        <f t="shared" si="2"/>
        <v>2245</v>
      </c>
      <c r="M45" s="11"/>
      <c r="N45" s="11">
        <f t="shared" ref="N45:T45" si="3">SUM(N40:N44)</f>
        <v>646</v>
      </c>
      <c r="O45" s="11">
        <f t="shared" si="3"/>
        <v>1434</v>
      </c>
      <c r="P45" s="11">
        <f>SUM(Q40:Q44)</f>
        <v>2</v>
      </c>
      <c r="Q45" s="11">
        <f>SUM(P40:P44)</f>
        <v>2</v>
      </c>
      <c r="R45" s="11">
        <f t="shared" si="3"/>
        <v>0</v>
      </c>
      <c r="S45" s="11">
        <f t="shared" si="3"/>
        <v>117</v>
      </c>
      <c r="T45" s="11">
        <f t="shared" si="3"/>
        <v>95</v>
      </c>
    </row>
    <row r="46" spans="1:20">
      <c r="A46" s="8" t="s">
        <v>48</v>
      </c>
      <c r="B46" s="8">
        <f>'YTD Totals'!B46</f>
        <v>6476</v>
      </c>
      <c r="C46" s="8">
        <f>'November-18'!D44</f>
        <v>13448</v>
      </c>
      <c r="D46" s="8">
        <f>DecemberR!I44</f>
        <v>6526</v>
      </c>
      <c r="E46" s="8">
        <f>DecemberR!J44</f>
        <v>98</v>
      </c>
      <c r="F46" s="8">
        <f>DecemberR!K44</f>
        <v>8</v>
      </c>
      <c r="G46" s="8">
        <f>DecemberR!L44</f>
        <v>6400</v>
      </c>
      <c r="H46" s="8">
        <f>DecemberR!M44</f>
        <v>25</v>
      </c>
      <c r="I46" s="8">
        <f>DecemberR!N44</f>
        <v>1</v>
      </c>
      <c r="J46" s="8">
        <f>DecemberR!B44</f>
        <v>229</v>
      </c>
      <c r="K46" s="8">
        <f>DecemberR!C44</f>
        <v>136</v>
      </c>
      <c r="L46" s="8">
        <f>DecemberR!D44</f>
        <v>93</v>
      </c>
      <c r="M46" s="8">
        <f>DecemberR!U37</f>
        <v>9</v>
      </c>
      <c r="N46" s="8">
        <f>DecemberR!G44</f>
        <v>40</v>
      </c>
      <c r="O46" s="8">
        <f>DecemberR!O44</f>
        <v>402</v>
      </c>
      <c r="P46" s="8">
        <f>DecemberR!P44</f>
        <v>2</v>
      </c>
      <c r="Q46" s="8">
        <f>DecemberR!Q44</f>
        <v>3</v>
      </c>
      <c r="R46" s="8">
        <f>DecemberR!R44</f>
        <v>42</v>
      </c>
      <c r="S46" s="8">
        <f>DecemberR!E44</f>
        <v>37</v>
      </c>
      <c r="T46" s="8">
        <f>DecemberR!F44</f>
        <v>71</v>
      </c>
    </row>
    <row r="47" spans="1:20">
      <c r="A47" s="7" t="s">
        <v>49</v>
      </c>
      <c r="B47" s="7">
        <f>'YTD Totals'!B47</f>
        <v>6971</v>
      </c>
      <c r="C47" s="7">
        <f>'November-18'!D45</f>
        <v>51704</v>
      </c>
      <c r="D47" s="7">
        <f>DecemberR!I45</f>
        <v>7176</v>
      </c>
      <c r="E47" s="7">
        <f>DecemberR!J45</f>
        <v>28</v>
      </c>
      <c r="F47" s="7">
        <f>DecemberR!K45</f>
        <v>3</v>
      </c>
      <c r="G47" s="7">
        <f>DecemberR!L45</f>
        <v>7142</v>
      </c>
      <c r="H47" s="7">
        <f>DecemberR!M45</f>
        <v>9</v>
      </c>
      <c r="I47" s="7">
        <f>DecemberR!N45</f>
        <v>1</v>
      </c>
      <c r="J47" s="7">
        <f>DecemberR!B45</f>
        <v>314</v>
      </c>
      <c r="K47" s="7">
        <f>DecemberR!C45</f>
        <v>164</v>
      </c>
      <c r="L47" s="7">
        <f>DecemberR!D45</f>
        <v>150</v>
      </c>
      <c r="M47" s="7">
        <f>DecemberR!U38</f>
        <v>13</v>
      </c>
      <c r="N47" s="7">
        <f>DecemberR!G45</f>
        <v>46</v>
      </c>
      <c r="O47" s="7">
        <f>DecemberR!O45</f>
        <v>239</v>
      </c>
      <c r="P47" s="7">
        <f>DecemberR!P45</f>
        <v>2</v>
      </c>
      <c r="Q47" s="7">
        <f>DecemberR!Q45</f>
        <v>8</v>
      </c>
      <c r="R47" s="7">
        <f>DecemberR!R45</f>
        <v>4</v>
      </c>
      <c r="S47" s="7">
        <f>DecemberR!E45</f>
        <v>109</v>
      </c>
      <c r="T47" s="7">
        <f>DecemberR!F45</f>
        <v>29</v>
      </c>
    </row>
    <row r="48" spans="1:20">
      <c r="A48" s="8" t="s">
        <v>50</v>
      </c>
      <c r="B48" s="8">
        <f>'YTD Totals'!B48</f>
        <v>14844</v>
      </c>
      <c r="C48" s="8">
        <f>'November-18'!D46</f>
        <v>6436</v>
      </c>
      <c r="D48" s="8">
        <f>DecemberR!I46</f>
        <v>15245</v>
      </c>
      <c r="E48" s="8">
        <f>DecemberR!J46</f>
        <v>98</v>
      </c>
      <c r="F48" s="8">
        <f>DecemberR!K46</f>
        <v>60</v>
      </c>
      <c r="G48" s="8">
        <f>DecemberR!L46</f>
        <v>15177</v>
      </c>
      <c r="H48" s="8">
        <f>DecemberR!M46</f>
        <v>24</v>
      </c>
      <c r="I48" s="8">
        <f>DecemberR!N46</f>
        <v>24</v>
      </c>
      <c r="J48" s="8">
        <f>DecemberR!B46</f>
        <v>1680</v>
      </c>
      <c r="K48" s="8">
        <f>DecemberR!C46</f>
        <v>959</v>
      </c>
      <c r="L48" s="8">
        <f>DecemberR!D46</f>
        <v>721</v>
      </c>
      <c r="M48" s="8">
        <f>DecemberR!U39</f>
        <v>65</v>
      </c>
      <c r="N48" s="8">
        <f>DecemberR!G46</f>
        <v>222</v>
      </c>
      <c r="O48" s="8">
        <f>DecemberR!O46</f>
        <v>1321</v>
      </c>
      <c r="P48" s="8">
        <f>DecemberR!P46</f>
        <v>8</v>
      </c>
      <c r="Q48" s="8">
        <f>DecemberR!Q46</f>
        <v>37</v>
      </c>
      <c r="R48" s="8">
        <f>DecemberR!R46</f>
        <v>87</v>
      </c>
      <c r="S48" s="8">
        <f>DecemberR!E46</f>
        <v>333</v>
      </c>
      <c r="T48" s="8">
        <f>DecemberR!F46</f>
        <v>251</v>
      </c>
    </row>
    <row r="49" spans="1:20">
      <c r="A49" s="7" t="s">
        <v>51</v>
      </c>
      <c r="B49" s="7">
        <f>'YTD Totals'!B49</f>
        <v>31693</v>
      </c>
      <c r="C49" s="7">
        <f>'November-18'!D47</f>
        <v>7151</v>
      </c>
      <c r="D49" s="7">
        <f>DecemberR!I47</f>
        <v>32032</v>
      </c>
      <c r="E49" s="7">
        <f>DecemberR!J47</f>
        <v>136</v>
      </c>
      <c r="F49" s="7">
        <f>DecemberR!K47</f>
        <v>14</v>
      </c>
      <c r="G49" s="7">
        <f>DecemberR!L47</f>
        <v>30897</v>
      </c>
      <c r="H49" s="7">
        <f>DecemberR!M47</f>
        <v>56</v>
      </c>
      <c r="I49" s="7">
        <f>DecemberR!N47</f>
        <v>2</v>
      </c>
      <c r="J49" s="7">
        <f>DecemberR!B47</f>
        <v>3196</v>
      </c>
      <c r="K49" s="7">
        <f>DecemberR!C47</f>
        <v>1296</v>
      </c>
      <c r="L49" s="7">
        <f>DecemberR!D47</f>
        <v>1900</v>
      </c>
      <c r="M49" s="7">
        <f>DecemberR!U24</f>
        <v>114</v>
      </c>
      <c r="N49" s="7">
        <f>DecemberR!G47</f>
        <v>280</v>
      </c>
      <c r="O49" s="7">
        <f>DecemberR!O47</f>
        <v>1861</v>
      </c>
      <c r="P49" s="7">
        <f>DecemberR!P47</f>
        <v>5</v>
      </c>
      <c r="Q49" s="7">
        <f>DecemberR!Q47</f>
        <v>35</v>
      </c>
      <c r="R49" s="7">
        <f>DecemberR!R47</f>
        <v>43</v>
      </c>
      <c r="S49" s="7">
        <f>DecemberR!E47</f>
        <v>394</v>
      </c>
      <c r="T49" s="7">
        <f>DecemberR!F47</f>
        <v>464</v>
      </c>
    </row>
    <row r="50" spans="1:20">
      <c r="A50" s="8" t="s">
        <v>52</v>
      </c>
      <c r="B50" s="8">
        <f>'YTD Totals'!B50</f>
        <v>25578</v>
      </c>
      <c r="C50" s="8">
        <f>'November-18'!D48</f>
        <v>15207</v>
      </c>
      <c r="D50" s="8">
        <f>DecemberR!I48</f>
        <v>24655</v>
      </c>
      <c r="E50" s="8">
        <f>DecemberR!J48</f>
        <v>45</v>
      </c>
      <c r="F50" s="8">
        <f>DecemberR!K48</f>
        <v>320</v>
      </c>
      <c r="G50" s="8">
        <f>DecemberR!L48</f>
        <v>24533</v>
      </c>
      <c r="H50" s="8">
        <f>DecemberR!M48</f>
        <v>20</v>
      </c>
      <c r="I50" s="8">
        <f>DecemberR!N48</f>
        <v>123</v>
      </c>
      <c r="J50" s="8">
        <f>DecemberR!B48</f>
        <v>2471</v>
      </c>
      <c r="K50" s="8">
        <f>DecemberR!C48</f>
        <v>1085</v>
      </c>
      <c r="L50" s="8">
        <f>DecemberR!D48</f>
        <v>1386</v>
      </c>
      <c r="M50" s="8">
        <f>DecemberR!U40</f>
        <v>175</v>
      </c>
      <c r="N50" s="8">
        <f>DecemberR!G48</f>
        <v>311</v>
      </c>
      <c r="O50" s="8">
        <f>DecemberR!O48</f>
        <v>1827</v>
      </c>
      <c r="P50" s="8">
        <f>DecemberR!P48</f>
        <v>11</v>
      </c>
      <c r="Q50" s="8">
        <f>DecemberR!Q48</f>
        <v>43</v>
      </c>
      <c r="R50" s="8">
        <f>DecemberR!R48</f>
        <v>89</v>
      </c>
      <c r="S50" s="8">
        <f>DecemberR!E48</f>
        <v>465</v>
      </c>
      <c r="T50" s="8">
        <f>DecemberR!F48</f>
        <v>190</v>
      </c>
    </row>
    <row r="51" spans="1:20">
      <c r="A51" s="7" t="s">
        <v>53</v>
      </c>
      <c r="B51" s="7">
        <f>'YTD Totals'!B51</f>
        <v>10661</v>
      </c>
      <c r="C51" s="7">
        <f>'November-18'!D49</f>
        <v>31910</v>
      </c>
      <c r="D51" s="7">
        <f>DecemberR!I49</f>
        <v>10756</v>
      </c>
      <c r="E51" s="7">
        <f>DecemberR!J49</f>
        <v>108</v>
      </c>
      <c r="F51" s="7">
        <f>DecemberR!K49</f>
        <v>155</v>
      </c>
      <c r="G51" s="7">
        <f>DecemberR!L49</f>
        <v>10191</v>
      </c>
      <c r="H51" s="7">
        <f>DecemberR!M49</f>
        <v>23</v>
      </c>
      <c r="I51" s="7">
        <f>DecemberR!N49</f>
        <v>12</v>
      </c>
      <c r="J51" s="7">
        <f>DecemberR!B49</f>
        <v>957</v>
      </c>
      <c r="K51" s="7">
        <f>DecemberR!C49</f>
        <v>460</v>
      </c>
      <c r="L51" s="7">
        <f>DecemberR!D49</f>
        <v>497</v>
      </c>
      <c r="M51" s="7">
        <f>DecemberR!U41</f>
        <v>23</v>
      </c>
      <c r="N51" s="7">
        <f>DecemberR!G49</f>
        <v>139</v>
      </c>
      <c r="O51" s="7">
        <f>DecemberR!O49</f>
        <v>1142</v>
      </c>
      <c r="P51" s="7">
        <f>DecemberR!P49</f>
        <v>2</v>
      </c>
      <c r="Q51" s="7">
        <f>DecemberR!Q49</f>
        <v>21</v>
      </c>
      <c r="R51" s="7">
        <f>DecemberR!R49</f>
        <v>84</v>
      </c>
      <c r="S51" s="7">
        <f>DecemberR!E49</f>
        <v>229</v>
      </c>
      <c r="T51" s="7">
        <f>DecemberR!F49</f>
        <v>224</v>
      </c>
    </row>
    <row r="52" spans="1:20">
      <c r="A52" s="8" t="s">
        <v>54</v>
      </c>
      <c r="B52" s="8">
        <f>'YTD Totals'!B52</f>
        <v>30706</v>
      </c>
      <c r="C52" s="8">
        <f>'November-18'!D50</f>
        <v>24930</v>
      </c>
      <c r="D52" s="8">
        <f>DecemberR!I50</f>
        <v>31053</v>
      </c>
      <c r="E52" s="8">
        <f>DecemberR!J50</f>
        <v>148</v>
      </c>
      <c r="F52" s="8">
        <f>DecemberR!K50</f>
        <v>91</v>
      </c>
      <c r="G52" s="8">
        <f>DecemberR!L50</f>
        <v>30647</v>
      </c>
      <c r="H52" s="8">
        <f>DecemberR!M50</f>
        <v>84</v>
      </c>
      <c r="I52" s="8">
        <f>DecemberR!N50</f>
        <v>44</v>
      </c>
      <c r="J52" s="8">
        <f>DecemberR!B50</f>
        <v>2732</v>
      </c>
      <c r="K52" s="8">
        <f>DecemberR!C50</f>
        <v>1806</v>
      </c>
      <c r="L52" s="8">
        <f>DecemberR!D50</f>
        <v>926</v>
      </c>
      <c r="M52" s="8">
        <f>DecemberR!U42</f>
        <v>181</v>
      </c>
      <c r="N52" s="8">
        <f>DecemberR!G50</f>
        <v>436</v>
      </c>
      <c r="O52" s="8">
        <f>DecemberR!O50</f>
        <v>4800</v>
      </c>
      <c r="P52" s="8">
        <f>DecemberR!P50</f>
        <v>21</v>
      </c>
      <c r="Q52" s="8">
        <f>DecemberR!Q50</f>
        <v>86</v>
      </c>
      <c r="R52" s="8">
        <f>DecemberR!R50</f>
        <v>223</v>
      </c>
      <c r="S52" s="8">
        <f>DecemberR!E50</f>
        <v>341</v>
      </c>
      <c r="T52" s="8">
        <f>DecemberR!F50</f>
        <v>501</v>
      </c>
    </row>
    <row r="53" spans="1:20">
      <c r="A53" s="7" t="s">
        <v>55</v>
      </c>
      <c r="B53" s="7">
        <f>'YTD Totals'!B53</f>
        <v>11200</v>
      </c>
      <c r="C53" s="7">
        <f>'November-18'!D51</f>
        <v>10803</v>
      </c>
      <c r="D53" s="7">
        <f>DecemberR!I51</f>
        <v>10788</v>
      </c>
      <c r="E53" s="7">
        <f>DecemberR!J51</f>
        <v>44</v>
      </c>
      <c r="F53" s="7">
        <f>DecemberR!K51</f>
        <v>3</v>
      </c>
      <c r="G53" s="7">
        <f>DecemberR!L51</f>
        <v>10711</v>
      </c>
      <c r="H53" s="7">
        <f>DecemberR!M51</f>
        <v>6</v>
      </c>
      <c r="I53" s="7">
        <f>DecemberR!N51</f>
        <v>1</v>
      </c>
      <c r="J53" s="7">
        <f>DecemberR!B51</f>
        <v>581</v>
      </c>
      <c r="K53" s="7">
        <f>DecemberR!C51</f>
        <v>359</v>
      </c>
      <c r="L53" s="7">
        <f>DecemberR!D51</f>
        <v>222</v>
      </c>
      <c r="M53" s="7">
        <f>DecemberR!U13</f>
        <v>9</v>
      </c>
      <c r="N53" s="7">
        <f>DecemberR!G51</f>
        <v>78</v>
      </c>
      <c r="O53" s="7">
        <f>DecemberR!O51</f>
        <v>689</v>
      </c>
      <c r="P53" s="7">
        <f>DecemberR!P51</f>
        <v>2</v>
      </c>
      <c r="Q53" s="7">
        <f>DecemberR!Q51</f>
        <v>19</v>
      </c>
      <c r="R53" s="7">
        <f>DecemberR!R51</f>
        <v>41</v>
      </c>
      <c r="S53" s="7">
        <f>DecemberR!E51</f>
        <v>102</v>
      </c>
      <c r="T53" s="7">
        <f>DecemberR!F51</f>
        <v>115</v>
      </c>
    </row>
    <row r="54" spans="1:20">
      <c r="A54" s="8" t="s">
        <v>56</v>
      </c>
      <c r="B54" s="8">
        <f>'YTD Totals'!B54</f>
        <v>22067</v>
      </c>
      <c r="C54" s="8">
        <f>'November-18'!D52</f>
        <v>30996</v>
      </c>
      <c r="D54" s="8">
        <f>DecemberR!I52</f>
        <v>22201</v>
      </c>
      <c r="E54" s="8">
        <f>DecemberR!J52</f>
        <v>58</v>
      </c>
      <c r="F54" s="8">
        <f>DecemberR!K52</f>
        <v>7</v>
      </c>
      <c r="G54" s="8">
        <f>DecemberR!L52</f>
        <v>21465</v>
      </c>
      <c r="H54" s="8">
        <f>DecemberR!M52</f>
        <v>20</v>
      </c>
      <c r="I54" s="8">
        <f>DecemberR!N52</f>
        <v>1</v>
      </c>
      <c r="J54" s="8">
        <f>DecemberR!B52</f>
        <v>1718</v>
      </c>
      <c r="K54" s="8">
        <f>DecemberR!C52</f>
        <v>993</v>
      </c>
      <c r="L54" s="8">
        <f>DecemberR!D52</f>
        <v>725</v>
      </c>
      <c r="M54" s="8">
        <f>DecemberR!U43</f>
        <v>54</v>
      </c>
      <c r="N54" s="8">
        <f>DecemberR!G52</f>
        <v>220</v>
      </c>
      <c r="O54" s="8">
        <f>DecemberR!O52</f>
        <v>1291</v>
      </c>
      <c r="P54" s="8">
        <f>DecemberR!P52</f>
        <v>9</v>
      </c>
      <c r="Q54" s="8">
        <f>DecemberR!Q52</f>
        <v>23</v>
      </c>
      <c r="R54" s="8">
        <f>DecemberR!R52</f>
        <v>24</v>
      </c>
      <c r="S54" s="8">
        <f>DecemberR!E52</f>
        <v>317</v>
      </c>
      <c r="T54" s="8">
        <f>DecemberR!F52</f>
        <v>290</v>
      </c>
    </row>
    <row r="55" spans="1:20">
      <c r="A55" s="7" t="s">
        <v>57</v>
      </c>
      <c r="B55" s="7">
        <f>'YTD Totals'!B55</f>
        <v>10340</v>
      </c>
      <c r="C55" s="7">
        <f>'November-18'!D53</f>
        <v>10747</v>
      </c>
      <c r="D55" s="7">
        <f>DecemberR!I53</f>
        <v>10215</v>
      </c>
      <c r="E55" s="7">
        <f>DecemberR!J53</f>
        <v>0</v>
      </c>
      <c r="F55" s="7">
        <f>DecemberR!K53</f>
        <v>0</v>
      </c>
      <c r="G55" s="7">
        <f>DecemberR!L53</f>
        <v>10050</v>
      </c>
      <c r="H55" s="7">
        <f>DecemberR!M53</f>
        <v>0</v>
      </c>
      <c r="I55" s="7">
        <f>DecemberR!N53</f>
        <v>0</v>
      </c>
      <c r="J55" s="7">
        <f>DecemberR!B53</f>
        <v>303</v>
      </c>
      <c r="K55" s="7">
        <f>DecemberR!C53</f>
        <v>208</v>
      </c>
      <c r="L55" s="7">
        <f>DecemberR!D53</f>
        <v>95</v>
      </c>
      <c r="M55" s="7">
        <f>DecemberR!U44</f>
        <v>3</v>
      </c>
      <c r="N55" s="7">
        <f>DecemberR!G53</f>
        <v>30</v>
      </c>
      <c r="O55" s="7">
        <f>DecemberR!O53</f>
        <v>318</v>
      </c>
      <c r="P55" s="7">
        <f>DecemberR!P53</f>
        <v>0</v>
      </c>
      <c r="Q55" s="7">
        <f>DecemberR!Q53</f>
        <v>18</v>
      </c>
      <c r="R55" s="7">
        <f>DecemberR!R53</f>
        <v>15</v>
      </c>
      <c r="S55" s="7">
        <f>DecemberR!E53</f>
        <v>49</v>
      </c>
      <c r="T55" s="7">
        <f>DecemberR!F53</f>
        <v>126</v>
      </c>
    </row>
    <row r="56" spans="1:20">
      <c r="A56" s="8" t="s">
        <v>58</v>
      </c>
      <c r="B56" s="8">
        <f>'YTD Totals'!B56</f>
        <v>15378</v>
      </c>
      <c r="C56" s="8">
        <f>'November-18'!D54</f>
        <v>22150</v>
      </c>
      <c r="D56" s="8">
        <f>DecemberR!I54</f>
        <v>14495</v>
      </c>
      <c r="E56" s="8">
        <f>DecemberR!J54</f>
        <v>38</v>
      </c>
      <c r="F56" s="8">
        <f>DecemberR!K54</f>
        <v>350</v>
      </c>
      <c r="G56" s="8">
        <f>DecemberR!L54</f>
        <v>14364</v>
      </c>
      <c r="H56" s="8">
        <f>DecemberR!M54</f>
        <v>6</v>
      </c>
      <c r="I56" s="8">
        <f>DecemberR!N54</f>
        <v>106</v>
      </c>
      <c r="J56" s="8">
        <f>DecemberR!B54</f>
        <v>451</v>
      </c>
      <c r="K56" s="8">
        <f>DecemberR!C54</f>
        <v>257</v>
      </c>
      <c r="L56" s="8">
        <f>DecemberR!D54</f>
        <v>194</v>
      </c>
      <c r="M56" s="8">
        <f>DecemberR!U45</f>
        <v>10</v>
      </c>
      <c r="N56" s="8">
        <f>DecemberR!G54</f>
        <v>87</v>
      </c>
      <c r="O56" s="8">
        <f>DecemberR!O54</f>
        <v>701</v>
      </c>
      <c r="P56" s="8">
        <f>DecemberR!P54</f>
        <v>5</v>
      </c>
      <c r="Q56" s="8">
        <f>DecemberR!Q54</f>
        <v>5</v>
      </c>
      <c r="R56" s="8">
        <f>DecemberR!R54</f>
        <v>31</v>
      </c>
      <c r="S56" s="8">
        <f>DecemberR!E54</f>
        <v>143</v>
      </c>
      <c r="T56" s="8">
        <f>DecemberR!F54</f>
        <v>75</v>
      </c>
    </row>
    <row r="57" spans="1:20">
      <c r="A57" s="7" t="s">
        <v>59</v>
      </c>
      <c r="B57" s="7">
        <f>'YTD Totals'!B57</f>
        <v>17645</v>
      </c>
      <c r="C57" s="7">
        <f>'November-18'!D55</f>
        <v>10215</v>
      </c>
      <c r="D57" s="7">
        <f>DecemberR!I55</f>
        <v>15572</v>
      </c>
      <c r="E57" s="7">
        <f>DecemberR!J55</f>
        <v>50</v>
      </c>
      <c r="F57" s="7">
        <f>DecemberR!K55</f>
        <v>140</v>
      </c>
      <c r="G57" s="7">
        <f>DecemberR!L55</f>
        <v>15024</v>
      </c>
      <c r="H57" s="7">
        <f>DecemberR!M55</f>
        <v>8</v>
      </c>
      <c r="I57" s="7">
        <f>DecemberR!N55</f>
        <v>61</v>
      </c>
      <c r="J57" s="7">
        <f>DecemberR!B55</f>
        <v>476</v>
      </c>
      <c r="K57" s="7">
        <f>DecemberR!C55</f>
        <v>246</v>
      </c>
      <c r="L57" s="7">
        <f>DecemberR!D55</f>
        <v>230</v>
      </c>
      <c r="M57" s="7">
        <f>DecemberR!U46</f>
        <v>26</v>
      </c>
      <c r="N57" s="7">
        <f>DecemberR!G55</f>
        <v>68</v>
      </c>
      <c r="O57" s="7">
        <f>DecemberR!O55</f>
        <v>778</v>
      </c>
      <c r="P57" s="7">
        <f>DecemberR!P55</f>
        <v>4</v>
      </c>
      <c r="Q57" s="7">
        <f>DecemberR!Q55</f>
        <v>12</v>
      </c>
      <c r="R57" s="7">
        <f>DecemberR!R55</f>
        <v>30</v>
      </c>
      <c r="S57" s="7">
        <f>DecemberR!E55</f>
        <v>120</v>
      </c>
      <c r="T57" s="7">
        <f>DecemberR!F55</f>
        <v>108</v>
      </c>
    </row>
    <row r="58" spans="1:20">
      <c r="A58" s="6" t="s">
        <v>68</v>
      </c>
      <c r="B58" s="6">
        <f>'YTD Totals'!B58</f>
        <v>1043053</v>
      </c>
      <c r="C58" s="6">
        <f t="shared" ref="C58:T58" si="4">SUM(C46:C57)+SUM(C17:C44)+SUM(C2:C15)</f>
        <v>1095753</v>
      </c>
      <c r="D58" s="6">
        <f t="shared" si="4"/>
        <v>1058712</v>
      </c>
      <c r="E58" s="6">
        <f t="shared" si="4"/>
        <v>33878</v>
      </c>
      <c r="F58" s="6">
        <f t="shared" si="4"/>
        <v>19163</v>
      </c>
      <c r="G58" s="6"/>
      <c r="H58" s="6"/>
      <c r="I58" s="6"/>
      <c r="J58" s="6">
        <f t="shared" si="4"/>
        <v>99895</v>
      </c>
      <c r="K58" s="6">
        <f t="shared" si="4"/>
        <v>58095</v>
      </c>
      <c r="L58" s="6">
        <f t="shared" si="4"/>
        <v>41800</v>
      </c>
      <c r="M58" s="6">
        <f>SUM(M2:M57)</f>
        <v>4557</v>
      </c>
      <c r="N58" s="6">
        <f t="shared" si="4"/>
        <v>12237</v>
      </c>
      <c r="O58" s="6">
        <f t="shared" si="4"/>
        <v>118175</v>
      </c>
      <c r="P58" s="6">
        <f>SUM(Q46:Q57)+SUM(Q17:Q44)+SUM(Q2:Q15)</f>
        <v>1888</v>
      </c>
      <c r="Q58" s="6">
        <f>SUM(P46:P57)+SUM(P17:P44)+SUM(P2:P15)</f>
        <v>559</v>
      </c>
      <c r="R58" s="6">
        <f t="shared" si="4"/>
        <v>5398</v>
      </c>
      <c r="S58" s="6">
        <f t="shared" si="4"/>
        <v>13557</v>
      </c>
      <c r="T58" s="6">
        <f t="shared" si="4"/>
        <v>13557</v>
      </c>
    </row>
  </sheetData>
  <sheetProtection autoFilter="0"/>
  <autoFilter ref="A1:T58"/>
  <dataValidations disablePrompts="1"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U55"/>
  <sheetViews>
    <sheetView workbookViewId="0"/>
  </sheetViews>
  <sheetFormatPr defaultRowHeight="14.4"/>
  <cols>
    <col min="2" max="18" width="21.664062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183</v>
      </c>
      <c r="I1" t="s">
        <v>184</v>
      </c>
      <c r="J1" t="s">
        <v>60</v>
      </c>
      <c r="K1" t="s">
        <v>61</v>
      </c>
      <c r="L1" t="s">
        <v>62</v>
      </c>
      <c r="M1" t="s">
        <v>63</v>
      </c>
      <c r="N1" t="s">
        <v>185</v>
      </c>
      <c r="O1" t="s">
        <v>76</v>
      </c>
      <c r="P1" t="s">
        <v>77</v>
      </c>
      <c r="Q1" t="s">
        <v>188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5555</v>
      </c>
      <c r="C2">
        <v>3330</v>
      </c>
      <c r="D2">
        <v>2225</v>
      </c>
      <c r="E2">
        <v>857</v>
      </c>
      <c r="F2">
        <v>839</v>
      </c>
      <c r="G2">
        <v>621</v>
      </c>
      <c r="I2" s="56">
        <v>60025</v>
      </c>
      <c r="J2">
        <v>262</v>
      </c>
      <c r="K2">
        <v>59</v>
      </c>
      <c r="L2">
        <v>58560</v>
      </c>
      <c r="M2">
        <v>127</v>
      </c>
      <c r="N2">
        <v>36</v>
      </c>
      <c r="O2">
        <v>6909</v>
      </c>
      <c r="P2">
        <v>31</v>
      </c>
      <c r="Q2">
        <v>103</v>
      </c>
      <c r="R2">
        <v>465</v>
      </c>
      <c r="T2" s="30" t="s">
        <v>108</v>
      </c>
      <c r="U2" s="31">
        <v>223</v>
      </c>
    </row>
    <row r="3" spans="1:21">
      <c r="A3" t="s">
        <v>8</v>
      </c>
      <c r="B3">
        <v>2692</v>
      </c>
      <c r="C3">
        <v>1768</v>
      </c>
      <c r="D3">
        <v>924</v>
      </c>
      <c r="E3">
        <v>264</v>
      </c>
      <c r="F3">
        <v>414</v>
      </c>
      <c r="G3">
        <v>343</v>
      </c>
      <c r="I3" s="56">
        <v>24623</v>
      </c>
      <c r="J3">
        <v>142</v>
      </c>
      <c r="K3">
        <v>31</v>
      </c>
      <c r="L3">
        <v>24131</v>
      </c>
      <c r="M3">
        <v>77</v>
      </c>
      <c r="N3">
        <v>19</v>
      </c>
      <c r="O3">
        <v>3925</v>
      </c>
      <c r="P3">
        <v>14</v>
      </c>
      <c r="Q3">
        <v>65</v>
      </c>
      <c r="R3">
        <v>131</v>
      </c>
      <c r="T3" s="30" t="s">
        <v>109</v>
      </c>
      <c r="U3" s="31">
        <v>202</v>
      </c>
    </row>
    <row r="4" spans="1:21">
      <c r="A4" t="s">
        <v>9</v>
      </c>
      <c r="B4">
        <v>10737</v>
      </c>
      <c r="C4">
        <v>5968</v>
      </c>
      <c r="D4">
        <v>4769</v>
      </c>
      <c r="E4">
        <v>769</v>
      </c>
      <c r="F4">
        <v>884</v>
      </c>
      <c r="G4">
        <v>1021</v>
      </c>
      <c r="I4" s="56">
        <v>65703</v>
      </c>
      <c r="J4">
        <v>469</v>
      </c>
      <c r="K4">
        <v>280</v>
      </c>
      <c r="L4">
        <v>61416</v>
      </c>
      <c r="M4">
        <v>241</v>
      </c>
      <c r="N4">
        <v>101</v>
      </c>
      <c r="O4">
        <v>6667</v>
      </c>
      <c r="P4">
        <v>28</v>
      </c>
      <c r="Q4">
        <v>165</v>
      </c>
      <c r="R4">
        <v>269</v>
      </c>
      <c r="T4" s="30" t="s">
        <v>110</v>
      </c>
      <c r="U4" s="31">
        <v>0</v>
      </c>
    </row>
    <row r="5" spans="1:21">
      <c r="A5" t="s">
        <v>10</v>
      </c>
      <c r="B5">
        <v>262</v>
      </c>
      <c r="C5">
        <v>146</v>
      </c>
      <c r="D5">
        <v>116</v>
      </c>
      <c r="E5">
        <v>87</v>
      </c>
      <c r="F5">
        <v>23</v>
      </c>
      <c r="G5">
        <v>25</v>
      </c>
      <c r="I5" s="56">
        <v>11626</v>
      </c>
      <c r="J5">
        <v>38</v>
      </c>
      <c r="K5">
        <v>28</v>
      </c>
      <c r="L5">
        <v>11341</v>
      </c>
      <c r="M5">
        <v>3</v>
      </c>
      <c r="N5">
        <v>13</v>
      </c>
      <c r="O5">
        <v>179</v>
      </c>
      <c r="P5">
        <v>0</v>
      </c>
      <c r="Q5">
        <v>3</v>
      </c>
      <c r="R5">
        <v>5</v>
      </c>
      <c r="T5" s="30" t="s">
        <v>111</v>
      </c>
      <c r="U5" s="31">
        <v>442</v>
      </c>
    </row>
    <row r="6" spans="1:21">
      <c r="A6" t="s">
        <v>11</v>
      </c>
      <c r="B6">
        <v>7615</v>
      </c>
      <c r="C6">
        <v>4014</v>
      </c>
      <c r="D6">
        <v>3601</v>
      </c>
      <c r="E6">
        <v>1292</v>
      </c>
      <c r="F6">
        <v>978</v>
      </c>
      <c r="G6">
        <v>842</v>
      </c>
      <c r="I6" s="56">
        <v>59338</v>
      </c>
      <c r="J6">
        <v>463</v>
      </c>
      <c r="K6">
        <v>2231</v>
      </c>
      <c r="L6">
        <v>55875</v>
      </c>
      <c r="M6">
        <v>238</v>
      </c>
      <c r="N6">
        <v>1019</v>
      </c>
      <c r="O6">
        <v>12524</v>
      </c>
      <c r="P6">
        <v>40</v>
      </c>
      <c r="Q6">
        <v>150</v>
      </c>
      <c r="R6">
        <v>334</v>
      </c>
      <c r="T6" s="30" t="s">
        <v>112</v>
      </c>
      <c r="U6" s="31">
        <v>90</v>
      </c>
    </row>
    <row r="7" spans="1:21">
      <c r="A7" t="s">
        <v>12</v>
      </c>
      <c r="B7">
        <v>1108</v>
      </c>
      <c r="C7">
        <v>884</v>
      </c>
      <c r="D7">
        <v>224</v>
      </c>
      <c r="E7">
        <v>160</v>
      </c>
      <c r="F7">
        <v>275</v>
      </c>
      <c r="G7">
        <v>113</v>
      </c>
      <c r="I7" s="56">
        <v>15384</v>
      </c>
      <c r="J7">
        <v>66</v>
      </c>
      <c r="K7">
        <v>59</v>
      </c>
      <c r="L7">
        <v>15282</v>
      </c>
      <c r="M7">
        <v>27</v>
      </c>
      <c r="N7">
        <v>4</v>
      </c>
      <c r="O7">
        <v>631</v>
      </c>
      <c r="P7">
        <v>5</v>
      </c>
      <c r="Q7">
        <v>13</v>
      </c>
      <c r="R7">
        <v>29</v>
      </c>
      <c r="T7" s="30" t="s">
        <v>113</v>
      </c>
      <c r="U7" s="31">
        <v>21</v>
      </c>
    </row>
    <row r="8" spans="1:21">
      <c r="A8" t="s">
        <v>13</v>
      </c>
      <c r="B8">
        <v>680</v>
      </c>
      <c r="C8">
        <v>592</v>
      </c>
      <c r="D8">
        <v>88</v>
      </c>
      <c r="E8">
        <v>114</v>
      </c>
      <c r="F8">
        <v>166</v>
      </c>
      <c r="G8">
        <v>76</v>
      </c>
      <c r="I8" s="56">
        <v>9307</v>
      </c>
      <c r="J8">
        <v>35</v>
      </c>
      <c r="K8">
        <v>20</v>
      </c>
      <c r="L8">
        <v>9152</v>
      </c>
      <c r="M8">
        <v>16</v>
      </c>
      <c r="N8">
        <v>1</v>
      </c>
      <c r="O8">
        <v>508</v>
      </c>
      <c r="P8">
        <v>4</v>
      </c>
      <c r="Q8">
        <v>14</v>
      </c>
      <c r="R8">
        <v>27</v>
      </c>
      <c r="T8" s="30" t="s">
        <v>114</v>
      </c>
      <c r="U8" s="31">
        <v>377</v>
      </c>
    </row>
    <row r="9" spans="1:21">
      <c r="A9" t="s">
        <v>14</v>
      </c>
      <c r="B9">
        <v>353</v>
      </c>
      <c r="C9">
        <v>264</v>
      </c>
      <c r="D9">
        <v>89</v>
      </c>
      <c r="E9">
        <v>74</v>
      </c>
      <c r="F9">
        <v>30</v>
      </c>
      <c r="G9">
        <v>49</v>
      </c>
      <c r="I9" s="56">
        <v>9384</v>
      </c>
      <c r="J9">
        <v>51</v>
      </c>
      <c r="K9">
        <v>2</v>
      </c>
      <c r="L9">
        <v>9247</v>
      </c>
      <c r="M9">
        <v>6</v>
      </c>
      <c r="N9">
        <v>1</v>
      </c>
      <c r="O9">
        <v>247</v>
      </c>
      <c r="P9">
        <v>0</v>
      </c>
      <c r="Q9">
        <v>6</v>
      </c>
      <c r="R9">
        <v>9</v>
      </c>
      <c r="T9" s="30" t="s">
        <v>115</v>
      </c>
      <c r="U9" s="31">
        <v>20</v>
      </c>
    </row>
    <row r="10" spans="1:21">
      <c r="A10" t="s">
        <v>15</v>
      </c>
      <c r="B10">
        <v>42</v>
      </c>
      <c r="C10">
        <v>16</v>
      </c>
      <c r="D10">
        <v>26</v>
      </c>
      <c r="E10">
        <v>33</v>
      </c>
      <c r="F10">
        <v>3</v>
      </c>
      <c r="G10">
        <v>9</v>
      </c>
      <c r="I10" s="56">
        <v>6622</v>
      </c>
      <c r="J10">
        <v>31</v>
      </c>
      <c r="K10">
        <v>2</v>
      </c>
      <c r="L10">
        <v>6479</v>
      </c>
      <c r="M10">
        <v>1</v>
      </c>
      <c r="N10">
        <v>0</v>
      </c>
      <c r="O10">
        <v>126</v>
      </c>
      <c r="P10">
        <v>0</v>
      </c>
      <c r="Q10">
        <v>0</v>
      </c>
      <c r="R10">
        <v>4</v>
      </c>
      <c r="T10" s="30" t="s">
        <v>116</v>
      </c>
      <c r="U10" s="31">
        <v>13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I11" s="56">
        <v>35446</v>
      </c>
      <c r="J11">
        <v>27667</v>
      </c>
      <c r="K11">
        <v>11716</v>
      </c>
      <c r="L11">
        <v>35446</v>
      </c>
      <c r="M11">
        <v>27667</v>
      </c>
      <c r="N11">
        <v>11714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31">
        <v>9</v>
      </c>
    </row>
    <row r="12" spans="1:21">
      <c r="A12" t="s">
        <v>17</v>
      </c>
      <c r="B12">
        <v>128</v>
      </c>
      <c r="C12">
        <v>86</v>
      </c>
      <c r="D12">
        <v>42</v>
      </c>
      <c r="E12">
        <v>100</v>
      </c>
      <c r="F12">
        <v>40</v>
      </c>
      <c r="G12">
        <v>29</v>
      </c>
      <c r="I12" s="56">
        <v>3294</v>
      </c>
      <c r="J12">
        <v>63</v>
      </c>
      <c r="K12">
        <v>8</v>
      </c>
      <c r="L12">
        <v>3179</v>
      </c>
      <c r="M12">
        <v>17</v>
      </c>
      <c r="N12">
        <v>5</v>
      </c>
      <c r="O12">
        <v>461</v>
      </c>
      <c r="P12">
        <v>2</v>
      </c>
      <c r="Q12">
        <v>2</v>
      </c>
      <c r="R12">
        <v>39</v>
      </c>
      <c r="T12" s="30" t="s">
        <v>118</v>
      </c>
      <c r="U12" s="31">
        <v>3</v>
      </c>
    </row>
    <row r="13" spans="1:21">
      <c r="A13" t="s">
        <v>18</v>
      </c>
      <c r="B13">
        <v>499</v>
      </c>
      <c r="C13">
        <v>322</v>
      </c>
      <c r="D13">
        <v>177</v>
      </c>
      <c r="E13">
        <v>146</v>
      </c>
      <c r="F13">
        <v>119</v>
      </c>
      <c r="G13">
        <v>69</v>
      </c>
      <c r="I13" s="56">
        <v>5494</v>
      </c>
      <c r="J13">
        <v>88</v>
      </c>
      <c r="K13">
        <v>8</v>
      </c>
      <c r="L13">
        <v>5383</v>
      </c>
      <c r="M13">
        <v>30</v>
      </c>
      <c r="N13">
        <v>7</v>
      </c>
      <c r="O13">
        <v>508</v>
      </c>
      <c r="P13">
        <v>0</v>
      </c>
      <c r="Q13">
        <v>6</v>
      </c>
      <c r="R13">
        <v>17</v>
      </c>
      <c r="T13" s="30" t="s">
        <v>119</v>
      </c>
      <c r="U13" s="31">
        <v>9</v>
      </c>
    </row>
    <row r="14" spans="1:21">
      <c r="A14" t="s">
        <v>19</v>
      </c>
      <c r="B14">
        <v>1188</v>
      </c>
      <c r="C14">
        <v>850</v>
      </c>
      <c r="D14">
        <v>338</v>
      </c>
      <c r="E14">
        <v>351</v>
      </c>
      <c r="F14">
        <v>249</v>
      </c>
      <c r="G14">
        <v>155</v>
      </c>
      <c r="I14" s="56">
        <v>14232</v>
      </c>
      <c r="J14">
        <v>202</v>
      </c>
      <c r="K14">
        <v>43</v>
      </c>
      <c r="L14">
        <v>13886</v>
      </c>
      <c r="M14">
        <v>98</v>
      </c>
      <c r="N14">
        <v>14</v>
      </c>
      <c r="O14">
        <v>1241</v>
      </c>
      <c r="P14">
        <v>6</v>
      </c>
      <c r="Q14">
        <v>23</v>
      </c>
      <c r="R14">
        <v>59</v>
      </c>
      <c r="T14" s="30" t="s">
        <v>120</v>
      </c>
      <c r="U14" s="31">
        <v>85</v>
      </c>
    </row>
    <row r="15" spans="1:21">
      <c r="A15" t="s">
        <v>20</v>
      </c>
      <c r="B15">
        <v>882</v>
      </c>
      <c r="C15">
        <v>540</v>
      </c>
      <c r="D15">
        <v>342</v>
      </c>
      <c r="E15">
        <v>289</v>
      </c>
      <c r="F15">
        <v>182</v>
      </c>
      <c r="G15">
        <v>129</v>
      </c>
      <c r="I15" s="56">
        <v>7872</v>
      </c>
      <c r="J15">
        <v>101</v>
      </c>
      <c r="K15">
        <v>8</v>
      </c>
      <c r="L15">
        <v>7735</v>
      </c>
      <c r="M15">
        <v>33</v>
      </c>
      <c r="N15">
        <v>4</v>
      </c>
      <c r="O15">
        <v>860</v>
      </c>
      <c r="P15">
        <v>2</v>
      </c>
      <c r="Q15">
        <v>11</v>
      </c>
      <c r="R15">
        <v>42</v>
      </c>
      <c r="T15" s="30" t="s">
        <v>121</v>
      </c>
      <c r="U15" s="31">
        <v>22</v>
      </c>
    </row>
    <row r="16" spans="1:21">
      <c r="A16" t="s">
        <v>21</v>
      </c>
      <c r="B16">
        <v>174</v>
      </c>
      <c r="C16">
        <v>90</v>
      </c>
      <c r="D16">
        <v>84</v>
      </c>
      <c r="E16">
        <v>88</v>
      </c>
      <c r="F16">
        <v>17</v>
      </c>
      <c r="G16">
        <v>42</v>
      </c>
      <c r="I16" s="56">
        <v>8548</v>
      </c>
      <c r="J16">
        <v>21</v>
      </c>
      <c r="K16">
        <v>2</v>
      </c>
      <c r="L16">
        <v>8368</v>
      </c>
      <c r="M16">
        <v>0</v>
      </c>
      <c r="N16">
        <v>0</v>
      </c>
      <c r="O16">
        <v>409</v>
      </c>
      <c r="P16">
        <v>2</v>
      </c>
      <c r="Q16">
        <v>6</v>
      </c>
      <c r="R16">
        <v>19</v>
      </c>
      <c r="T16" s="30" t="s">
        <v>122</v>
      </c>
      <c r="U16" s="31">
        <v>234</v>
      </c>
    </row>
    <row r="17" spans="1:21">
      <c r="A17" t="s">
        <v>22</v>
      </c>
      <c r="B17">
        <v>2427</v>
      </c>
      <c r="C17">
        <v>1192</v>
      </c>
      <c r="D17">
        <v>1235</v>
      </c>
      <c r="E17">
        <v>405</v>
      </c>
      <c r="F17">
        <v>399</v>
      </c>
      <c r="G17">
        <v>209</v>
      </c>
      <c r="I17" s="56">
        <v>15814</v>
      </c>
      <c r="J17">
        <v>137</v>
      </c>
      <c r="K17">
        <v>47</v>
      </c>
      <c r="L17">
        <v>15520</v>
      </c>
      <c r="M17">
        <v>47</v>
      </c>
      <c r="N17">
        <v>18</v>
      </c>
      <c r="O17">
        <v>2293</v>
      </c>
      <c r="P17">
        <v>9</v>
      </c>
      <c r="Q17">
        <v>33</v>
      </c>
      <c r="R17">
        <v>872</v>
      </c>
      <c r="T17" s="30" t="s">
        <v>191</v>
      </c>
      <c r="U17" s="31"/>
    </row>
    <row r="18" spans="1:21">
      <c r="A18" t="s">
        <v>23</v>
      </c>
      <c r="B18">
        <v>277</v>
      </c>
      <c r="C18">
        <v>137</v>
      </c>
      <c r="D18">
        <v>140</v>
      </c>
      <c r="E18">
        <v>99</v>
      </c>
      <c r="F18">
        <v>58</v>
      </c>
      <c r="G18">
        <v>22</v>
      </c>
      <c r="I18" s="56">
        <v>10525</v>
      </c>
      <c r="J18">
        <v>333</v>
      </c>
      <c r="K18">
        <v>2</v>
      </c>
      <c r="L18">
        <v>10427</v>
      </c>
      <c r="M18">
        <v>110</v>
      </c>
      <c r="N18">
        <v>1</v>
      </c>
      <c r="O18">
        <v>113</v>
      </c>
      <c r="P18">
        <v>0</v>
      </c>
      <c r="Q18">
        <v>2</v>
      </c>
      <c r="R18">
        <v>3</v>
      </c>
      <c r="T18" s="30" t="s">
        <v>123</v>
      </c>
      <c r="U18" s="31">
        <v>20</v>
      </c>
    </row>
    <row r="19" spans="1:21">
      <c r="A19" t="s">
        <v>24</v>
      </c>
      <c r="B19" s="56">
        <v>3176</v>
      </c>
      <c r="C19" s="56">
        <v>1878</v>
      </c>
      <c r="D19" s="56">
        <v>1298</v>
      </c>
      <c r="E19" s="56">
        <v>304</v>
      </c>
      <c r="F19" s="56">
        <v>562</v>
      </c>
      <c r="G19" s="56">
        <v>422</v>
      </c>
      <c r="I19" s="56">
        <v>33018</v>
      </c>
      <c r="J19" s="56">
        <v>162</v>
      </c>
      <c r="K19" s="56">
        <v>96</v>
      </c>
      <c r="L19" s="56">
        <v>31280</v>
      </c>
      <c r="M19" s="56">
        <v>29</v>
      </c>
      <c r="N19" s="56">
        <v>11</v>
      </c>
      <c r="O19" s="56">
        <v>2973</v>
      </c>
      <c r="P19" s="56">
        <v>17</v>
      </c>
      <c r="Q19" s="56">
        <v>57</v>
      </c>
      <c r="R19" s="56">
        <v>121</v>
      </c>
      <c r="T19" s="30" t="s">
        <v>124</v>
      </c>
      <c r="U19" s="31">
        <v>137</v>
      </c>
    </row>
    <row r="20" spans="1:21">
      <c r="A20" s="55" t="s">
        <v>189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55"/>
      <c r="I20" s="56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T20" s="30" t="s">
        <v>125</v>
      </c>
      <c r="U20" s="31">
        <v>1105</v>
      </c>
    </row>
    <row r="21" spans="1:21">
      <c r="A21" t="s">
        <v>25</v>
      </c>
      <c r="B21">
        <v>3198</v>
      </c>
      <c r="C21">
        <v>2189</v>
      </c>
      <c r="D21">
        <v>1009</v>
      </c>
      <c r="E21">
        <v>205</v>
      </c>
      <c r="F21">
        <v>404</v>
      </c>
      <c r="G21">
        <v>490</v>
      </c>
      <c r="I21" s="56">
        <v>27443</v>
      </c>
      <c r="J21">
        <v>184</v>
      </c>
      <c r="K21">
        <v>285</v>
      </c>
      <c r="L21">
        <v>26419</v>
      </c>
      <c r="M21">
        <v>57</v>
      </c>
      <c r="N21">
        <v>5</v>
      </c>
      <c r="O21">
        <v>4275</v>
      </c>
      <c r="P21">
        <v>13</v>
      </c>
      <c r="Q21">
        <v>82</v>
      </c>
      <c r="R21">
        <v>326</v>
      </c>
      <c r="T21" s="30" t="s">
        <v>126</v>
      </c>
      <c r="U21" s="31">
        <v>43</v>
      </c>
    </row>
    <row r="22" spans="1:21">
      <c r="A22" t="s">
        <v>26</v>
      </c>
      <c r="B22">
        <v>486</v>
      </c>
      <c r="C22">
        <v>349</v>
      </c>
      <c r="D22">
        <v>137</v>
      </c>
      <c r="E22">
        <v>127</v>
      </c>
      <c r="F22">
        <v>43</v>
      </c>
      <c r="G22">
        <v>85</v>
      </c>
      <c r="I22" s="56">
        <v>15256</v>
      </c>
      <c r="J22">
        <v>101</v>
      </c>
      <c r="K22">
        <v>333</v>
      </c>
      <c r="L22">
        <v>14706</v>
      </c>
      <c r="M22">
        <v>22</v>
      </c>
      <c r="N22">
        <v>56</v>
      </c>
      <c r="O22">
        <v>1667</v>
      </c>
      <c r="P22">
        <v>10</v>
      </c>
      <c r="Q22">
        <v>15</v>
      </c>
      <c r="R22">
        <v>34</v>
      </c>
      <c r="T22" s="30" t="s">
        <v>127</v>
      </c>
      <c r="U22" s="31">
        <v>96</v>
      </c>
    </row>
    <row r="23" spans="1:21">
      <c r="A23" t="s">
        <v>27</v>
      </c>
      <c r="B23">
        <v>3525</v>
      </c>
      <c r="C23">
        <v>1804</v>
      </c>
      <c r="D23">
        <v>1721</v>
      </c>
      <c r="E23">
        <v>337</v>
      </c>
      <c r="F23">
        <v>551</v>
      </c>
      <c r="G23">
        <v>377</v>
      </c>
      <c r="I23" s="56">
        <v>20992</v>
      </c>
      <c r="J23">
        <v>236</v>
      </c>
      <c r="K23">
        <v>156</v>
      </c>
      <c r="L23">
        <v>20105</v>
      </c>
      <c r="M23">
        <v>72</v>
      </c>
      <c r="N23">
        <v>24</v>
      </c>
      <c r="O23">
        <v>2994</v>
      </c>
      <c r="P23">
        <v>27</v>
      </c>
      <c r="Q23">
        <v>53</v>
      </c>
      <c r="R23">
        <v>98</v>
      </c>
      <c r="T23" s="30" t="s">
        <v>128</v>
      </c>
      <c r="U23" s="31">
        <v>52</v>
      </c>
    </row>
    <row r="24" spans="1:21">
      <c r="A24" t="s">
        <v>28</v>
      </c>
      <c r="B24">
        <v>13829</v>
      </c>
      <c r="C24">
        <v>8205</v>
      </c>
      <c r="D24">
        <v>5624</v>
      </c>
      <c r="E24">
        <v>1140</v>
      </c>
      <c r="F24">
        <v>1474</v>
      </c>
      <c r="G24">
        <v>1302</v>
      </c>
      <c r="I24" s="56">
        <v>91535</v>
      </c>
      <c r="J24">
        <v>664</v>
      </c>
      <c r="K24">
        <v>904</v>
      </c>
      <c r="L24">
        <v>81590</v>
      </c>
      <c r="M24">
        <v>321</v>
      </c>
      <c r="N24">
        <v>447</v>
      </c>
      <c r="O24">
        <v>18565</v>
      </c>
      <c r="P24">
        <v>147</v>
      </c>
      <c r="Q24">
        <v>249</v>
      </c>
      <c r="R24">
        <v>715</v>
      </c>
      <c r="T24" s="30" t="s">
        <v>129</v>
      </c>
      <c r="U24" s="31">
        <v>114</v>
      </c>
    </row>
    <row r="25" spans="1:21">
      <c r="A25" t="s">
        <v>29</v>
      </c>
      <c r="B25">
        <v>1071</v>
      </c>
      <c r="C25">
        <v>688</v>
      </c>
      <c r="D25">
        <v>383</v>
      </c>
      <c r="E25">
        <v>395</v>
      </c>
      <c r="F25">
        <v>189</v>
      </c>
      <c r="G25">
        <v>126</v>
      </c>
      <c r="I25" s="56">
        <v>13059</v>
      </c>
      <c r="J25">
        <v>95</v>
      </c>
      <c r="K25">
        <v>46</v>
      </c>
      <c r="L25">
        <v>12720</v>
      </c>
      <c r="M25">
        <v>45</v>
      </c>
      <c r="N25">
        <v>11</v>
      </c>
      <c r="O25">
        <v>863</v>
      </c>
      <c r="P25">
        <v>5</v>
      </c>
      <c r="Q25">
        <v>23</v>
      </c>
      <c r="R25">
        <v>30</v>
      </c>
      <c r="T25" s="30" t="s">
        <v>130</v>
      </c>
      <c r="U25" s="31">
        <v>9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I26" s="5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220</v>
      </c>
      <c r="P26">
        <v>2</v>
      </c>
      <c r="Q26">
        <v>2</v>
      </c>
      <c r="R26">
        <v>5</v>
      </c>
      <c r="T26" s="30" t="s">
        <v>131</v>
      </c>
      <c r="U26" s="31">
        <v>52</v>
      </c>
    </row>
    <row r="27" spans="1:21">
      <c r="A27" t="s">
        <v>31</v>
      </c>
      <c r="B27">
        <v>1060</v>
      </c>
      <c r="C27">
        <v>705</v>
      </c>
      <c r="D27">
        <v>355</v>
      </c>
      <c r="E27">
        <v>218</v>
      </c>
      <c r="F27">
        <v>241</v>
      </c>
      <c r="G27">
        <v>122</v>
      </c>
      <c r="I27" s="56">
        <v>15186</v>
      </c>
      <c r="J27">
        <v>70</v>
      </c>
      <c r="K27">
        <v>37</v>
      </c>
      <c r="L27">
        <v>14881</v>
      </c>
      <c r="M27">
        <v>18</v>
      </c>
      <c r="N27">
        <v>9</v>
      </c>
      <c r="O27">
        <v>988</v>
      </c>
      <c r="P27">
        <v>8</v>
      </c>
      <c r="Q27">
        <v>18</v>
      </c>
      <c r="R27">
        <v>52</v>
      </c>
      <c r="T27" s="30" t="s">
        <v>132</v>
      </c>
      <c r="U27" s="31">
        <v>73</v>
      </c>
    </row>
    <row r="28" spans="1:21">
      <c r="A28" t="s">
        <v>32</v>
      </c>
      <c r="B28">
        <v>296</v>
      </c>
      <c r="C28">
        <v>171</v>
      </c>
      <c r="D28">
        <v>125</v>
      </c>
      <c r="E28">
        <v>25</v>
      </c>
      <c r="F28">
        <v>52</v>
      </c>
      <c r="G28">
        <v>52</v>
      </c>
      <c r="I28" s="56">
        <v>4015</v>
      </c>
      <c r="J28">
        <v>52</v>
      </c>
      <c r="K28">
        <v>140</v>
      </c>
      <c r="L28">
        <v>3986</v>
      </c>
      <c r="M28">
        <v>12</v>
      </c>
      <c r="N28">
        <v>36</v>
      </c>
      <c r="O28">
        <v>552</v>
      </c>
      <c r="P28">
        <v>3</v>
      </c>
      <c r="Q28">
        <v>9</v>
      </c>
      <c r="R28">
        <v>22</v>
      </c>
      <c r="T28" s="30" t="s">
        <v>133</v>
      </c>
      <c r="U28" s="31">
        <v>0</v>
      </c>
    </row>
    <row r="29" spans="1:21">
      <c r="A29" t="s">
        <v>33</v>
      </c>
      <c r="B29">
        <v>2125</v>
      </c>
      <c r="C29">
        <v>1244</v>
      </c>
      <c r="D29">
        <v>881</v>
      </c>
      <c r="E29">
        <v>337</v>
      </c>
      <c r="F29">
        <v>285</v>
      </c>
      <c r="G29">
        <v>251</v>
      </c>
      <c r="I29" s="56">
        <v>16217</v>
      </c>
      <c r="J29">
        <v>186</v>
      </c>
      <c r="K29">
        <v>204</v>
      </c>
      <c r="L29">
        <v>16047</v>
      </c>
      <c r="M29">
        <v>65</v>
      </c>
      <c r="N29">
        <v>49</v>
      </c>
      <c r="O29">
        <v>1694</v>
      </c>
      <c r="P29">
        <v>7</v>
      </c>
      <c r="Q29">
        <v>35</v>
      </c>
      <c r="R29">
        <v>40</v>
      </c>
      <c r="T29" s="30" t="s">
        <v>134</v>
      </c>
      <c r="U29" s="31">
        <v>14</v>
      </c>
    </row>
    <row r="30" spans="1:21">
      <c r="A30" t="s">
        <v>34</v>
      </c>
      <c r="B30">
        <v>38</v>
      </c>
      <c r="C30">
        <v>30</v>
      </c>
      <c r="D30">
        <v>8</v>
      </c>
      <c r="E30">
        <v>67</v>
      </c>
      <c r="F30">
        <v>30</v>
      </c>
      <c r="G30">
        <v>8</v>
      </c>
      <c r="I30" s="56">
        <v>822</v>
      </c>
      <c r="J30">
        <v>18</v>
      </c>
      <c r="K30">
        <v>122</v>
      </c>
      <c r="L30">
        <v>732</v>
      </c>
      <c r="M30">
        <v>4</v>
      </c>
      <c r="N30">
        <v>99</v>
      </c>
      <c r="O30">
        <v>138</v>
      </c>
      <c r="P30">
        <v>3</v>
      </c>
      <c r="Q30">
        <v>2</v>
      </c>
      <c r="R30">
        <v>8</v>
      </c>
      <c r="T30" s="30" t="s">
        <v>135</v>
      </c>
      <c r="U30" s="31">
        <v>90</v>
      </c>
    </row>
    <row r="31" spans="1:21">
      <c r="A31" t="s">
        <v>35</v>
      </c>
      <c r="B31">
        <v>545</v>
      </c>
      <c r="C31">
        <v>274</v>
      </c>
      <c r="D31">
        <v>271</v>
      </c>
      <c r="E31">
        <v>230</v>
      </c>
      <c r="F31">
        <v>42</v>
      </c>
      <c r="G31">
        <v>88</v>
      </c>
      <c r="I31" s="56">
        <v>21116</v>
      </c>
      <c r="J31">
        <v>123</v>
      </c>
      <c r="K31">
        <v>64</v>
      </c>
      <c r="L31">
        <v>20260</v>
      </c>
      <c r="M31">
        <v>43</v>
      </c>
      <c r="N31">
        <v>18</v>
      </c>
      <c r="O31">
        <v>557</v>
      </c>
      <c r="P31">
        <v>1</v>
      </c>
      <c r="Q31">
        <v>11</v>
      </c>
      <c r="R31">
        <v>25</v>
      </c>
      <c r="T31" s="30" t="s">
        <v>136</v>
      </c>
      <c r="U31" s="31">
        <v>7</v>
      </c>
    </row>
    <row r="32" spans="1:21">
      <c r="A32" t="s">
        <v>36</v>
      </c>
      <c r="B32">
        <v>2867</v>
      </c>
      <c r="C32">
        <v>1917</v>
      </c>
      <c r="D32">
        <v>950</v>
      </c>
      <c r="E32">
        <v>420</v>
      </c>
      <c r="F32">
        <v>394</v>
      </c>
      <c r="G32">
        <v>389</v>
      </c>
      <c r="I32" s="56">
        <v>24860</v>
      </c>
      <c r="J32">
        <v>160</v>
      </c>
      <c r="K32">
        <v>37</v>
      </c>
      <c r="L32">
        <v>24613</v>
      </c>
      <c r="M32">
        <v>67</v>
      </c>
      <c r="N32">
        <v>18</v>
      </c>
      <c r="O32">
        <v>2764</v>
      </c>
      <c r="P32">
        <v>11</v>
      </c>
      <c r="Q32">
        <v>49</v>
      </c>
      <c r="R32">
        <v>51</v>
      </c>
      <c r="T32" s="30" t="s">
        <v>137</v>
      </c>
      <c r="U32" s="31">
        <v>40</v>
      </c>
    </row>
    <row r="33" spans="1:21">
      <c r="A33" t="s">
        <v>37</v>
      </c>
      <c r="B33">
        <v>2202</v>
      </c>
      <c r="C33">
        <v>1697</v>
      </c>
      <c r="D33">
        <v>505</v>
      </c>
      <c r="E33">
        <v>321</v>
      </c>
      <c r="F33">
        <v>576</v>
      </c>
      <c r="G33">
        <v>275</v>
      </c>
      <c r="I33" s="56">
        <v>22476</v>
      </c>
      <c r="J33">
        <v>78</v>
      </c>
      <c r="K33">
        <v>237</v>
      </c>
      <c r="L33">
        <v>22106</v>
      </c>
      <c r="M33">
        <v>21</v>
      </c>
      <c r="N33">
        <v>57</v>
      </c>
      <c r="O33">
        <v>3179</v>
      </c>
      <c r="P33">
        <v>5</v>
      </c>
      <c r="Q33">
        <v>51</v>
      </c>
      <c r="R33">
        <v>153</v>
      </c>
      <c r="T33" s="30" t="s">
        <v>138</v>
      </c>
      <c r="U33" s="31">
        <v>244</v>
      </c>
    </row>
    <row r="34" spans="1:21">
      <c r="A34" t="s">
        <v>38</v>
      </c>
      <c r="B34">
        <v>1346</v>
      </c>
      <c r="C34">
        <v>1065</v>
      </c>
      <c r="D34">
        <v>281</v>
      </c>
      <c r="E34">
        <v>119</v>
      </c>
      <c r="F34">
        <v>206</v>
      </c>
      <c r="G34">
        <v>202</v>
      </c>
      <c r="I34" s="56">
        <v>10549</v>
      </c>
      <c r="J34">
        <v>49</v>
      </c>
      <c r="K34">
        <v>133</v>
      </c>
      <c r="L34">
        <v>10391</v>
      </c>
      <c r="M34">
        <v>10</v>
      </c>
      <c r="N34">
        <v>17</v>
      </c>
      <c r="O34">
        <v>1246</v>
      </c>
      <c r="P34">
        <v>7</v>
      </c>
      <c r="Q34">
        <v>30</v>
      </c>
      <c r="R34">
        <v>56</v>
      </c>
      <c r="T34" s="30" t="s">
        <v>139</v>
      </c>
      <c r="U34" s="31">
        <v>42</v>
      </c>
    </row>
    <row r="35" spans="1:21">
      <c r="A35" t="s">
        <v>39</v>
      </c>
      <c r="B35">
        <v>7533</v>
      </c>
      <c r="C35">
        <v>4866</v>
      </c>
      <c r="D35">
        <v>2667</v>
      </c>
      <c r="E35">
        <v>804</v>
      </c>
      <c r="F35">
        <v>833</v>
      </c>
      <c r="G35">
        <v>869</v>
      </c>
      <c r="I35" s="56">
        <v>64960</v>
      </c>
      <c r="J35">
        <v>254</v>
      </c>
      <c r="K35">
        <v>300</v>
      </c>
      <c r="L35">
        <v>62664</v>
      </c>
      <c r="M35">
        <v>144</v>
      </c>
      <c r="N35">
        <v>103</v>
      </c>
      <c r="O35">
        <v>12836</v>
      </c>
      <c r="P35">
        <v>37</v>
      </c>
      <c r="Q35">
        <v>165</v>
      </c>
      <c r="R35">
        <v>427</v>
      </c>
      <c r="T35" s="30" t="s">
        <v>140</v>
      </c>
      <c r="U35" s="31">
        <v>110</v>
      </c>
    </row>
    <row r="36" spans="1:21">
      <c r="A36" t="s">
        <v>40</v>
      </c>
      <c r="B36">
        <v>1210</v>
      </c>
      <c r="C36">
        <v>797</v>
      </c>
      <c r="D36">
        <v>413</v>
      </c>
      <c r="E36">
        <v>259</v>
      </c>
      <c r="F36">
        <v>215</v>
      </c>
      <c r="G36">
        <v>182</v>
      </c>
      <c r="I36" s="56">
        <v>20665</v>
      </c>
      <c r="J36">
        <v>43</v>
      </c>
      <c r="K36">
        <v>140</v>
      </c>
      <c r="L36">
        <v>20411</v>
      </c>
      <c r="M36">
        <v>16</v>
      </c>
      <c r="N36">
        <v>40</v>
      </c>
      <c r="O36">
        <v>1405</v>
      </c>
      <c r="P36">
        <v>6</v>
      </c>
      <c r="Q36">
        <v>38</v>
      </c>
      <c r="R36">
        <v>99</v>
      </c>
      <c r="T36" s="30" t="s">
        <v>141</v>
      </c>
      <c r="U36" s="31"/>
    </row>
    <row r="37" spans="1:21">
      <c r="A37" t="s">
        <v>41</v>
      </c>
      <c r="B37">
        <v>3278</v>
      </c>
      <c r="C37">
        <v>1928</v>
      </c>
      <c r="D37">
        <v>1350</v>
      </c>
      <c r="E37">
        <v>362</v>
      </c>
      <c r="F37">
        <v>242</v>
      </c>
      <c r="G37">
        <v>624</v>
      </c>
      <c r="I37" s="56">
        <v>33323</v>
      </c>
      <c r="J37">
        <v>160</v>
      </c>
      <c r="K37">
        <v>123</v>
      </c>
      <c r="L37">
        <v>31821</v>
      </c>
      <c r="M37">
        <v>78</v>
      </c>
      <c r="N37">
        <v>71</v>
      </c>
      <c r="O37">
        <v>6629</v>
      </c>
      <c r="P37">
        <v>34</v>
      </c>
      <c r="Q37">
        <v>83</v>
      </c>
      <c r="R37">
        <v>77</v>
      </c>
      <c r="T37" s="30" t="s">
        <v>142</v>
      </c>
      <c r="U37" s="31">
        <v>9</v>
      </c>
    </row>
    <row r="38" spans="1:21">
      <c r="A38" t="s">
        <v>42</v>
      </c>
      <c r="B38">
        <v>56</v>
      </c>
      <c r="C38">
        <v>38</v>
      </c>
      <c r="D38">
        <v>18</v>
      </c>
      <c r="E38">
        <v>3</v>
      </c>
      <c r="F38">
        <v>3</v>
      </c>
      <c r="G38">
        <v>16</v>
      </c>
      <c r="I38" s="56">
        <v>7459</v>
      </c>
      <c r="J38">
        <v>15</v>
      </c>
      <c r="K38">
        <v>7</v>
      </c>
      <c r="L38">
        <v>7455</v>
      </c>
      <c r="M38">
        <v>0</v>
      </c>
      <c r="N38">
        <v>3</v>
      </c>
      <c r="O38">
        <v>223</v>
      </c>
      <c r="P38">
        <v>0</v>
      </c>
      <c r="Q38">
        <v>2</v>
      </c>
      <c r="R38">
        <v>22</v>
      </c>
      <c r="T38" s="30" t="s">
        <v>143</v>
      </c>
      <c r="U38" s="31">
        <v>13</v>
      </c>
    </row>
    <row r="39" spans="1:21">
      <c r="A39" t="s">
        <v>43</v>
      </c>
      <c r="B39">
        <v>309</v>
      </c>
      <c r="C39">
        <v>11</v>
      </c>
      <c r="D39">
        <v>298</v>
      </c>
      <c r="E39">
        <v>24</v>
      </c>
      <c r="F39">
        <v>12</v>
      </c>
      <c r="G39">
        <v>101</v>
      </c>
      <c r="I39" s="56">
        <v>10897</v>
      </c>
      <c r="J39">
        <v>130</v>
      </c>
      <c r="K39">
        <v>82</v>
      </c>
      <c r="L39">
        <v>9421</v>
      </c>
      <c r="M39">
        <v>25</v>
      </c>
      <c r="N39">
        <v>9</v>
      </c>
      <c r="O39">
        <v>257</v>
      </c>
      <c r="P39">
        <v>2</v>
      </c>
      <c r="Q39">
        <v>1</v>
      </c>
      <c r="R39">
        <v>0</v>
      </c>
      <c r="T39" s="30" t="s">
        <v>144</v>
      </c>
      <c r="U39" s="31">
        <v>65</v>
      </c>
    </row>
    <row r="40" spans="1:21">
      <c r="A40" t="s">
        <v>44</v>
      </c>
      <c r="B40">
        <v>1550</v>
      </c>
      <c r="C40">
        <v>7</v>
      </c>
      <c r="D40">
        <v>1543</v>
      </c>
      <c r="E40">
        <v>51</v>
      </c>
      <c r="F40">
        <v>38</v>
      </c>
      <c r="G40">
        <v>326</v>
      </c>
      <c r="I40" s="56">
        <v>18754</v>
      </c>
      <c r="J40">
        <v>47</v>
      </c>
      <c r="K40">
        <v>18</v>
      </c>
      <c r="L40">
        <v>14828</v>
      </c>
      <c r="M40">
        <v>9</v>
      </c>
      <c r="N40">
        <v>0</v>
      </c>
      <c r="O40">
        <v>457</v>
      </c>
      <c r="P40">
        <v>0</v>
      </c>
      <c r="Q40">
        <v>0</v>
      </c>
      <c r="R40">
        <v>0</v>
      </c>
      <c r="T40" s="30" t="s">
        <v>145</v>
      </c>
      <c r="U40" s="31">
        <v>175</v>
      </c>
    </row>
    <row r="41" spans="1:21">
      <c r="A41" t="s">
        <v>45</v>
      </c>
      <c r="B41">
        <v>58</v>
      </c>
      <c r="C41">
        <v>42</v>
      </c>
      <c r="D41">
        <v>16</v>
      </c>
      <c r="E41">
        <v>6</v>
      </c>
      <c r="F41">
        <v>22</v>
      </c>
      <c r="G41">
        <v>26</v>
      </c>
      <c r="I41" s="56">
        <v>3604</v>
      </c>
      <c r="J41">
        <v>0</v>
      </c>
      <c r="K41">
        <v>0</v>
      </c>
      <c r="L41">
        <v>3333</v>
      </c>
      <c r="M41">
        <v>0</v>
      </c>
      <c r="N41">
        <v>0</v>
      </c>
      <c r="O41">
        <v>303</v>
      </c>
      <c r="P41">
        <v>0</v>
      </c>
      <c r="Q41">
        <v>1</v>
      </c>
      <c r="R41">
        <v>0</v>
      </c>
      <c r="T41" s="30" t="s">
        <v>146</v>
      </c>
      <c r="U41" s="31">
        <v>23</v>
      </c>
    </row>
    <row r="42" spans="1:21">
      <c r="A42" t="s">
        <v>46</v>
      </c>
      <c r="B42">
        <v>147</v>
      </c>
      <c r="C42">
        <v>0</v>
      </c>
      <c r="D42">
        <v>147</v>
      </c>
      <c r="E42">
        <v>9</v>
      </c>
      <c r="F42">
        <v>19</v>
      </c>
      <c r="G42">
        <v>93</v>
      </c>
      <c r="I42" s="56">
        <v>5107</v>
      </c>
      <c r="J42">
        <v>30</v>
      </c>
      <c r="K42">
        <v>1</v>
      </c>
      <c r="L42">
        <v>4392</v>
      </c>
      <c r="M42">
        <v>2</v>
      </c>
      <c r="N42">
        <v>0</v>
      </c>
      <c r="O42">
        <v>218</v>
      </c>
      <c r="P42">
        <v>0</v>
      </c>
      <c r="Q42">
        <v>0</v>
      </c>
      <c r="R42">
        <v>0</v>
      </c>
      <c r="T42" s="30" t="s">
        <v>147</v>
      </c>
      <c r="U42" s="31">
        <v>181</v>
      </c>
    </row>
    <row r="43" spans="1:21">
      <c r="A43" t="s">
        <v>47</v>
      </c>
      <c r="B43">
        <v>263</v>
      </c>
      <c r="C43">
        <v>22</v>
      </c>
      <c r="D43">
        <v>241</v>
      </c>
      <c r="E43">
        <v>27</v>
      </c>
      <c r="F43">
        <v>4</v>
      </c>
      <c r="G43">
        <v>100</v>
      </c>
      <c r="I43" s="56">
        <v>13448</v>
      </c>
      <c r="J43">
        <v>1</v>
      </c>
      <c r="K43">
        <v>1</v>
      </c>
      <c r="L43">
        <v>9532</v>
      </c>
      <c r="M43">
        <v>0</v>
      </c>
      <c r="N43">
        <v>0</v>
      </c>
      <c r="O43">
        <v>199</v>
      </c>
      <c r="P43">
        <v>0</v>
      </c>
      <c r="Q43">
        <v>0</v>
      </c>
      <c r="R43">
        <v>0</v>
      </c>
      <c r="T43" s="30" t="s">
        <v>148</v>
      </c>
      <c r="U43" s="31">
        <v>54</v>
      </c>
    </row>
    <row r="44" spans="1:21">
      <c r="A44" t="s">
        <v>48</v>
      </c>
      <c r="B44">
        <v>229</v>
      </c>
      <c r="C44">
        <v>136</v>
      </c>
      <c r="D44">
        <v>93</v>
      </c>
      <c r="E44">
        <v>37</v>
      </c>
      <c r="F44">
        <v>71</v>
      </c>
      <c r="G44">
        <v>40</v>
      </c>
      <c r="I44" s="56">
        <v>6526</v>
      </c>
      <c r="J44">
        <v>98</v>
      </c>
      <c r="K44">
        <v>8</v>
      </c>
      <c r="L44">
        <v>6400</v>
      </c>
      <c r="M44">
        <v>25</v>
      </c>
      <c r="N44">
        <v>1</v>
      </c>
      <c r="O44">
        <v>402</v>
      </c>
      <c r="P44">
        <v>2</v>
      </c>
      <c r="Q44">
        <v>3</v>
      </c>
      <c r="R44">
        <v>42</v>
      </c>
      <c r="T44" s="30" t="s">
        <v>149</v>
      </c>
      <c r="U44" s="31">
        <v>3</v>
      </c>
    </row>
    <row r="45" spans="1:21">
      <c r="A45" t="s">
        <v>49</v>
      </c>
      <c r="B45">
        <v>314</v>
      </c>
      <c r="C45">
        <v>164</v>
      </c>
      <c r="D45">
        <v>150</v>
      </c>
      <c r="E45">
        <v>109</v>
      </c>
      <c r="F45">
        <v>29</v>
      </c>
      <c r="G45">
        <v>46</v>
      </c>
      <c r="I45" s="56">
        <v>7176</v>
      </c>
      <c r="J45">
        <v>28</v>
      </c>
      <c r="K45">
        <v>3</v>
      </c>
      <c r="L45">
        <v>7142</v>
      </c>
      <c r="M45">
        <v>9</v>
      </c>
      <c r="N45">
        <v>1</v>
      </c>
      <c r="O45">
        <v>239</v>
      </c>
      <c r="P45">
        <v>2</v>
      </c>
      <c r="Q45">
        <v>8</v>
      </c>
      <c r="R45">
        <v>4</v>
      </c>
      <c r="T45" s="30" t="s">
        <v>150</v>
      </c>
      <c r="U45" s="31">
        <v>10</v>
      </c>
    </row>
    <row r="46" spans="1:21" ht="15" thickBot="1">
      <c r="A46" t="s">
        <v>50</v>
      </c>
      <c r="B46">
        <v>1680</v>
      </c>
      <c r="C46">
        <v>959</v>
      </c>
      <c r="D46">
        <v>721</v>
      </c>
      <c r="E46">
        <v>333</v>
      </c>
      <c r="F46">
        <v>251</v>
      </c>
      <c r="G46">
        <v>222</v>
      </c>
      <c r="I46" s="56">
        <v>15245</v>
      </c>
      <c r="J46">
        <v>98</v>
      </c>
      <c r="K46">
        <v>60</v>
      </c>
      <c r="L46">
        <v>15177</v>
      </c>
      <c r="M46">
        <v>24</v>
      </c>
      <c r="N46">
        <v>24</v>
      </c>
      <c r="O46">
        <v>1321</v>
      </c>
      <c r="P46">
        <v>8</v>
      </c>
      <c r="Q46">
        <v>37</v>
      </c>
      <c r="R46">
        <v>87</v>
      </c>
      <c r="T46" s="32" t="s">
        <v>151</v>
      </c>
      <c r="U46" s="31">
        <v>26</v>
      </c>
    </row>
    <row r="47" spans="1:21" ht="15" thickTop="1">
      <c r="A47" t="s">
        <v>51</v>
      </c>
      <c r="B47">
        <v>3196</v>
      </c>
      <c r="C47">
        <v>1296</v>
      </c>
      <c r="D47">
        <v>1900</v>
      </c>
      <c r="E47">
        <v>394</v>
      </c>
      <c r="F47">
        <v>464</v>
      </c>
      <c r="G47">
        <v>280</v>
      </c>
      <c r="I47" s="56">
        <v>32032</v>
      </c>
      <c r="J47">
        <v>136</v>
      </c>
      <c r="K47">
        <v>14</v>
      </c>
      <c r="L47">
        <v>30897</v>
      </c>
      <c r="M47">
        <v>56</v>
      </c>
      <c r="N47">
        <v>2</v>
      </c>
      <c r="O47">
        <v>1861</v>
      </c>
      <c r="P47">
        <v>5</v>
      </c>
      <c r="Q47">
        <v>35</v>
      </c>
      <c r="R47">
        <v>43</v>
      </c>
      <c r="U47" s="31"/>
    </row>
    <row r="48" spans="1:21">
      <c r="A48" t="s">
        <v>52</v>
      </c>
      <c r="B48">
        <v>2471</v>
      </c>
      <c r="C48">
        <v>1085</v>
      </c>
      <c r="D48">
        <v>1386</v>
      </c>
      <c r="E48">
        <v>465</v>
      </c>
      <c r="F48">
        <v>190</v>
      </c>
      <c r="G48">
        <v>311</v>
      </c>
      <c r="I48" s="56">
        <v>24655</v>
      </c>
      <c r="J48">
        <v>45</v>
      </c>
      <c r="K48">
        <v>320</v>
      </c>
      <c r="L48">
        <v>24533</v>
      </c>
      <c r="M48">
        <v>20</v>
      </c>
      <c r="N48">
        <v>123</v>
      </c>
      <c r="O48">
        <v>1827</v>
      </c>
      <c r="P48">
        <v>11</v>
      </c>
      <c r="Q48">
        <v>43</v>
      </c>
      <c r="R48">
        <v>89</v>
      </c>
    </row>
    <row r="49" spans="1:18">
      <c r="A49" t="s">
        <v>53</v>
      </c>
      <c r="B49">
        <v>957</v>
      </c>
      <c r="C49">
        <v>460</v>
      </c>
      <c r="D49">
        <v>497</v>
      </c>
      <c r="E49">
        <v>229</v>
      </c>
      <c r="F49">
        <v>224</v>
      </c>
      <c r="G49">
        <v>139</v>
      </c>
      <c r="I49" s="56">
        <v>10756</v>
      </c>
      <c r="J49">
        <v>108</v>
      </c>
      <c r="K49">
        <v>155</v>
      </c>
      <c r="L49">
        <v>10191</v>
      </c>
      <c r="M49">
        <v>23</v>
      </c>
      <c r="N49">
        <v>12</v>
      </c>
      <c r="O49">
        <v>1142</v>
      </c>
      <c r="P49">
        <v>2</v>
      </c>
      <c r="Q49">
        <v>21</v>
      </c>
      <c r="R49">
        <v>84</v>
      </c>
    </row>
    <row r="50" spans="1:18">
      <c r="A50" t="s">
        <v>54</v>
      </c>
      <c r="B50">
        <v>2732</v>
      </c>
      <c r="C50">
        <v>1806</v>
      </c>
      <c r="D50">
        <v>926</v>
      </c>
      <c r="E50">
        <v>341</v>
      </c>
      <c r="F50">
        <v>501</v>
      </c>
      <c r="G50">
        <v>436</v>
      </c>
      <c r="I50" s="56">
        <v>31053</v>
      </c>
      <c r="J50">
        <v>148</v>
      </c>
      <c r="K50">
        <v>91</v>
      </c>
      <c r="L50">
        <v>30647</v>
      </c>
      <c r="M50">
        <v>84</v>
      </c>
      <c r="N50">
        <v>44</v>
      </c>
      <c r="O50">
        <v>4800</v>
      </c>
      <c r="P50">
        <v>21</v>
      </c>
      <c r="Q50">
        <v>86</v>
      </c>
      <c r="R50">
        <v>223</v>
      </c>
    </row>
    <row r="51" spans="1:18">
      <c r="A51" t="s">
        <v>55</v>
      </c>
      <c r="B51">
        <v>581</v>
      </c>
      <c r="C51">
        <v>359</v>
      </c>
      <c r="D51">
        <v>222</v>
      </c>
      <c r="E51">
        <v>102</v>
      </c>
      <c r="F51">
        <v>115</v>
      </c>
      <c r="G51">
        <v>78</v>
      </c>
      <c r="I51" s="56">
        <v>10788</v>
      </c>
      <c r="J51">
        <v>44</v>
      </c>
      <c r="K51">
        <v>3</v>
      </c>
      <c r="L51">
        <v>10711</v>
      </c>
      <c r="M51">
        <v>6</v>
      </c>
      <c r="N51">
        <v>1</v>
      </c>
      <c r="O51">
        <v>689</v>
      </c>
      <c r="P51">
        <v>2</v>
      </c>
      <c r="Q51">
        <v>19</v>
      </c>
      <c r="R51">
        <v>41</v>
      </c>
    </row>
    <row r="52" spans="1:18">
      <c r="A52" t="s">
        <v>56</v>
      </c>
      <c r="B52">
        <v>1718</v>
      </c>
      <c r="C52">
        <v>993</v>
      </c>
      <c r="D52">
        <v>725</v>
      </c>
      <c r="E52">
        <v>317</v>
      </c>
      <c r="F52">
        <v>290</v>
      </c>
      <c r="G52">
        <v>220</v>
      </c>
      <c r="I52" s="56">
        <v>22201</v>
      </c>
      <c r="J52">
        <v>58</v>
      </c>
      <c r="K52">
        <v>7</v>
      </c>
      <c r="L52">
        <v>21465</v>
      </c>
      <c r="M52">
        <v>20</v>
      </c>
      <c r="N52">
        <v>1</v>
      </c>
      <c r="O52">
        <v>1291</v>
      </c>
      <c r="P52">
        <v>9</v>
      </c>
      <c r="Q52">
        <v>23</v>
      </c>
      <c r="R52">
        <v>24</v>
      </c>
    </row>
    <row r="53" spans="1:18">
      <c r="A53" t="s">
        <v>57</v>
      </c>
      <c r="B53">
        <v>303</v>
      </c>
      <c r="C53">
        <v>208</v>
      </c>
      <c r="D53">
        <v>95</v>
      </c>
      <c r="E53">
        <v>49</v>
      </c>
      <c r="F53">
        <v>126</v>
      </c>
      <c r="G53">
        <v>30</v>
      </c>
      <c r="I53" s="56">
        <v>10215</v>
      </c>
      <c r="J53">
        <v>0</v>
      </c>
      <c r="K53">
        <v>0</v>
      </c>
      <c r="L53">
        <v>10050</v>
      </c>
      <c r="M53">
        <v>0</v>
      </c>
      <c r="N53">
        <v>0</v>
      </c>
      <c r="O53">
        <v>318</v>
      </c>
      <c r="P53">
        <v>0</v>
      </c>
      <c r="Q53">
        <v>18</v>
      </c>
      <c r="R53">
        <v>15</v>
      </c>
    </row>
    <row r="54" spans="1:18">
      <c r="A54" t="s">
        <v>58</v>
      </c>
      <c r="B54">
        <v>451</v>
      </c>
      <c r="C54">
        <v>257</v>
      </c>
      <c r="D54">
        <v>194</v>
      </c>
      <c r="E54">
        <v>143</v>
      </c>
      <c r="F54">
        <v>75</v>
      </c>
      <c r="G54">
        <v>87</v>
      </c>
      <c r="I54" s="56">
        <v>14495</v>
      </c>
      <c r="J54">
        <v>38</v>
      </c>
      <c r="K54">
        <v>350</v>
      </c>
      <c r="L54">
        <v>14364</v>
      </c>
      <c r="M54">
        <v>6</v>
      </c>
      <c r="N54">
        <v>106</v>
      </c>
      <c r="O54">
        <v>701</v>
      </c>
      <c r="P54">
        <v>5</v>
      </c>
      <c r="Q54">
        <v>5</v>
      </c>
      <c r="R54">
        <v>31</v>
      </c>
    </row>
    <row r="55" spans="1:18">
      <c r="A55" t="s">
        <v>59</v>
      </c>
      <c r="B55">
        <v>476</v>
      </c>
      <c r="C55">
        <v>246</v>
      </c>
      <c r="D55">
        <v>230</v>
      </c>
      <c r="E55">
        <v>120</v>
      </c>
      <c r="F55">
        <v>108</v>
      </c>
      <c r="G55">
        <v>68</v>
      </c>
      <c r="I55">
        <v>15572</v>
      </c>
      <c r="J55">
        <v>50</v>
      </c>
      <c r="K55">
        <v>140</v>
      </c>
      <c r="L55">
        <v>15024</v>
      </c>
      <c r="M55">
        <v>8</v>
      </c>
      <c r="N55">
        <v>61</v>
      </c>
      <c r="O55">
        <v>778</v>
      </c>
      <c r="P55">
        <v>4</v>
      </c>
      <c r="Q55">
        <v>12</v>
      </c>
      <c r="R55">
        <v>30</v>
      </c>
    </row>
  </sheetData>
  <sheetProtection autoFilter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 sqref="A1:T1"/>
    </sheetView>
  </sheetViews>
  <sheetFormatPr defaultColWidth="9.109375" defaultRowHeight="14.4"/>
  <cols>
    <col min="1" max="1" width="16.6640625" style="2" customWidth="1"/>
    <col min="2" max="20" width="14.6640625" style="2" customWidth="1"/>
    <col min="21" max="16384" width="9.109375" style="2"/>
  </cols>
  <sheetData>
    <row r="1" spans="1:20" s="1" customFormat="1" ht="75" customHeight="1">
      <c r="A1" s="3" t="s">
        <v>192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187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59595</v>
      </c>
      <c r="C2" s="7">
        <f>B2</f>
        <v>59595</v>
      </c>
      <c r="D2" s="7">
        <f>JanuaryR!I2</f>
        <v>60244</v>
      </c>
      <c r="E2" s="7">
        <f>JanuaryR!J2</f>
        <v>423</v>
      </c>
      <c r="F2" s="7">
        <f>JanuaryR!K2</f>
        <v>205</v>
      </c>
      <c r="G2" s="7">
        <f>JanuaryR!L2</f>
        <v>58754</v>
      </c>
      <c r="H2" s="7">
        <f>JanuaryR!M2</f>
        <v>210</v>
      </c>
      <c r="I2" s="7">
        <f>JanuaryR!N2</f>
        <v>114</v>
      </c>
      <c r="J2" s="7">
        <f>JanuaryR!B2</f>
        <v>6861</v>
      </c>
      <c r="K2" s="7">
        <f>JanuaryR!C2</f>
        <v>4269</v>
      </c>
      <c r="L2" s="7">
        <f>JanuaryR!D2</f>
        <v>2592</v>
      </c>
      <c r="M2" s="7">
        <f>JanuaryR!U2</f>
        <v>278</v>
      </c>
      <c r="N2" s="7">
        <f>JanuaryR!G2</f>
        <v>651</v>
      </c>
      <c r="O2" s="7">
        <f>JanuaryR!O2</f>
        <v>6869</v>
      </c>
      <c r="P2" s="7">
        <f>JanuaryR!P2</f>
        <v>35</v>
      </c>
      <c r="Q2" s="7">
        <f>JanuaryR!Q2</f>
        <v>129</v>
      </c>
      <c r="R2" s="7">
        <f>JanuaryR!R2</f>
        <v>70</v>
      </c>
      <c r="S2" s="7">
        <f>JanuaryR!E2</f>
        <v>1151</v>
      </c>
      <c r="T2" s="7">
        <f>JanuaryR!F2</f>
        <v>1278</v>
      </c>
    </row>
    <row r="3" spans="1:20">
      <c r="A3" s="8" t="s">
        <v>8</v>
      </c>
      <c r="B3" s="8">
        <f>'YTD Totals'!B3</f>
        <v>24025</v>
      </c>
      <c r="C3" s="8">
        <f t="shared" ref="C3:C58" si="0">B3</f>
        <v>24025</v>
      </c>
      <c r="D3" s="8">
        <f>JanuaryR!I3</f>
        <v>24817</v>
      </c>
      <c r="E3" s="8">
        <f>JanuaryR!J3</f>
        <v>319</v>
      </c>
      <c r="F3" s="8">
        <f>JanuaryR!K3</f>
        <v>121</v>
      </c>
      <c r="G3" s="8">
        <f>JanuaryR!L3</f>
        <v>24322</v>
      </c>
      <c r="H3" s="8">
        <f>JanuaryR!M3</f>
        <v>155</v>
      </c>
      <c r="I3" s="8">
        <f>JanuaryR!N3</f>
        <v>28</v>
      </c>
      <c r="J3" s="8">
        <f>JanuaryR!B3</f>
        <v>3138</v>
      </c>
      <c r="K3" s="8">
        <f>JanuaryR!C3</f>
        <v>2109</v>
      </c>
      <c r="L3" s="8">
        <f>JanuaryR!D3</f>
        <v>1029</v>
      </c>
      <c r="M3" s="8">
        <f>JanuaryR!U3</f>
        <v>203</v>
      </c>
      <c r="N3" s="8">
        <f>JanuaryR!G3</f>
        <v>370</v>
      </c>
      <c r="O3" s="8">
        <f>JanuaryR!O3</f>
        <v>3950</v>
      </c>
      <c r="P3" s="8">
        <f>JanuaryR!P3</f>
        <v>27</v>
      </c>
      <c r="Q3" s="8">
        <f>JanuaryR!Q3</f>
        <v>68</v>
      </c>
      <c r="R3" s="8">
        <f>JanuaryR!R3</f>
        <v>0</v>
      </c>
      <c r="S3" s="8">
        <f>JanuaryR!E3</f>
        <v>423</v>
      </c>
      <c r="T3" s="8">
        <f>JanuaryR!F3</f>
        <v>479</v>
      </c>
    </row>
    <row r="4" spans="1:20">
      <c r="A4" s="7" t="s">
        <v>9</v>
      </c>
      <c r="B4" s="7">
        <f>'YTD Totals'!B4</f>
        <v>65054</v>
      </c>
      <c r="C4" s="7">
        <f t="shared" si="0"/>
        <v>65054</v>
      </c>
      <c r="D4" s="7">
        <f>JanuaryR!I4</f>
        <v>65743</v>
      </c>
      <c r="E4" s="7">
        <f>JanuaryR!J4</f>
        <v>719</v>
      </c>
      <c r="F4" s="7">
        <f>JanuaryR!K4</f>
        <v>650</v>
      </c>
      <c r="G4" s="7">
        <f>JanuaryR!L4</f>
        <v>61474</v>
      </c>
      <c r="H4" s="7">
        <f>JanuaryR!M4</f>
        <v>416</v>
      </c>
      <c r="I4" s="7">
        <f>JanuaryR!N4</f>
        <v>205</v>
      </c>
      <c r="J4" s="7">
        <f>JanuaryR!B4</f>
        <v>13791</v>
      </c>
      <c r="K4" s="7">
        <f>JanuaryR!C4</f>
        <v>7164</v>
      </c>
      <c r="L4" s="7">
        <f>JanuaryR!D4</f>
        <v>6627</v>
      </c>
      <c r="M4" s="7">
        <f>JanuaryR!U5</f>
        <v>520</v>
      </c>
      <c r="N4" s="7">
        <f>JanuaryR!G4</f>
        <v>1134</v>
      </c>
      <c r="O4" s="7">
        <f>JanuaryR!O4</f>
        <v>6719</v>
      </c>
      <c r="P4" s="7">
        <f>JanuaryR!P4</f>
        <v>49</v>
      </c>
      <c r="Q4" s="7">
        <f>JanuaryR!Q4</f>
        <v>221</v>
      </c>
      <c r="R4" s="7">
        <f>JanuaryR!R4</f>
        <v>4</v>
      </c>
      <c r="S4" s="7">
        <f>JanuaryR!E4</f>
        <v>941</v>
      </c>
      <c r="T4" s="7">
        <f>JanuaryR!F4</f>
        <v>1290</v>
      </c>
    </row>
    <row r="5" spans="1:20">
      <c r="A5" s="8" t="s">
        <v>10</v>
      </c>
      <c r="B5" s="8">
        <f>'YTD Totals'!B5</f>
        <v>11514</v>
      </c>
      <c r="C5" s="8">
        <f t="shared" si="0"/>
        <v>11514</v>
      </c>
      <c r="D5" s="8">
        <f>JanuaryR!I5</f>
        <v>11634</v>
      </c>
      <c r="E5" s="8">
        <f>JanuaryR!J5</f>
        <v>13</v>
      </c>
      <c r="F5" s="8">
        <f>JanuaryR!K5</f>
        <v>5</v>
      </c>
      <c r="G5" s="8">
        <f>JanuaryR!L5</f>
        <v>11349</v>
      </c>
      <c r="H5" s="8">
        <f>JanuaryR!M5</f>
        <v>3</v>
      </c>
      <c r="I5" s="8">
        <f>JanuaryR!N5</f>
        <v>2</v>
      </c>
      <c r="J5" s="8">
        <f>JanuaryR!B5</f>
        <v>332</v>
      </c>
      <c r="K5" s="8">
        <f>JanuaryR!C5</f>
        <v>200</v>
      </c>
      <c r="L5" s="8">
        <f>JanuaryR!D5</f>
        <v>132</v>
      </c>
      <c r="M5" s="8">
        <f>JanuaryR!U7</f>
        <v>27</v>
      </c>
      <c r="N5" s="8">
        <f>JanuaryR!G5</f>
        <v>31</v>
      </c>
      <c r="O5" s="8">
        <f>JanuaryR!O5</f>
        <v>179</v>
      </c>
      <c r="P5" s="8">
        <f>JanuaryR!P5</f>
        <v>0</v>
      </c>
      <c r="Q5" s="8">
        <f>JanuaryR!Q5</f>
        <v>6</v>
      </c>
      <c r="R5" s="8">
        <f>JanuaryR!R5</f>
        <v>0</v>
      </c>
      <c r="S5" s="8">
        <f>JanuaryR!E5</f>
        <v>140</v>
      </c>
      <c r="T5" s="8">
        <f>JanuaryR!F5</f>
        <v>36</v>
      </c>
    </row>
    <row r="6" spans="1:20">
      <c r="A6" s="7" t="s">
        <v>11</v>
      </c>
      <c r="B6" s="7">
        <f>'YTD Totals'!B6</f>
        <v>59720</v>
      </c>
      <c r="C6" s="7">
        <f t="shared" si="0"/>
        <v>59720</v>
      </c>
      <c r="D6" s="7">
        <f>JanuaryR!I6</f>
        <v>57474</v>
      </c>
      <c r="E6" s="7">
        <f>JanuaryR!J6</f>
        <v>520</v>
      </c>
      <c r="F6" s="7">
        <f>JanuaryR!K6</f>
        <v>2375</v>
      </c>
      <c r="G6" s="7">
        <f>JanuaryR!L6</f>
        <v>54556</v>
      </c>
      <c r="H6" s="7">
        <f>JanuaryR!M6</f>
        <v>333</v>
      </c>
      <c r="I6" s="7">
        <f>JanuaryR!N6</f>
        <v>706</v>
      </c>
      <c r="J6" s="7">
        <f>JanuaryR!B6</f>
        <v>8242</v>
      </c>
      <c r="K6" s="7">
        <f>JanuaryR!C6</f>
        <v>4313</v>
      </c>
      <c r="L6" s="7">
        <f>JanuaryR!D6</f>
        <v>3929</v>
      </c>
      <c r="M6" s="7">
        <f>JanuaryR!U8</f>
        <v>607</v>
      </c>
      <c r="N6" s="7">
        <f>JanuaryR!G6</f>
        <v>885</v>
      </c>
      <c r="O6" s="7">
        <f>JanuaryR!O6</f>
        <v>12586</v>
      </c>
      <c r="P6" s="7">
        <f>JanuaryR!P6</f>
        <v>69</v>
      </c>
      <c r="Q6" s="7">
        <f>JanuaryR!Q6</f>
        <v>167</v>
      </c>
      <c r="R6" s="7">
        <f>JanuaryR!R6</f>
        <v>3</v>
      </c>
      <c r="S6" s="7">
        <f>JanuaryR!E6</f>
        <v>1406</v>
      </c>
      <c r="T6" s="7">
        <f>JanuaryR!F6</f>
        <v>1219</v>
      </c>
    </row>
    <row r="7" spans="1:20">
      <c r="A7" s="8" t="s">
        <v>12</v>
      </c>
      <c r="B7" s="8">
        <f>'YTD Totals'!B7</f>
        <v>15223</v>
      </c>
      <c r="C7" s="8">
        <f t="shared" si="0"/>
        <v>15223</v>
      </c>
      <c r="D7" s="8">
        <f>JanuaryR!I7</f>
        <v>15314</v>
      </c>
      <c r="E7" s="8">
        <f>JanuaryR!J7</f>
        <v>101</v>
      </c>
      <c r="F7" s="8">
        <f>JanuaryR!K7</f>
        <v>173</v>
      </c>
      <c r="G7" s="8">
        <f>JanuaryR!L7</f>
        <v>15214</v>
      </c>
      <c r="H7" s="8">
        <f>JanuaryR!M7</f>
        <v>42</v>
      </c>
      <c r="I7" s="8">
        <f>JanuaryR!N7</f>
        <v>30</v>
      </c>
      <c r="J7" s="8">
        <f>JanuaryR!B7</f>
        <v>1224</v>
      </c>
      <c r="K7" s="8">
        <f>JanuaryR!C7</f>
        <v>1018</v>
      </c>
      <c r="L7" s="8">
        <f>JanuaryR!D7</f>
        <v>206</v>
      </c>
      <c r="M7" s="8">
        <f>JanuaryR!U9</f>
        <v>22</v>
      </c>
      <c r="N7" s="8">
        <f>JanuaryR!G7</f>
        <v>112</v>
      </c>
      <c r="O7" s="8">
        <f>JanuaryR!O7</f>
        <v>635</v>
      </c>
      <c r="P7" s="8">
        <f>JanuaryR!P7</f>
        <v>3</v>
      </c>
      <c r="Q7" s="8">
        <f>JanuaryR!Q7</f>
        <v>17</v>
      </c>
      <c r="R7" s="8">
        <f>JanuaryR!R7</f>
        <v>0</v>
      </c>
      <c r="S7" s="8">
        <f>JanuaryR!E7</f>
        <v>191</v>
      </c>
      <c r="T7" s="8">
        <f>JanuaryR!F7</f>
        <v>310</v>
      </c>
    </row>
    <row r="8" spans="1:20">
      <c r="A8" s="7" t="s">
        <v>13</v>
      </c>
      <c r="B8" s="7">
        <f>'YTD Totals'!B8</f>
        <v>9019</v>
      </c>
      <c r="C8" s="7">
        <f t="shared" si="0"/>
        <v>9019</v>
      </c>
      <c r="D8" s="7">
        <f>JanuaryR!I8</f>
        <v>9412</v>
      </c>
      <c r="E8" s="7">
        <f>JanuaryR!J8</f>
        <v>108</v>
      </c>
      <c r="F8" s="7">
        <f>JanuaryR!K8</f>
        <v>3</v>
      </c>
      <c r="G8" s="7">
        <f>JanuaryR!L8</f>
        <v>9254</v>
      </c>
      <c r="H8" s="7">
        <f>JanuaryR!M8</f>
        <v>15</v>
      </c>
      <c r="I8" s="7">
        <f>JanuaryR!N8</f>
        <v>1</v>
      </c>
      <c r="J8" s="7">
        <f>JanuaryR!B8</f>
        <v>723</v>
      </c>
      <c r="K8" s="7">
        <f>JanuaryR!C8</f>
        <v>605</v>
      </c>
      <c r="L8" s="7">
        <f>JanuaryR!D8</f>
        <v>118</v>
      </c>
      <c r="M8" s="7">
        <f>JanuaryR!U10</f>
        <v>25</v>
      </c>
      <c r="N8" s="7">
        <f>JanuaryR!G8</f>
        <v>93</v>
      </c>
      <c r="O8" s="7">
        <f>JanuaryR!O8</f>
        <v>514</v>
      </c>
      <c r="P8" s="7">
        <f>JanuaryR!P8</f>
        <v>6</v>
      </c>
      <c r="Q8" s="7">
        <f>JanuaryR!Q8</f>
        <v>11</v>
      </c>
      <c r="R8" s="7">
        <f>JanuaryR!R8</f>
        <v>0</v>
      </c>
      <c r="S8" s="7">
        <f>JanuaryR!E8</f>
        <v>150</v>
      </c>
      <c r="T8" s="7">
        <f>JanuaryR!F8</f>
        <v>158</v>
      </c>
    </row>
    <row r="9" spans="1:20">
      <c r="A9" s="8" t="s">
        <v>14</v>
      </c>
      <c r="B9" s="8">
        <f>'YTD Totals'!B9</f>
        <v>9362</v>
      </c>
      <c r="C9" s="8">
        <f t="shared" si="0"/>
        <v>9362</v>
      </c>
      <c r="D9" s="8">
        <f>JanuaryR!I9</f>
        <v>9279</v>
      </c>
      <c r="E9" s="8">
        <f>JanuaryR!J9</f>
        <v>39</v>
      </c>
      <c r="F9" s="8">
        <f>JanuaryR!K9</f>
        <v>144</v>
      </c>
      <c r="G9" s="8">
        <f>JanuaryR!L9</f>
        <v>9141</v>
      </c>
      <c r="H9" s="8">
        <f>JanuaryR!M9</f>
        <v>13</v>
      </c>
      <c r="I9" s="8">
        <f>JanuaryR!N9</f>
        <v>32</v>
      </c>
      <c r="J9" s="8">
        <f>JanuaryR!B9</f>
        <v>446</v>
      </c>
      <c r="K9" s="8">
        <f>JanuaryR!C9</f>
        <v>333</v>
      </c>
      <c r="L9" s="8">
        <f>JanuaryR!D9</f>
        <v>113</v>
      </c>
      <c r="M9" s="8">
        <f>JanuaryR!U11</f>
        <v>15</v>
      </c>
      <c r="N9" s="8">
        <f>JanuaryR!G9</f>
        <v>55</v>
      </c>
      <c r="O9" s="8">
        <f>JanuaryR!O9</f>
        <v>252</v>
      </c>
      <c r="P9" s="8">
        <f>JanuaryR!P9</f>
        <v>5</v>
      </c>
      <c r="Q9" s="8">
        <f>JanuaryR!Q9</f>
        <v>11</v>
      </c>
      <c r="R9" s="8">
        <f>JanuaryR!R9</f>
        <v>0</v>
      </c>
      <c r="S9" s="8">
        <f>JanuaryR!E9</f>
        <v>81</v>
      </c>
      <c r="T9" s="8">
        <f>JanuaryR!F9</f>
        <v>47</v>
      </c>
    </row>
    <row r="10" spans="1:20">
      <c r="A10" s="7" t="s">
        <v>15</v>
      </c>
      <c r="B10" s="7">
        <f>'YTD Totals'!B10</f>
        <v>6463</v>
      </c>
      <c r="C10" s="7">
        <f t="shared" si="0"/>
        <v>6463</v>
      </c>
      <c r="D10" s="7">
        <f>JanuaryR!I10</f>
        <v>6662</v>
      </c>
      <c r="E10" s="7">
        <f>JanuaryR!J10</f>
        <v>44</v>
      </c>
      <c r="F10" s="7">
        <f>JanuaryR!K10</f>
        <v>4</v>
      </c>
      <c r="G10" s="7">
        <f>JanuaryR!L10</f>
        <v>6518</v>
      </c>
      <c r="H10" s="7">
        <f>JanuaryR!M10</f>
        <v>1</v>
      </c>
      <c r="I10" s="7">
        <f>JanuaryR!N10</f>
        <v>3</v>
      </c>
      <c r="J10" s="7">
        <f>JanuaryR!B10</f>
        <v>30</v>
      </c>
      <c r="K10" s="7">
        <f>JanuaryR!C10</f>
        <v>17</v>
      </c>
      <c r="L10" s="7">
        <f>JanuaryR!D10</f>
        <v>13</v>
      </c>
      <c r="M10" s="7">
        <f>JanuaryR!U12</f>
        <v>1</v>
      </c>
      <c r="N10" s="7">
        <f>JanuaryR!G10</f>
        <v>9</v>
      </c>
      <c r="O10" s="7">
        <f>JanuaryR!O10</f>
        <v>126</v>
      </c>
      <c r="P10" s="7">
        <f>JanuaryR!P10</f>
        <v>0</v>
      </c>
      <c r="Q10" s="7">
        <f>JanuaryR!Q10</f>
        <v>2</v>
      </c>
      <c r="R10" s="7">
        <f>JanuaryR!R10</f>
        <v>0</v>
      </c>
      <c r="S10" s="7">
        <f>JanuaryR!E10</f>
        <v>33</v>
      </c>
      <c r="T10" s="7">
        <f>JanuaryR!F10</f>
        <v>2</v>
      </c>
    </row>
    <row r="11" spans="1:20">
      <c r="A11" s="8" t="s">
        <v>16</v>
      </c>
      <c r="B11" s="8">
        <f>'YTD Totals'!B11</f>
        <v>12438</v>
      </c>
      <c r="C11" s="8">
        <f t="shared" si="0"/>
        <v>12438</v>
      </c>
      <c r="D11" s="8">
        <f>JanuaryR!I11</f>
        <v>35487</v>
      </c>
      <c r="E11" s="8">
        <f>JanuaryR!J11</f>
        <v>1888</v>
      </c>
      <c r="F11" s="8">
        <f>JanuaryR!K11</f>
        <v>1847</v>
      </c>
      <c r="G11" s="8">
        <f>JanuaryR!L11</f>
        <v>35487</v>
      </c>
      <c r="H11" s="8">
        <f>JanuaryR!M11</f>
        <v>1888</v>
      </c>
      <c r="I11" s="8">
        <f>JanuaryR!N11</f>
        <v>1847</v>
      </c>
      <c r="J11" s="8">
        <f>JanuaryR!B11</f>
        <v>0</v>
      </c>
      <c r="K11" s="8">
        <f>JanuaryR!C11</f>
        <v>0</v>
      </c>
      <c r="L11" s="8">
        <f>JanuaryR!D11</f>
        <v>0</v>
      </c>
      <c r="M11" s="8"/>
      <c r="N11" s="8">
        <f>JanuaryR!G11</f>
        <v>0</v>
      </c>
      <c r="O11" s="8">
        <f>JanuaryR!O11</f>
        <v>3</v>
      </c>
      <c r="P11" s="8">
        <f>JanuaryR!P11</f>
        <v>0</v>
      </c>
      <c r="Q11" s="8">
        <f>JanuaryR!Q11</f>
        <v>0</v>
      </c>
      <c r="R11" s="8">
        <f>JanuaryR!R11</f>
        <v>0</v>
      </c>
      <c r="S11" s="8">
        <f>JanuaryR!E11</f>
        <v>0</v>
      </c>
      <c r="T11" s="8">
        <f>JanuaryR!F11</f>
        <v>0</v>
      </c>
    </row>
    <row r="12" spans="1:20">
      <c r="A12" s="9" t="s">
        <v>17</v>
      </c>
      <c r="B12" s="9">
        <f>'YTD Totals'!B12</f>
        <v>3142</v>
      </c>
      <c r="C12" s="9">
        <f t="shared" si="0"/>
        <v>3142</v>
      </c>
      <c r="D12" s="9">
        <f>JanuaryR!I12</f>
        <v>3366</v>
      </c>
      <c r="E12" s="9">
        <f>JanuaryR!J12</f>
        <v>74</v>
      </c>
      <c r="F12" s="9">
        <f>JanuaryR!K12</f>
        <v>5</v>
      </c>
      <c r="G12" s="9">
        <f>JanuaryR!L12</f>
        <v>3241</v>
      </c>
      <c r="H12" s="9">
        <f>JanuaryR!M12</f>
        <v>39</v>
      </c>
      <c r="I12" s="9">
        <f>JanuaryR!N12</f>
        <v>1</v>
      </c>
      <c r="J12" s="9">
        <f>JanuaryR!B12</f>
        <v>228</v>
      </c>
      <c r="K12" s="9">
        <f>JanuaryR!C12</f>
        <v>178</v>
      </c>
      <c r="L12" s="9">
        <f>JanuaryR!D12</f>
        <v>50</v>
      </c>
      <c r="M12" s="9"/>
      <c r="N12" s="9">
        <f>JanuaryR!G12</f>
        <v>25</v>
      </c>
      <c r="O12" s="9">
        <f>JanuaryR!O12</f>
        <v>462</v>
      </c>
      <c r="P12" s="9">
        <f>JanuaryR!P12</f>
        <v>1</v>
      </c>
      <c r="Q12" s="9">
        <f>JanuaryR!Q12</f>
        <v>4</v>
      </c>
      <c r="R12" s="9">
        <f>JanuaryR!R12</f>
        <v>1</v>
      </c>
      <c r="S12" s="9">
        <f>JanuaryR!E12</f>
        <v>115</v>
      </c>
      <c r="T12" s="9">
        <f>JanuaryR!F12</f>
        <v>75</v>
      </c>
    </row>
    <row r="13" spans="1:20">
      <c r="A13" s="9" t="s">
        <v>18</v>
      </c>
      <c r="B13" s="9">
        <f>'YTD Totals'!B13</f>
        <v>5352</v>
      </c>
      <c r="C13" s="9">
        <f t="shared" si="0"/>
        <v>5352</v>
      </c>
      <c r="D13" s="9">
        <f>JanuaryR!I13</f>
        <v>5519</v>
      </c>
      <c r="E13" s="9">
        <f>JanuaryR!J13</f>
        <v>89</v>
      </c>
      <c r="F13" s="9">
        <f>JanuaryR!K13</f>
        <v>9</v>
      </c>
      <c r="G13" s="9">
        <f>JanuaryR!L13</f>
        <v>5402</v>
      </c>
      <c r="H13" s="9">
        <f>JanuaryR!M13</f>
        <v>57</v>
      </c>
      <c r="I13" s="9">
        <f>JanuaryR!N13</f>
        <v>5</v>
      </c>
      <c r="J13" s="9">
        <f>JanuaryR!B13</f>
        <v>658</v>
      </c>
      <c r="K13" s="9">
        <f>JanuaryR!C13</f>
        <v>425</v>
      </c>
      <c r="L13" s="9">
        <f>JanuaryR!D13</f>
        <v>233</v>
      </c>
      <c r="M13" s="9"/>
      <c r="N13" s="9">
        <f>JanuaryR!G13</f>
        <v>66</v>
      </c>
      <c r="O13" s="9">
        <f>JanuaryR!O13</f>
        <v>508</v>
      </c>
      <c r="P13" s="9">
        <f>JanuaryR!P13</f>
        <v>2</v>
      </c>
      <c r="Q13" s="9">
        <f>JanuaryR!Q13</f>
        <v>8</v>
      </c>
      <c r="R13" s="9">
        <f>JanuaryR!R13</f>
        <v>0</v>
      </c>
      <c r="S13" s="9">
        <f>JanuaryR!E13</f>
        <v>215</v>
      </c>
      <c r="T13" s="9">
        <f>JanuaryR!F13</f>
        <v>211</v>
      </c>
    </row>
    <row r="14" spans="1:20">
      <c r="A14" s="9" t="s">
        <v>19</v>
      </c>
      <c r="B14" s="9">
        <f>'YTD Totals'!B14</f>
        <v>14204</v>
      </c>
      <c r="C14" s="9">
        <f t="shared" si="0"/>
        <v>14204</v>
      </c>
      <c r="D14" s="9">
        <f>JanuaryR!I14</f>
        <v>14260</v>
      </c>
      <c r="E14" s="9">
        <f>JanuaryR!J14</f>
        <v>165</v>
      </c>
      <c r="F14" s="9">
        <f>JanuaryR!K14</f>
        <v>161</v>
      </c>
      <c r="G14" s="9">
        <f>JanuaryR!L14</f>
        <v>13932</v>
      </c>
      <c r="H14" s="9">
        <f>JanuaryR!M14</f>
        <v>86</v>
      </c>
      <c r="I14" s="9">
        <f>JanuaryR!N14</f>
        <v>34</v>
      </c>
      <c r="J14" s="9">
        <f>JanuaryR!B14</f>
        <v>1225</v>
      </c>
      <c r="K14" s="9">
        <f>JanuaryR!C14</f>
        <v>857</v>
      </c>
      <c r="L14" s="9">
        <f>JanuaryR!D14</f>
        <v>368</v>
      </c>
      <c r="M14" s="9"/>
      <c r="N14" s="9">
        <f>JanuaryR!G14</f>
        <v>189</v>
      </c>
      <c r="O14" s="9">
        <f>JanuaryR!O14</f>
        <v>1248</v>
      </c>
      <c r="P14" s="9">
        <f>JanuaryR!P14</f>
        <v>7</v>
      </c>
      <c r="Q14" s="9">
        <f>JanuaryR!Q14</f>
        <v>28</v>
      </c>
      <c r="R14" s="9">
        <f>JanuaryR!R14</f>
        <v>0</v>
      </c>
      <c r="S14" s="9">
        <f>JanuaryR!E14</f>
        <v>452</v>
      </c>
      <c r="T14" s="9">
        <f>JanuaryR!F14</f>
        <v>244</v>
      </c>
    </row>
    <row r="15" spans="1:20">
      <c r="A15" s="9" t="s">
        <v>20</v>
      </c>
      <c r="B15" s="9">
        <f>'YTD Totals'!B15</f>
        <v>8628</v>
      </c>
      <c r="C15" s="9">
        <f t="shared" si="0"/>
        <v>8628</v>
      </c>
      <c r="D15" s="9">
        <f>JanuaryR!I15</f>
        <v>7587</v>
      </c>
      <c r="E15" s="9">
        <f>JanuaryR!J15</f>
        <v>109</v>
      </c>
      <c r="F15" s="9">
        <f>JanuaryR!K15</f>
        <v>422</v>
      </c>
      <c r="G15" s="9">
        <f>JanuaryR!L15</f>
        <v>7468</v>
      </c>
      <c r="H15" s="9">
        <f>JanuaryR!M15</f>
        <v>56</v>
      </c>
      <c r="I15" s="9">
        <f>JanuaryR!N15</f>
        <v>95</v>
      </c>
      <c r="J15" s="9">
        <f>JanuaryR!B15</f>
        <v>1014</v>
      </c>
      <c r="K15" s="9">
        <f>JanuaryR!C15</f>
        <v>687</v>
      </c>
      <c r="L15" s="9">
        <f>JanuaryR!D15</f>
        <v>327</v>
      </c>
      <c r="M15" s="9"/>
      <c r="N15" s="9">
        <f>JanuaryR!G15</f>
        <v>122</v>
      </c>
      <c r="O15" s="9">
        <f>JanuaryR!O15</f>
        <v>867</v>
      </c>
      <c r="P15" s="9">
        <f>JanuaryR!P15</f>
        <v>7</v>
      </c>
      <c r="Q15" s="9">
        <f>JanuaryR!Q15</f>
        <v>16</v>
      </c>
      <c r="R15" s="9">
        <f>JanuaryR!R15</f>
        <v>0</v>
      </c>
      <c r="S15" s="9">
        <f>JanuaryR!E15</f>
        <v>283</v>
      </c>
      <c r="T15" s="9">
        <f>JanuaryR!F15</f>
        <v>224</v>
      </c>
    </row>
    <row r="16" spans="1:20">
      <c r="A16" s="5" t="s">
        <v>70</v>
      </c>
      <c r="B16" s="5">
        <f>'YTD Totals'!B16</f>
        <v>31326</v>
      </c>
      <c r="C16" s="5">
        <f t="shared" si="0"/>
        <v>31326</v>
      </c>
      <c r="D16" s="5">
        <f t="shared" ref="D16:L16" si="1">SUM(D12:D15)</f>
        <v>30732</v>
      </c>
      <c r="E16" s="5">
        <f t="shared" si="1"/>
        <v>437</v>
      </c>
      <c r="F16" s="5">
        <f t="shared" si="1"/>
        <v>597</v>
      </c>
      <c r="G16" s="5">
        <f t="shared" si="1"/>
        <v>30043</v>
      </c>
      <c r="H16" s="5">
        <f t="shared" si="1"/>
        <v>238</v>
      </c>
      <c r="I16" s="5">
        <f t="shared" si="1"/>
        <v>135</v>
      </c>
      <c r="J16" s="5">
        <f t="shared" si="1"/>
        <v>3125</v>
      </c>
      <c r="K16" s="5">
        <f t="shared" si="1"/>
        <v>2147</v>
      </c>
      <c r="L16" s="5">
        <f t="shared" si="1"/>
        <v>978</v>
      </c>
      <c r="M16" s="5">
        <f>JanuaryR!U14</f>
        <v>102</v>
      </c>
      <c r="N16" s="5">
        <f t="shared" ref="N16:T16" si="2">SUM(N12:N15)</f>
        <v>402</v>
      </c>
      <c r="O16" s="5">
        <f t="shared" si="2"/>
        <v>3085</v>
      </c>
      <c r="P16" s="5">
        <f>SUM(Q12:Q15)</f>
        <v>56</v>
      </c>
      <c r="Q16" s="5">
        <f>SUM(P12:P15)</f>
        <v>17</v>
      </c>
      <c r="R16" s="5">
        <f t="shared" si="2"/>
        <v>1</v>
      </c>
      <c r="S16" s="5">
        <f t="shared" si="2"/>
        <v>1065</v>
      </c>
      <c r="T16" s="5">
        <f t="shared" si="2"/>
        <v>754</v>
      </c>
    </row>
    <row r="17" spans="1:20">
      <c r="A17" s="8" t="s">
        <v>21</v>
      </c>
      <c r="B17" s="8">
        <f>'YTD Totals'!B17</f>
        <v>8490</v>
      </c>
      <c r="C17" s="8">
        <f t="shared" si="0"/>
        <v>8490</v>
      </c>
      <c r="D17" s="8">
        <f>JanuaryR!I16</f>
        <v>8409</v>
      </c>
      <c r="E17" s="8">
        <f>JanuaryR!J16</f>
        <v>46</v>
      </c>
      <c r="F17" s="8">
        <f>JanuaryR!K16</f>
        <v>186</v>
      </c>
      <c r="G17" s="8">
        <f>JanuaryR!L16</f>
        <v>8230</v>
      </c>
      <c r="H17" s="8">
        <f>JanuaryR!M16</f>
        <v>4</v>
      </c>
      <c r="I17" s="8">
        <f>JanuaryR!N16</f>
        <v>24</v>
      </c>
      <c r="J17" s="8">
        <f>JanuaryR!B16</f>
        <v>282</v>
      </c>
      <c r="K17" s="8">
        <f>JanuaryR!C16</f>
        <v>165</v>
      </c>
      <c r="L17" s="8">
        <f>JanuaryR!D16</f>
        <v>117</v>
      </c>
      <c r="M17" s="8">
        <f>JanuaryR!U15</f>
        <v>23</v>
      </c>
      <c r="N17" s="8">
        <f>JanuaryR!G16</f>
        <v>54</v>
      </c>
      <c r="O17" s="8">
        <f>JanuaryR!O16</f>
        <v>414</v>
      </c>
      <c r="P17" s="8">
        <f>JanuaryR!P16</f>
        <v>1</v>
      </c>
      <c r="Q17" s="8">
        <f>JanuaryR!Q16</f>
        <v>12</v>
      </c>
      <c r="R17" s="8">
        <f>JanuaryR!R16</f>
        <v>0</v>
      </c>
      <c r="S17" s="8">
        <f>JanuaryR!E16</f>
        <v>110</v>
      </c>
      <c r="T17" s="8">
        <f>JanuaryR!F16</f>
        <v>46</v>
      </c>
    </row>
    <row r="18" spans="1:20">
      <c r="A18" s="7" t="s">
        <v>22</v>
      </c>
      <c r="B18" s="7">
        <f>'YTD Totals'!B18</f>
        <v>15877</v>
      </c>
      <c r="C18" s="7">
        <f t="shared" si="0"/>
        <v>15877</v>
      </c>
      <c r="D18" s="7">
        <f>JanuaryR!I17</f>
        <v>15926</v>
      </c>
      <c r="E18" s="7">
        <f>JanuaryR!J17</f>
        <v>192</v>
      </c>
      <c r="F18" s="7">
        <f>JanuaryR!K17</f>
        <v>82</v>
      </c>
      <c r="G18" s="7">
        <f>JanuaryR!L17</f>
        <v>15636</v>
      </c>
      <c r="H18" s="7">
        <f>JanuaryR!M17</f>
        <v>128</v>
      </c>
      <c r="I18" s="7">
        <f>JanuaryR!N17</f>
        <v>27</v>
      </c>
      <c r="J18" s="7">
        <f>JanuaryR!B17</f>
        <v>2973</v>
      </c>
      <c r="K18" s="7">
        <f>JanuaryR!C17</f>
        <v>1434</v>
      </c>
      <c r="L18" s="7">
        <f>JanuaryR!D17</f>
        <v>1539</v>
      </c>
      <c r="M18" s="7">
        <f>JanuaryR!U16</f>
        <v>279</v>
      </c>
      <c r="N18" s="7">
        <f>JanuaryR!G17</f>
        <v>224</v>
      </c>
      <c r="O18" s="7">
        <f>JanuaryR!O17</f>
        <v>2297</v>
      </c>
      <c r="P18" s="7">
        <f>JanuaryR!P17</f>
        <v>10</v>
      </c>
      <c r="Q18" s="7">
        <f>JanuaryR!Q17</f>
        <v>45</v>
      </c>
      <c r="R18" s="7">
        <f>JanuaryR!R17</f>
        <v>5</v>
      </c>
      <c r="S18" s="7">
        <f>JanuaryR!E17</f>
        <v>568</v>
      </c>
      <c r="T18" s="7">
        <f>JanuaryR!F17</f>
        <v>577</v>
      </c>
    </row>
    <row r="19" spans="1:20">
      <c r="A19" s="8" t="s">
        <v>23</v>
      </c>
      <c r="B19" s="8">
        <f>'YTD Totals'!B19</f>
        <v>9558</v>
      </c>
      <c r="C19" s="8">
        <f t="shared" si="0"/>
        <v>9558</v>
      </c>
      <c r="D19" s="8">
        <f>JanuaryR!I18</f>
        <v>10550</v>
      </c>
      <c r="E19" s="8">
        <f>JanuaryR!J18</f>
        <v>25</v>
      </c>
      <c r="F19" s="8">
        <f>JanuaryR!K18</f>
        <v>0</v>
      </c>
      <c r="G19" s="8">
        <f>JanuaryR!L18</f>
        <v>10452</v>
      </c>
      <c r="H19" s="8">
        <f>JanuaryR!M18</f>
        <v>9</v>
      </c>
      <c r="I19" s="8">
        <f>JanuaryR!N18</f>
        <v>0</v>
      </c>
      <c r="J19" s="8">
        <f>JanuaryR!B18</f>
        <v>306</v>
      </c>
      <c r="K19" s="8">
        <f>JanuaryR!C18</f>
        <v>153</v>
      </c>
      <c r="L19" s="8">
        <f>JanuaryR!D18</f>
        <v>153</v>
      </c>
      <c r="M19" s="8">
        <f>JanuaryR!U4</f>
        <v>0</v>
      </c>
      <c r="N19" s="8">
        <f>JanuaryR!G18</f>
        <v>24</v>
      </c>
      <c r="O19" s="8">
        <f>JanuaryR!O18</f>
        <v>113</v>
      </c>
      <c r="P19" s="8">
        <f>JanuaryR!P18</f>
        <v>0</v>
      </c>
      <c r="Q19" s="8">
        <f>JanuaryR!Q18</f>
        <v>4</v>
      </c>
      <c r="R19" s="8">
        <f>JanuaryR!R18</f>
        <v>0</v>
      </c>
      <c r="S19" s="8">
        <f>JanuaryR!E18</f>
        <v>89</v>
      </c>
      <c r="T19" s="8">
        <f>JanuaryR!F18</f>
        <v>83</v>
      </c>
    </row>
    <row r="20" spans="1:20">
      <c r="A20" s="7" t="s">
        <v>24</v>
      </c>
      <c r="B20" s="7">
        <f>'YTD Totals'!B20</f>
        <v>33493</v>
      </c>
      <c r="C20" s="7">
        <f t="shared" si="0"/>
        <v>33493</v>
      </c>
      <c r="D20" s="7">
        <f>JanuaryR!I19</f>
        <v>33023</v>
      </c>
      <c r="E20" s="7">
        <f>JanuaryR!J19</f>
        <v>261</v>
      </c>
      <c r="F20" s="7">
        <f>JanuaryR!K19</f>
        <v>265</v>
      </c>
      <c r="G20" s="7">
        <f>JanuaryR!L19</f>
        <v>31269</v>
      </c>
      <c r="H20" s="7">
        <f>JanuaryR!M19</f>
        <v>57</v>
      </c>
      <c r="I20" s="7">
        <f>JanuaryR!N19</f>
        <v>30</v>
      </c>
      <c r="J20" s="7">
        <f>JanuaryR!B19</f>
        <v>3681</v>
      </c>
      <c r="K20" s="7">
        <f>JanuaryR!C19</f>
        <v>2194</v>
      </c>
      <c r="L20" s="7">
        <f>JanuaryR!D19</f>
        <v>1487</v>
      </c>
      <c r="M20" s="7">
        <f>JanuaryR!U27</f>
        <v>90</v>
      </c>
      <c r="N20" s="7">
        <f>JanuaryR!G19</f>
        <v>415</v>
      </c>
      <c r="O20" s="7">
        <f>JanuaryR!O19</f>
        <v>2988</v>
      </c>
      <c r="P20" s="7">
        <f>JanuaryR!P19</f>
        <v>15</v>
      </c>
      <c r="Q20" s="7">
        <f>JanuaryR!Q19</f>
        <v>61</v>
      </c>
      <c r="R20" s="7">
        <f>JanuaryR!R19</f>
        <v>1</v>
      </c>
      <c r="S20" s="7">
        <f>JanuaryR!E19</f>
        <v>380</v>
      </c>
      <c r="T20" s="7">
        <f>JanuaryR!F19</f>
        <v>624</v>
      </c>
    </row>
    <row r="21" spans="1:20">
      <c r="A21" s="8" t="s">
        <v>189</v>
      </c>
      <c r="B21" s="8">
        <f>'YTD Totals'!B21</f>
        <v>0</v>
      </c>
      <c r="C21" s="8">
        <f t="shared" si="0"/>
        <v>0</v>
      </c>
      <c r="D21" s="8">
        <f>JanuaryR!I20</f>
        <v>13470</v>
      </c>
      <c r="E21" s="8">
        <f>JanuaryR!J20</f>
        <v>13474</v>
      </c>
      <c r="F21" s="8">
        <f>JanuaryR!K20</f>
        <v>4</v>
      </c>
      <c r="G21" s="8">
        <f>JanuaryR!L20</f>
        <v>11811</v>
      </c>
      <c r="H21" s="8">
        <f>JanuaryR!M20</f>
        <v>9525</v>
      </c>
      <c r="I21" s="8">
        <f>JanuaryR!N20</f>
        <v>1</v>
      </c>
      <c r="J21" s="8">
        <f>JanuaryR!B20</f>
        <v>52</v>
      </c>
      <c r="K21" s="8">
        <f>JanuaryR!C20</f>
        <v>52</v>
      </c>
      <c r="L21" s="8">
        <f>JanuaryR!D20</f>
        <v>0</v>
      </c>
      <c r="M21" s="8">
        <f>JanuaryR!U17</f>
        <v>0</v>
      </c>
      <c r="N21" s="8">
        <f>JanuaryR!G20</f>
        <v>29</v>
      </c>
      <c r="O21" s="8">
        <f>JanuaryR!O20</f>
        <v>1760</v>
      </c>
      <c r="P21" s="8">
        <f>JanuaryR!P20</f>
        <v>125</v>
      </c>
      <c r="Q21" s="8">
        <f>JanuaryR!Q20</f>
        <v>2</v>
      </c>
      <c r="R21" s="8">
        <f>JanuaryR!R20</f>
        <v>1</v>
      </c>
      <c r="S21" s="8">
        <f>JanuaryR!E20</f>
        <v>47</v>
      </c>
      <c r="T21" s="8">
        <f>JanuaryR!F20</f>
        <v>2</v>
      </c>
    </row>
    <row r="22" spans="1:20">
      <c r="A22" s="7" t="s">
        <v>25</v>
      </c>
      <c r="B22" s="7">
        <f>'YTD Totals'!B22</f>
        <v>27814</v>
      </c>
      <c r="C22" s="7">
        <f t="shared" si="0"/>
        <v>27814</v>
      </c>
      <c r="D22" s="7">
        <f>JanuaryR!I21</f>
        <v>27407</v>
      </c>
      <c r="E22" s="7">
        <f>JanuaryR!J21</f>
        <v>114</v>
      </c>
      <c r="F22" s="7">
        <f>JanuaryR!K21</f>
        <v>154</v>
      </c>
      <c r="G22" s="7">
        <f>JanuaryR!L21</f>
        <v>26467</v>
      </c>
      <c r="H22" s="7">
        <f>JanuaryR!M21</f>
        <v>19</v>
      </c>
      <c r="I22" s="7">
        <f>JanuaryR!N21</f>
        <v>7</v>
      </c>
      <c r="J22" s="7">
        <f>JanuaryR!B21</f>
        <v>3756</v>
      </c>
      <c r="K22" s="7">
        <f>JanuaryR!C21</f>
        <v>2602</v>
      </c>
      <c r="L22" s="7">
        <f>JanuaryR!D21</f>
        <v>1154</v>
      </c>
      <c r="M22" s="7">
        <f>JanuaryR!U6</f>
        <v>119</v>
      </c>
      <c r="N22" s="7">
        <f>JanuaryR!G21</f>
        <v>545</v>
      </c>
      <c r="O22" s="7">
        <f>JanuaryR!O21</f>
        <v>4301</v>
      </c>
      <c r="P22" s="7">
        <f>JanuaryR!P21</f>
        <v>28</v>
      </c>
      <c r="Q22" s="7">
        <f>JanuaryR!Q21</f>
        <v>103</v>
      </c>
      <c r="R22" s="7">
        <f>JanuaryR!R21</f>
        <v>1</v>
      </c>
      <c r="S22" s="7">
        <f>JanuaryR!E21</f>
        <v>295</v>
      </c>
      <c r="T22" s="7">
        <f>JanuaryR!F21</f>
        <v>458</v>
      </c>
    </row>
    <row r="23" spans="1:20">
      <c r="A23" s="8" t="s">
        <v>26</v>
      </c>
      <c r="B23" s="8">
        <f>'YTD Totals'!B23</f>
        <v>18512</v>
      </c>
      <c r="C23" s="8">
        <f t="shared" si="0"/>
        <v>18512</v>
      </c>
      <c r="D23" s="8">
        <f>JanuaryR!I22</f>
        <v>15044</v>
      </c>
      <c r="E23" s="8">
        <f>JanuaryR!J22</f>
        <v>117</v>
      </c>
      <c r="F23" s="8">
        <f>JanuaryR!K22</f>
        <v>329</v>
      </c>
      <c r="G23" s="8">
        <f>JanuaryR!L22</f>
        <v>14494</v>
      </c>
      <c r="H23" s="8">
        <f>JanuaryR!M22</f>
        <v>24</v>
      </c>
      <c r="I23" s="8">
        <f>JanuaryR!N22</f>
        <v>80</v>
      </c>
      <c r="J23" s="8">
        <f>JanuaryR!B22</f>
        <v>531</v>
      </c>
      <c r="K23" s="8">
        <f>JanuaryR!C22</f>
        <v>432</v>
      </c>
      <c r="L23" s="8">
        <f>JanuaryR!D22</f>
        <v>99</v>
      </c>
      <c r="M23" s="8">
        <f>JanuaryR!U18</f>
        <v>10</v>
      </c>
      <c r="N23" s="8">
        <f>JanuaryR!G22</f>
        <v>99</v>
      </c>
      <c r="O23" s="8">
        <f>JanuaryR!O22</f>
        <v>1675</v>
      </c>
      <c r="P23" s="8">
        <f>JanuaryR!P22</f>
        <v>10</v>
      </c>
      <c r="Q23" s="8">
        <f>JanuaryR!Q22</f>
        <v>20</v>
      </c>
      <c r="R23" s="8">
        <f>JanuaryR!R22</f>
        <v>0</v>
      </c>
      <c r="S23" s="8">
        <f>JanuaryR!E22</f>
        <v>188</v>
      </c>
      <c r="T23" s="8">
        <f>JanuaryR!F22</f>
        <v>63</v>
      </c>
    </row>
    <row r="24" spans="1:20">
      <c r="A24" s="7" t="s">
        <v>27</v>
      </c>
      <c r="B24" s="7">
        <f>'YTD Totals'!B24</f>
        <v>21538</v>
      </c>
      <c r="C24" s="7">
        <f t="shared" si="0"/>
        <v>21538</v>
      </c>
      <c r="D24" s="7">
        <f>JanuaryR!I23</f>
        <v>21097</v>
      </c>
      <c r="E24" s="7">
        <f>JanuaryR!J23</f>
        <v>241</v>
      </c>
      <c r="F24" s="7">
        <f>JanuaryR!K23</f>
        <v>136</v>
      </c>
      <c r="G24" s="7">
        <f>JanuaryR!L23</f>
        <v>20214</v>
      </c>
      <c r="H24" s="7">
        <f>JanuaryR!M23</f>
        <v>119</v>
      </c>
      <c r="I24" s="7">
        <f>JanuaryR!N23</f>
        <v>29</v>
      </c>
      <c r="J24" s="7">
        <f>JanuaryR!B23</f>
        <v>3908</v>
      </c>
      <c r="K24" s="7">
        <f>JanuaryR!C23</f>
        <v>2137</v>
      </c>
      <c r="L24" s="7">
        <f>JanuaryR!D23</f>
        <v>1771</v>
      </c>
      <c r="M24" s="7">
        <f>JanuaryR!U19</f>
        <v>145</v>
      </c>
      <c r="N24" s="7">
        <f>JanuaryR!G23</f>
        <v>428</v>
      </c>
      <c r="O24" s="7">
        <f>JanuaryR!O23</f>
        <v>3011</v>
      </c>
      <c r="P24" s="7">
        <f>JanuaryR!P23</f>
        <v>21</v>
      </c>
      <c r="Q24" s="7">
        <f>JanuaryR!Q23</f>
        <v>75</v>
      </c>
      <c r="R24" s="7">
        <f>JanuaryR!R23</f>
        <v>4</v>
      </c>
      <c r="S24" s="7">
        <f>JanuaryR!E23</f>
        <v>429</v>
      </c>
      <c r="T24" s="7">
        <f>JanuaryR!F23</f>
        <v>764</v>
      </c>
    </row>
    <row r="25" spans="1:20">
      <c r="A25" s="8" t="s">
        <v>28</v>
      </c>
      <c r="B25" s="8">
        <f>'YTD Totals'!B25</f>
        <v>90432</v>
      </c>
      <c r="C25" s="8">
        <f t="shared" si="0"/>
        <v>90432</v>
      </c>
      <c r="D25" s="8">
        <f>JanuaryR!I24</f>
        <v>91622</v>
      </c>
      <c r="E25" s="8">
        <f>JanuaryR!J24</f>
        <v>611</v>
      </c>
      <c r="F25" s="8">
        <f>JanuaryR!K24</f>
        <v>526</v>
      </c>
      <c r="G25" s="8">
        <f>JanuaryR!L24</f>
        <v>81667</v>
      </c>
      <c r="H25" s="8">
        <f>JanuaryR!M24</f>
        <v>372</v>
      </c>
      <c r="I25" s="8">
        <f>JanuaryR!N24</f>
        <v>343</v>
      </c>
      <c r="J25" s="8">
        <f>JanuaryR!B24</f>
        <v>15911</v>
      </c>
      <c r="K25" s="8">
        <f>JanuaryR!C24</f>
        <v>9850</v>
      </c>
      <c r="L25" s="8">
        <f>JanuaryR!D24</f>
        <v>6061</v>
      </c>
      <c r="M25" s="8">
        <f>JanuaryR!U20</f>
        <v>1179</v>
      </c>
      <c r="N25" s="8">
        <f>JanuaryR!G24</f>
        <v>1376</v>
      </c>
      <c r="O25" s="8">
        <f>JanuaryR!O24</f>
        <v>18708</v>
      </c>
      <c r="P25" s="8">
        <f>JanuaryR!P24</f>
        <v>144</v>
      </c>
      <c r="Q25" s="8">
        <f>JanuaryR!Q24</f>
        <v>327</v>
      </c>
      <c r="R25" s="8">
        <f>JanuaryR!R24</f>
        <v>0</v>
      </c>
      <c r="S25" s="8">
        <f>JanuaryR!E24</f>
        <v>1306</v>
      </c>
      <c r="T25" s="8">
        <f>JanuaryR!F24</f>
        <v>1787</v>
      </c>
    </row>
    <row r="26" spans="1:20">
      <c r="A26" s="7" t="s">
        <v>29</v>
      </c>
      <c r="B26" s="7">
        <f>'YTD Totals'!B26</f>
        <v>13344</v>
      </c>
      <c r="C26" s="7">
        <f t="shared" si="0"/>
        <v>13344</v>
      </c>
      <c r="D26" s="7">
        <f>JanuaryR!I25</f>
        <v>13176</v>
      </c>
      <c r="E26" s="7">
        <f>JanuaryR!J25</f>
        <v>142</v>
      </c>
      <c r="F26" s="7">
        <f>JanuaryR!K25</f>
        <v>25</v>
      </c>
      <c r="G26" s="7">
        <f>JanuaryR!L25</f>
        <v>12834</v>
      </c>
      <c r="H26" s="7">
        <f>JanuaryR!M25</f>
        <v>52</v>
      </c>
      <c r="I26" s="7">
        <f>JanuaryR!N25</f>
        <v>10</v>
      </c>
      <c r="J26" s="7">
        <f>JanuaryR!B25</f>
        <v>1561</v>
      </c>
      <c r="K26" s="7">
        <f>JanuaryR!C25</f>
        <v>1015</v>
      </c>
      <c r="L26" s="7">
        <f>JanuaryR!D25</f>
        <v>546</v>
      </c>
      <c r="M26" s="7">
        <f>JanuaryR!U21</f>
        <v>52</v>
      </c>
      <c r="N26" s="7">
        <f>JanuaryR!G25</f>
        <v>147</v>
      </c>
      <c r="O26" s="7">
        <f>JanuaryR!O25</f>
        <v>866</v>
      </c>
      <c r="P26" s="7">
        <f>JanuaryR!P25</f>
        <v>4</v>
      </c>
      <c r="Q26" s="7">
        <f>JanuaryR!Q25</f>
        <v>38</v>
      </c>
      <c r="R26" s="7">
        <f>JanuaryR!R25</f>
        <v>0</v>
      </c>
      <c r="S26" s="7">
        <f>JanuaryR!E25</f>
        <v>445</v>
      </c>
      <c r="T26" s="7">
        <f>JanuaryR!F25</f>
        <v>343</v>
      </c>
    </row>
    <row r="27" spans="1:20">
      <c r="A27" s="8" t="s">
        <v>30</v>
      </c>
      <c r="B27" s="8">
        <f>'YTD Totals'!B27</f>
        <v>0</v>
      </c>
      <c r="C27" s="8">
        <f t="shared" si="0"/>
        <v>0</v>
      </c>
      <c r="D27" s="8">
        <f>JanuaryR!I26</f>
        <v>0</v>
      </c>
      <c r="E27" s="8">
        <f>JanuaryR!J26</f>
        <v>0</v>
      </c>
      <c r="F27" s="8">
        <f>JanuaryR!K26</f>
        <v>0</v>
      </c>
      <c r="G27" s="8">
        <f>JanuaryR!L26</f>
        <v>0</v>
      </c>
      <c r="H27" s="8">
        <f>JanuaryR!M26</f>
        <v>0</v>
      </c>
      <c r="I27" s="8">
        <f>JanuaryR!N26</f>
        <v>0</v>
      </c>
      <c r="J27" s="8">
        <f>JanuaryR!B26</f>
        <v>0</v>
      </c>
      <c r="K27" s="8">
        <f>JanuaryR!C26</f>
        <v>0</v>
      </c>
      <c r="L27" s="8">
        <f>JanuaryR!D26</f>
        <v>0</v>
      </c>
      <c r="M27" s="8">
        <f>JanuaryR!U22</f>
        <v>99</v>
      </c>
      <c r="N27" s="8">
        <f>JanuaryR!G26</f>
        <v>0</v>
      </c>
      <c r="O27" s="8">
        <f>JanuaryR!O26</f>
        <v>228</v>
      </c>
      <c r="P27" s="8">
        <f>JanuaryR!P26</f>
        <v>8</v>
      </c>
      <c r="Q27" s="8">
        <f>JanuaryR!Q26</f>
        <v>1</v>
      </c>
      <c r="R27" s="8">
        <f>JanuaryR!R26</f>
        <v>0</v>
      </c>
      <c r="S27" s="8">
        <f>JanuaryR!E26</f>
        <v>0</v>
      </c>
      <c r="T27" s="8">
        <f>JanuaryR!F26</f>
        <v>0</v>
      </c>
    </row>
    <row r="28" spans="1:20">
      <c r="A28" s="7" t="s">
        <v>31</v>
      </c>
      <c r="B28" s="7">
        <f>'YTD Totals'!B28</f>
        <v>14886</v>
      </c>
      <c r="C28" s="7">
        <f t="shared" si="0"/>
        <v>14886</v>
      </c>
      <c r="D28" s="7">
        <f>JanuaryR!I27</f>
        <v>15168</v>
      </c>
      <c r="E28" s="7">
        <f>JanuaryR!J27</f>
        <v>174</v>
      </c>
      <c r="F28" s="7">
        <f>JanuaryR!K27</f>
        <v>191</v>
      </c>
      <c r="G28" s="7">
        <f>JanuaryR!L27</f>
        <v>14863</v>
      </c>
      <c r="H28" s="7">
        <f>JanuaryR!M27</f>
        <v>71</v>
      </c>
      <c r="I28" s="7">
        <f>JanuaryR!N27</f>
        <v>29</v>
      </c>
      <c r="J28" s="7">
        <f>JanuaryR!B27</f>
        <v>1505</v>
      </c>
      <c r="K28" s="7">
        <f>JanuaryR!C27</f>
        <v>943</v>
      </c>
      <c r="L28" s="7">
        <f>JanuaryR!D27</f>
        <v>562</v>
      </c>
      <c r="M28" s="7">
        <f>JanuaryR!U23</f>
        <v>71</v>
      </c>
      <c r="N28" s="7">
        <f>JanuaryR!G27</f>
        <v>149</v>
      </c>
      <c r="O28" s="7">
        <f>JanuaryR!O27</f>
        <v>998</v>
      </c>
      <c r="P28" s="7">
        <f>JanuaryR!P27</f>
        <v>11</v>
      </c>
      <c r="Q28" s="7">
        <f>JanuaryR!Q27</f>
        <v>26</v>
      </c>
      <c r="R28" s="7">
        <f>JanuaryR!R27</f>
        <v>1</v>
      </c>
      <c r="S28" s="7">
        <f>JanuaryR!E27</f>
        <v>203</v>
      </c>
      <c r="T28" s="7">
        <f>JanuaryR!F27</f>
        <v>258</v>
      </c>
    </row>
    <row r="29" spans="1:20">
      <c r="A29" s="8" t="s">
        <v>32</v>
      </c>
      <c r="B29" s="8">
        <f>'YTD Totals'!B29</f>
        <v>4011</v>
      </c>
      <c r="C29" s="8">
        <f t="shared" si="0"/>
        <v>4011</v>
      </c>
      <c r="D29" s="8">
        <f>JanuaryR!I28</f>
        <v>3927</v>
      </c>
      <c r="E29" s="8">
        <f>JanuaryR!J28</f>
        <v>24</v>
      </c>
      <c r="F29" s="8">
        <f>JanuaryR!K28</f>
        <v>112</v>
      </c>
      <c r="G29" s="8">
        <f>JanuaryR!L28</f>
        <v>3897</v>
      </c>
      <c r="H29" s="8">
        <f>JanuaryR!M28</f>
        <v>14</v>
      </c>
      <c r="I29" s="8">
        <f>JanuaryR!N28</f>
        <v>8</v>
      </c>
      <c r="J29" s="8">
        <f>JanuaryR!B28</f>
        <v>295</v>
      </c>
      <c r="K29" s="8">
        <f>JanuaryR!C28</f>
        <v>199</v>
      </c>
      <c r="L29" s="8">
        <f>JanuaryR!D28</f>
        <v>96</v>
      </c>
      <c r="M29" s="8">
        <f>JanuaryR!U25</f>
        <v>8</v>
      </c>
      <c r="N29" s="8">
        <f>JanuaryR!G28</f>
        <v>57</v>
      </c>
      <c r="O29" s="8">
        <f>JanuaryR!O28</f>
        <v>558</v>
      </c>
      <c r="P29" s="8">
        <f>JanuaryR!P28</f>
        <v>5</v>
      </c>
      <c r="Q29" s="8">
        <f>JanuaryR!Q28</f>
        <v>8</v>
      </c>
      <c r="R29" s="8">
        <f>JanuaryR!R28</f>
        <v>0</v>
      </c>
      <c r="S29" s="8">
        <f>JanuaryR!E28</f>
        <v>46</v>
      </c>
      <c r="T29" s="8">
        <f>JanuaryR!F28</f>
        <v>55</v>
      </c>
    </row>
    <row r="30" spans="1:20">
      <c r="A30" s="7" t="s">
        <v>33</v>
      </c>
      <c r="B30" s="7">
        <f>'YTD Totals'!B30</f>
        <v>16665</v>
      </c>
      <c r="C30" s="7">
        <f t="shared" si="0"/>
        <v>16665</v>
      </c>
      <c r="D30" s="7">
        <f>JanuaryR!I29</f>
        <v>16240</v>
      </c>
      <c r="E30" s="7">
        <f>JanuaryR!J29</f>
        <v>114</v>
      </c>
      <c r="F30" s="7">
        <f>JanuaryR!K29</f>
        <v>91</v>
      </c>
      <c r="G30" s="7">
        <f>JanuaryR!L29</f>
        <v>16074</v>
      </c>
      <c r="H30" s="7">
        <f>JanuaryR!M29</f>
        <v>43</v>
      </c>
      <c r="I30" s="7">
        <f>JanuaryR!N29</f>
        <v>9</v>
      </c>
      <c r="J30" s="7">
        <f>JanuaryR!B29</f>
        <v>2258</v>
      </c>
      <c r="K30" s="7">
        <f>JanuaryR!C29</f>
        <v>1427</v>
      </c>
      <c r="L30" s="7">
        <f>JanuaryR!D29</f>
        <v>831</v>
      </c>
      <c r="M30" s="7">
        <f>JanuaryR!U26</f>
        <v>58</v>
      </c>
      <c r="N30" s="7">
        <f>JanuaryR!G29</f>
        <v>271</v>
      </c>
      <c r="O30" s="7">
        <f>JanuaryR!O29</f>
        <v>1699</v>
      </c>
      <c r="P30" s="7">
        <f>JanuaryR!P29</f>
        <v>5</v>
      </c>
      <c r="Q30" s="7">
        <f>JanuaryR!Q29</f>
        <v>55</v>
      </c>
      <c r="R30" s="7">
        <f>JanuaryR!R29</f>
        <v>0</v>
      </c>
      <c r="S30" s="7">
        <f>JanuaryR!E29</f>
        <v>504</v>
      </c>
      <c r="T30" s="7">
        <f>JanuaryR!F29</f>
        <v>434</v>
      </c>
    </row>
    <row r="31" spans="1:20">
      <c r="A31" s="8" t="s">
        <v>34</v>
      </c>
      <c r="B31" s="8">
        <f>'YTD Totals'!B31</f>
        <v>1143</v>
      </c>
      <c r="C31" s="8">
        <f t="shared" si="0"/>
        <v>1143</v>
      </c>
      <c r="D31" s="8">
        <f>JanuaryR!I30</f>
        <v>795</v>
      </c>
      <c r="E31" s="8">
        <f>JanuaryR!J30</f>
        <v>6</v>
      </c>
      <c r="F31" s="8">
        <f>JanuaryR!K30</f>
        <v>33</v>
      </c>
      <c r="G31" s="8">
        <f>JanuaryR!L30</f>
        <v>705</v>
      </c>
      <c r="H31" s="8">
        <f>JanuaryR!M30</f>
        <v>4</v>
      </c>
      <c r="I31" s="8">
        <f>JanuaryR!N30</f>
        <v>21</v>
      </c>
      <c r="J31" s="8">
        <f>JanuaryR!B30</f>
        <v>52</v>
      </c>
      <c r="K31" s="8">
        <f>JanuaryR!C30</f>
        <v>44</v>
      </c>
      <c r="L31" s="8">
        <f>JanuaryR!D30</f>
        <v>8</v>
      </c>
      <c r="M31" s="8">
        <f>JanuaryR!U28</f>
        <v>0</v>
      </c>
      <c r="N31" s="8">
        <f>JanuaryR!G30</f>
        <v>12</v>
      </c>
      <c r="O31" s="8">
        <f>JanuaryR!O30</f>
        <v>139</v>
      </c>
      <c r="P31" s="8">
        <f>JanuaryR!P30</f>
        <v>2</v>
      </c>
      <c r="Q31" s="8">
        <f>JanuaryR!Q30</f>
        <v>1</v>
      </c>
      <c r="R31" s="8">
        <f>JanuaryR!R30</f>
        <v>0</v>
      </c>
      <c r="S31" s="8">
        <f>JanuaryR!E30</f>
        <v>49</v>
      </c>
      <c r="T31" s="8">
        <f>JanuaryR!F30</f>
        <v>40</v>
      </c>
    </row>
    <row r="32" spans="1:20">
      <c r="A32" s="7" t="s">
        <v>35</v>
      </c>
      <c r="B32" s="7">
        <f>'YTD Totals'!B32</f>
        <v>21309</v>
      </c>
      <c r="C32" s="7">
        <f t="shared" si="0"/>
        <v>21309</v>
      </c>
      <c r="D32" s="7">
        <f>JanuaryR!I31</f>
        <v>21247</v>
      </c>
      <c r="E32" s="7">
        <f>JanuaryR!J31</f>
        <v>141</v>
      </c>
      <c r="F32" s="7">
        <f>JanuaryR!K31</f>
        <v>10</v>
      </c>
      <c r="G32" s="7">
        <f>JanuaryR!L31</f>
        <v>20375</v>
      </c>
      <c r="H32" s="7">
        <f>JanuaryR!M31</f>
        <v>52</v>
      </c>
      <c r="I32" s="7">
        <f>JanuaryR!N31</f>
        <v>2</v>
      </c>
      <c r="J32" s="7">
        <f>JanuaryR!B31</f>
        <v>542</v>
      </c>
      <c r="K32" s="7">
        <f>JanuaryR!C31</f>
        <v>337</v>
      </c>
      <c r="L32" s="7">
        <f>JanuaryR!D31</f>
        <v>205</v>
      </c>
      <c r="M32" s="7">
        <f>JanuaryR!U29</f>
        <v>6</v>
      </c>
      <c r="N32" s="7">
        <f>JanuaryR!G31</f>
        <v>86</v>
      </c>
      <c r="O32" s="7">
        <f>JanuaryR!O31</f>
        <v>560</v>
      </c>
      <c r="P32" s="7">
        <f>JanuaryR!P31</f>
        <v>2</v>
      </c>
      <c r="Q32" s="7">
        <f>JanuaryR!Q31</f>
        <v>8</v>
      </c>
      <c r="R32" s="7">
        <f>JanuaryR!R31</f>
        <v>0</v>
      </c>
      <c r="S32" s="7">
        <f>JanuaryR!E31</f>
        <v>301</v>
      </c>
      <c r="T32" s="7">
        <f>JanuaryR!F31</f>
        <v>74</v>
      </c>
    </row>
    <row r="33" spans="1:20">
      <c r="A33" s="8" t="s">
        <v>36</v>
      </c>
      <c r="B33" s="8">
        <f>'YTD Totals'!B33</f>
        <v>24255</v>
      </c>
      <c r="C33" s="8">
        <f t="shared" si="0"/>
        <v>24255</v>
      </c>
      <c r="D33" s="8">
        <f>JanuaryR!I32</f>
        <v>24779</v>
      </c>
      <c r="E33" s="8">
        <f>JanuaryR!J32</f>
        <v>206</v>
      </c>
      <c r="F33" s="8">
        <f>JanuaryR!K32</f>
        <v>287</v>
      </c>
      <c r="G33" s="8">
        <f>JanuaryR!L32</f>
        <v>24537</v>
      </c>
      <c r="H33" s="8">
        <f>JanuaryR!M32</f>
        <v>97</v>
      </c>
      <c r="I33" s="8">
        <f>JanuaryR!N32</f>
        <v>193</v>
      </c>
      <c r="J33" s="8">
        <f>JanuaryR!B32</f>
        <v>3366</v>
      </c>
      <c r="K33" s="8">
        <f>JanuaryR!C32</f>
        <v>2484</v>
      </c>
      <c r="L33" s="8">
        <f>JanuaryR!D32</f>
        <v>882</v>
      </c>
      <c r="M33" s="8">
        <f>JanuaryR!U30</f>
        <v>118</v>
      </c>
      <c r="N33" s="8">
        <f>JanuaryR!G32</f>
        <v>428</v>
      </c>
      <c r="O33" s="8">
        <f>JanuaryR!O32</f>
        <v>2782</v>
      </c>
      <c r="P33" s="8">
        <f>JanuaryR!P32</f>
        <v>16</v>
      </c>
      <c r="Q33" s="8">
        <f>JanuaryR!Q32</f>
        <v>72</v>
      </c>
      <c r="R33" s="8">
        <f>JanuaryR!R32</f>
        <v>0</v>
      </c>
      <c r="S33" s="8">
        <f>JanuaryR!E32</f>
        <v>613</v>
      </c>
      <c r="T33" s="8">
        <f>JanuaryR!F32</f>
        <v>563</v>
      </c>
    </row>
    <row r="34" spans="1:20">
      <c r="A34" s="7" t="s">
        <v>37</v>
      </c>
      <c r="B34" s="7">
        <f>'YTD Totals'!B34</f>
        <v>24501</v>
      </c>
      <c r="C34" s="7">
        <f t="shared" si="0"/>
        <v>24501</v>
      </c>
      <c r="D34" s="7">
        <f>JanuaryR!I33</f>
        <v>22561</v>
      </c>
      <c r="E34" s="7">
        <f>JanuaryR!J33</f>
        <v>162</v>
      </c>
      <c r="F34" s="7">
        <f>JanuaryR!K33</f>
        <v>77</v>
      </c>
      <c r="G34" s="7">
        <f>JanuaryR!L33</f>
        <v>22185</v>
      </c>
      <c r="H34" s="7">
        <f>JanuaryR!M33</f>
        <v>59</v>
      </c>
      <c r="I34" s="7">
        <f>JanuaryR!N33</f>
        <v>23</v>
      </c>
      <c r="J34" s="7">
        <f>JanuaryR!B33</f>
        <v>2516</v>
      </c>
      <c r="K34" s="7">
        <f>JanuaryR!C33</f>
        <v>1821</v>
      </c>
      <c r="L34" s="7">
        <f>JanuaryR!D33</f>
        <v>695</v>
      </c>
      <c r="M34" s="7">
        <f>JanuaryR!U31</f>
        <v>15</v>
      </c>
      <c r="N34" s="7">
        <f>JanuaryR!G33</f>
        <v>303</v>
      </c>
      <c r="O34" s="7">
        <f>JanuaryR!O33</f>
        <v>3194</v>
      </c>
      <c r="P34" s="7">
        <f>JanuaryR!P33</f>
        <v>14</v>
      </c>
      <c r="Q34" s="7">
        <f>JanuaryR!Q33</f>
        <v>42</v>
      </c>
      <c r="R34" s="7">
        <f>JanuaryR!R33</f>
        <v>2</v>
      </c>
      <c r="S34" s="7">
        <f>JanuaryR!E33</f>
        <v>544</v>
      </c>
      <c r="T34" s="7">
        <f>JanuaryR!F33</f>
        <v>823</v>
      </c>
    </row>
    <row r="35" spans="1:20">
      <c r="A35" s="8" t="s">
        <v>38</v>
      </c>
      <c r="B35" s="8">
        <f>'YTD Totals'!B35</f>
        <v>10675</v>
      </c>
      <c r="C35" s="8">
        <f t="shared" si="0"/>
        <v>10675</v>
      </c>
      <c r="D35" s="8">
        <f>JanuaryR!I34</f>
        <v>10575</v>
      </c>
      <c r="E35" s="8">
        <f>JanuaryR!J34</f>
        <v>61</v>
      </c>
      <c r="F35" s="8">
        <f>JanuaryR!K34</f>
        <v>35</v>
      </c>
      <c r="G35" s="8">
        <f>JanuaryR!L34</f>
        <v>10418</v>
      </c>
      <c r="H35" s="8">
        <f>JanuaryR!M34</f>
        <v>32</v>
      </c>
      <c r="I35" s="8">
        <f>JanuaryR!N34</f>
        <v>5</v>
      </c>
      <c r="J35" s="8">
        <f>JanuaryR!B34</f>
        <v>1275</v>
      </c>
      <c r="K35" s="8">
        <f>JanuaryR!C34</f>
        <v>1046</v>
      </c>
      <c r="L35" s="8">
        <f>JanuaryR!D34</f>
        <v>229</v>
      </c>
      <c r="M35" s="8">
        <f>JanuaryR!U32</f>
        <v>50</v>
      </c>
      <c r="N35" s="8">
        <f>JanuaryR!G34</f>
        <v>194</v>
      </c>
      <c r="O35" s="8">
        <f>JanuaryR!O34</f>
        <v>1253</v>
      </c>
      <c r="P35" s="8">
        <f>JanuaryR!P34</f>
        <v>9</v>
      </c>
      <c r="Q35" s="8">
        <f>JanuaryR!Q34</f>
        <v>33</v>
      </c>
      <c r="R35" s="8">
        <f>JanuaryR!R34</f>
        <v>1</v>
      </c>
      <c r="S35" s="8">
        <f>JanuaryR!E34</f>
        <v>132</v>
      </c>
      <c r="T35" s="8">
        <f>JanuaryR!F34</f>
        <v>250</v>
      </c>
    </row>
    <row r="36" spans="1:20">
      <c r="A36" s="7" t="s">
        <v>39</v>
      </c>
      <c r="B36" s="7">
        <f>'YTD Totals'!B36</f>
        <v>64751</v>
      </c>
      <c r="C36" s="7">
        <f t="shared" si="0"/>
        <v>64751</v>
      </c>
      <c r="D36" s="7">
        <f>JanuaryR!I35</f>
        <v>64674</v>
      </c>
      <c r="E36" s="7">
        <f>JanuaryR!J35</f>
        <v>397</v>
      </c>
      <c r="F36" s="7">
        <f>JanuaryR!K35</f>
        <v>684</v>
      </c>
      <c r="G36" s="7">
        <f>JanuaryR!L35</f>
        <v>62393</v>
      </c>
      <c r="H36" s="7">
        <f>JanuaryR!M35</f>
        <v>163</v>
      </c>
      <c r="I36" s="7">
        <f>JanuaryR!N35</f>
        <v>139</v>
      </c>
      <c r="J36" s="7">
        <f>JanuaryR!B35</f>
        <v>9232</v>
      </c>
      <c r="K36" s="7">
        <f>JanuaryR!C35</f>
        <v>5754</v>
      </c>
      <c r="L36" s="7">
        <f>JanuaryR!D35</f>
        <v>3478</v>
      </c>
      <c r="M36" s="7">
        <f>JanuaryR!U33</f>
        <v>293</v>
      </c>
      <c r="N36" s="7">
        <f>JanuaryR!G35</f>
        <v>992</v>
      </c>
      <c r="O36" s="7">
        <f>JanuaryR!O35</f>
        <v>12908</v>
      </c>
      <c r="P36" s="7">
        <f>JanuaryR!P35</f>
        <v>76</v>
      </c>
      <c r="Q36" s="7">
        <f>JanuaryR!Q35</f>
        <v>223</v>
      </c>
      <c r="R36" s="7">
        <f>JanuaryR!R35</f>
        <v>1</v>
      </c>
      <c r="S36" s="7">
        <f>JanuaryR!E35</f>
        <v>1191</v>
      </c>
      <c r="T36" s="7">
        <f>JanuaryR!F35</f>
        <v>1199</v>
      </c>
    </row>
    <row r="37" spans="1:20">
      <c r="A37" s="8" t="s">
        <v>40</v>
      </c>
      <c r="B37" s="8">
        <f>'YTD Totals'!B37</f>
        <v>20619</v>
      </c>
      <c r="C37" s="8">
        <f t="shared" si="0"/>
        <v>20619</v>
      </c>
      <c r="D37" s="8">
        <f>JanuaryR!I36</f>
        <v>20743</v>
      </c>
      <c r="E37" s="8">
        <f>JanuaryR!J36</f>
        <v>110</v>
      </c>
      <c r="F37" s="8">
        <f>JanuaryR!K36</f>
        <v>30</v>
      </c>
      <c r="G37" s="8">
        <f>JanuaryR!L36</f>
        <v>20483</v>
      </c>
      <c r="H37" s="8">
        <f>JanuaryR!M36</f>
        <v>40</v>
      </c>
      <c r="I37" s="8">
        <f>JanuaryR!N36</f>
        <v>6</v>
      </c>
      <c r="J37" s="8">
        <f>JanuaryR!B36</f>
        <v>1253</v>
      </c>
      <c r="K37" s="8">
        <f>JanuaryR!C36</f>
        <v>867</v>
      </c>
      <c r="L37" s="8">
        <f>JanuaryR!D36</f>
        <v>386</v>
      </c>
      <c r="M37" s="8">
        <f>JanuaryR!U34</f>
        <v>46</v>
      </c>
      <c r="N37" s="8">
        <f>JanuaryR!G36</f>
        <v>193</v>
      </c>
      <c r="O37" s="8">
        <f>JanuaryR!O36</f>
        <v>1415</v>
      </c>
      <c r="P37" s="8">
        <f>JanuaryR!P36</f>
        <v>10</v>
      </c>
      <c r="Q37" s="8">
        <f>JanuaryR!Q36</f>
        <v>39</v>
      </c>
      <c r="R37" s="8">
        <f>JanuaryR!R36</f>
        <v>0</v>
      </c>
      <c r="S37" s="8">
        <f>JanuaryR!E36</f>
        <v>538</v>
      </c>
      <c r="T37" s="8">
        <f>JanuaryR!F36</f>
        <v>241</v>
      </c>
    </row>
    <row r="38" spans="1:20">
      <c r="A38" s="7" t="s">
        <v>41</v>
      </c>
      <c r="B38" s="7">
        <f>'YTD Totals'!B38</f>
        <v>33028</v>
      </c>
      <c r="C38" s="7">
        <f t="shared" si="0"/>
        <v>33028</v>
      </c>
      <c r="D38" s="7">
        <f>JanuaryR!I37</f>
        <v>33308</v>
      </c>
      <c r="E38" s="7">
        <f>JanuaryR!J37</f>
        <v>199</v>
      </c>
      <c r="F38" s="7">
        <f>JanuaryR!K37</f>
        <v>214</v>
      </c>
      <c r="G38" s="7">
        <f>JanuaryR!L37</f>
        <v>31807</v>
      </c>
      <c r="H38" s="7">
        <f>JanuaryR!M37</f>
        <v>99</v>
      </c>
      <c r="I38" s="7">
        <f>JanuaryR!N37</f>
        <v>106</v>
      </c>
      <c r="J38" s="7">
        <f>JanuaryR!B37</f>
        <v>3506</v>
      </c>
      <c r="K38" s="7">
        <f>JanuaryR!C37</f>
        <v>2017</v>
      </c>
      <c r="L38" s="7">
        <f>JanuaryR!D37</f>
        <v>1489</v>
      </c>
      <c r="M38" s="7">
        <f>JanuaryR!U35</f>
        <v>119</v>
      </c>
      <c r="N38" s="7">
        <f>JanuaryR!G37</f>
        <v>640</v>
      </c>
      <c r="O38" s="7">
        <f>JanuaryR!O37</f>
        <v>6657</v>
      </c>
      <c r="P38" s="7">
        <f>JanuaryR!P37</f>
        <v>33</v>
      </c>
      <c r="Q38" s="7">
        <f>JanuaryR!Q37</f>
        <v>87</v>
      </c>
      <c r="R38" s="7">
        <f>JanuaryR!R37</f>
        <v>4</v>
      </c>
      <c r="S38" s="7">
        <f>JanuaryR!E37</f>
        <v>375</v>
      </c>
      <c r="T38" s="7">
        <f>JanuaryR!F37</f>
        <v>260</v>
      </c>
    </row>
    <row r="39" spans="1:20">
      <c r="A39" s="8" t="s">
        <v>42</v>
      </c>
      <c r="B39" s="8">
        <f>'YTD Totals'!B39</f>
        <v>7973</v>
      </c>
      <c r="C39" s="8">
        <f t="shared" si="0"/>
        <v>7973</v>
      </c>
      <c r="D39" s="8">
        <f>JanuaryR!I38</f>
        <v>7581</v>
      </c>
      <c r="E39" s="8">
        <f>JanuaryR!J38</f>
        <v>129</v>
      </c>
      <c r="F39" s="8">
        <f>JanuaryR!K38</f>
        <v>7</v>
      </c>
      <c r="G39" s="8">
        <f>JanuaryR!L38</f>
        <v>7575</v>
      </c>
      <c r="H39" s="8">
        <f>JanuaryR!M38</f>
        <v>19</v>
      </c>
      <c r="I39" s="8">
        <f>JanuaryR!N38</f>
        <v>2</v>
      </c>
      <c r="J39" s="8">
        <f>JanuaryR!B38</f>
        <v>118</v>
      </c>
      <c r="K39" s="8">
        <f>JanuaryR!C38</f>
        <v>104</v>
      </c>
      <c r="L39" s="8">
        <f>JanuaryR!D38</f>
        <v>14</v>
      </c>
      <c r="M39" s="8">
        <f>JanuaryR!U36</f>
        <v>0</v>
      </c>
      <c r="N39" s="8">
        <f>JanuaryR!G38</f>
        <v>21</v>
      </c>
      <c r="O39" s="8">
        <f>JanuaryR!O38</f>
        <v>229</v>
      </c>
      <c r="P39" s="8">
        <f>JanuaryR!P38</f>
        <v>6</v>
      </c>
      <c r="Q39" s="8">
        <f>JanuaryR!Q38</f>
        <v>5</v>
      </c>
      <c r="R39" s="8">
        <f>JanuaryR!R38</f>
        <v>0</v>
      </c>
      <c r="S39" s="8">
        <f>JanuaryR!E38</f>
        <v>61</v>
      </c>
      <c r="T39" s="8">
        <f>JanuaryR!F38</f>
        <v>22</v>
      </c>
    </row>
    <row r="40" spans="1:20">
      <c r="A40" s="10" t="s">
        <v>43</v>
      </c>
      <c r="B40" s="10">
        <f>'YTD Totals'!B40</f>
        <v>10388</v>
      </c>
      <c r="C40" s="10">
        <f t="shared" si="0"/>
        <v>10388</v>
      </c>
      <c r="D40" s="10">
        <f>JanuaryR!I39</f>
        <v>10999</v>
      </c>
      <c r="E40" s="10">
        <f>JanuaryR!J39</f>
        <v>116</v>
      </c>
      <c r="F40" s="10">
        <f>JanuaryR!K39</f>
        <v>14</v>
      </c>
      <c r="G40" s="10">
        <f>JanuaryR!L39</f>
        <v>9518</v>
      </c>
      <c r="H40" s="10">
        <f>JanuaryR!M39</f>
        <v>19</v>
      </c>
      <c r="I40" s="10">
        <f>JanuaryR!N39</f>
        <v>6</v>
      </c>
      <c r="J40" s="10">
        <f>JanuaryR!B39</f>
        <v>490</v>
      </c>
      <c r="K40" s="10">
        <f>JanuaryR!C39</f>
        <v>13</v>
      </c>
      <c r="L40" s="10">
        <f>JanuaryR!D39</f>
        <v>477</v>
      </c>
      <c r="M40" s="10"/>
      <c r="N40" s="10">
        <f>JanuaryR!G39</f>
        <v>114</v>
      </c>
      <c r="O40" s="10">
        <f>JanuaryR!O39</f>
        <v>257</v>
      </c>
      <c r="P40" s="10">
        <f>JanuaryR!P39</f>
        <v>0</v>
      </c>
      <c r="Q40" s="10">
        <f>JanuaryR!Q39</f>
        <v>1</v>
      </c>
      <c r="R40" s="10">
        <f>JanuaryR!R39</f>
        <v>0</v>
      </c>
      <c r="S40" s="10">
        <f>JanuaryR!E39</f>
        <v>82</v>
      </c>
      <c r="T40" s="10">
        <f>JanuaryR!F39</f>
        <v>16</v>
      </c>
    </row>
    <row r="41" spans="1:20">
      <c r="A41" s="10" t="s">
        <v>44</v>
      </c>
      <c r="B41" s="10">
        <f>'YTD Totals'!B41</f>
        <v>18549</v>
      </c>
      <c r="C41" s="10">
        <f t="shared" si="0"/>
        <v>18549</v>
      </c>
      <c r="D41" s="10">
        <f>JanuaryR!I40</f>
        <v>18900</v>
      </c>
      <c r="E41" s="10">
        <f>JanuaryR!J40</f>
        <v>153</v>
      </c>
      <c r="F41" s="10">
        <f>JanuaryR!K40</f>
        <v>7</v>
      </c>
      <c r="G41" s="10">
        <f>JanuaryR!L40</f>
        <v>14951</v>
      </c>
      <c r="H41" s="10">
        <f>JanuaryR!M40</f>
        <v>45</v>
      </c>
      <c r="I41" s="10">
        <f>JanuaryR!N40</f>
        <v>2</v>
      </c>
      <c r="J41" s="10">
        <f>JanuaryR!B40</f>
        <v>2290</v>
      </c>
      <c r="K41" s="10">
        <f>JanuaryR!C40</f>
        <v>9</v>
      </c>
      <c r="L41" s="10">
        <f>JanuaryR!D40</f>
        <v>2281</v>
      </c>
      <c r="M41" s="10"/>
      <c r="N41" s="10">
        <f>JanuaryR!G40</f>
        <v>333</v>
      </c>
      <c r="O41" s="10">
        <f>JanuaryR!O40</f>
        <v>457</v>
      </c>
      <c r="P41" s="10">
        <f>JanuaryR!P40</f>
        <v>0</v>
      </c>
      <c r="Q41" s="10">
        <f>JanuaryR!Q40</f>
        <v>0</v>
      </c>
      <c r="R41" s="10">
        <f>JanuaryR!R40</f>
        <v>0</v>
      </c>
      <c r="S41" s="10">
        <f>JanuaryR!E40</f>
        <v>107</v>
      </c>
      <c r="T41" s="10">
        <f>JanuaryR!F40</f>
        <v>53</v>
      </c>
    </row>
    <row r="42" spans="1:20">
      <c r="A42" s="10" t="s">
        <v>45</v>
      </c>
      <c r="B42" s="10">
        <f>'YTD Totals'!B42</f>
        <v>5474</v>
      </c>
      <c r="C42" s="10">
        <f t="shared" si="0"/>
        <v>5474</v>
      </c>
      <c r="D42" s="10">
        <f>JanuaryR!I41</f>
        <v>3625</v>
      </c>
      <c r="E42" s="10">
        <f>JanuaryR!J41</f>
        <v>21</v>
      </c>
      <c r="F42" s="10">
        <f>JanuaryR!K41</f>
        <v>1</v>
      </c>
      <c r="G42" s="10">
        <f>JanuaryR!L41</f>
        <v>3355</v>
      </c>
      <c r="H42" s="10">
        <f>JanuaryR!M41</f>
        <v>1</v>
      </c>
      <c r="I42" s="10">
        <f>JanuaryR!N41</f>
        <v>0</v>
      </c>
      <c r="J42" s="10">
        <f>JanuaryR!B41</f>
        <v>69</v>
      </c>
      <c r="K42" s="10">
        <f>JanuaryR!C41</f>
        <v>68</v>
      </c>
      <c r="L42" s="10">
        <f>JanuaryR!D41</f>
        <v>1</v>
      </c>
      <c r="M42" s="10"/>
      <c r="N42" s="10">
        <f>JanuaryR!G41</f>
        <v>22</v>
      </c>
      <c r="O42" s="10">
        <f>JanuaryR!O41</f>
        <v>303</v>
      </c>
      <c r="P42" s="10">
        <f>JanuaryR!P41</f>
        <v>0</v>
      </c>
      <c r="Q42" s="10">
        <f>JanuaryR!Q41</f>
        <v>1</v>
      </c>
      <c r="R42" s="10">
        <f>JanuaryR!R41</f>
        <v>0</v>
      </c>
      <c r="S42" s="10">
        <f>JanuaryR!E41</f>
        <v>34</v>
      </c>
      <c r="T42" s="10">
        <f>JanuaryR!F41</f>
        <v>4</v>
      </c>
    </row>
    <row r="43" spans="1:20">
      <c r="A43" s="10" t="s">
        <v>46</v>
      </c>
      <c r="B43" s="10">
        <f>'YTD Totals'!B43</f>
        <v>5013</v>
      </c>
      <c r="C43" s="10">
        <f t="shared" si="0"/>
        <v>5013</v>
      </c>
      <c r="D43" s="10">
        <f>JanuaryR!I42</f>
        <v>5101</v>
      </c>
      <c r="E43" s="10">
        <f>JanuaryR!J42</f>
        <v>1</v>
      </c>
      <c r="F43" s="10">
        <f>JanuaryR!K42</f>
        <v>7</v>
      </c>
      <c r="G43" s="10">
        <f>JanuaryR!L42</f>
        <v>4391</v>
      </c>
      <c r="H43" s="10">
        <f>JanuaryR!M42</f>
        <v>0</v>
      </c>
      <c r="I43" s="10">
        <f>JanuaryR!N42</f>
        <v>0</v>
      </c>
      <c r="J43" s="10">
        <f>JanuaryR!B42</f>
        <v>154</v>
      </c>
      <c r="K43" s="10">
        <f>JanuaryR!C42</f>
        <v>10</v>
      </c>
      <c r="L43" s="10">
        <f>JanuaryR!D42</f>
        <v>144</v>
      </c>
      <c r="M43" s="10"/>
      <c r="N43" s="10">
        <f>JanuaryR!G42</f>
        <v>68</v>
      </c>
      <c r="O43" s="10">
        <f>JanuaryR!O42</f>
        <v>219</v>
      </c>
      <c r="P43" s="10">
        <f>JanuaryR!P42</f>
        <v>1</v>
      </c>
      <c r="Q43" s="10">
        <f>JanuaryR!Q42</f>
        <v>0</v>
      </c>
      <c r="R43" s="10">
        <f>JanuaryR!R42</f>
        <v>0</v>
      </c>
      <c r="S43" s="10">
        <f>JanuaryR!E42</f>
        <v>36</v>
      </c>
      <c r="T43" s="10">
        <f>JanuaryR!F42</f>
        <v>33</v>
      </c>
    </row>
    <row r="44" spans="1:20">
      <c r="A44" s="10" t="s">
        <v>47</v>
      </c>
      <c r="B44" s="10">
        <f>'YTD Totals'!B44</f>
        <v>13457</v>
      </c>
      <c r="C44" s="10">
        <f t="shared" si="0"/>
        <v>13457</v>
      </c>
      <c r="D44" s="10">
        <f>JanuaryR!I43</f>
        <v>13448</v>
      </c>
      <c r="E44" s="10">
        <f>JanuaryR!J43</f>
        <v>1</v>
      </c>
      <c r="F44" s="10">
        <f>JanuaryR!K43</f>
        <v>1</v>
      </c>
      <c r="G44" s="10">
        <f>JanuaryR!L43</f>
        <v>9532</v>
      </c>
      <c r="H44" s="10">
        <f>JanuaryR!M43</f>
        <v>0</v>
      </c>
      <c r="I44" s="10">
        <f>JanuaryR!N43</f>
        <v>0</v>
      </c>
      <c r="J44" s="10">
        <f>JanuaryR!B43</f>
        <v>547</v>
      </c>
      <c r="K44" s="10">
        <f>JanuaryR!C43</f>
        <v>61</v>
      </c>
      <c r="L44" s="10">
        <f>JanuaryR!D43</f>
        <v>486</v>
      </c>
      <c r="M44" s="10"/>
      <c r="N44" s="10">
        <f>JanuaryR!G43</f>
        <v>124</v>
      </c>
      <c r="O44" s="10">
        <f>JanuaryR!O43</f>
        <v>203</v>
      </c>
      <c r="P44" s="10">
        <f>JanuaryR!P43</f>
        <v>4</v>
      </c>
      <c r="Q44" s="10">
        <f>JanuaryR!Q43</f>
        <v>1</v>
      </c>
      <c r="R44" s="10">
        <f>JanuaryR!R43</f>
        <v>0</v>
      </c>
      <c r="S44" s="10">
        <f>JanuaryR!E43</f>
        <v>44</v>
      </c>
      <c r="T44" s="10">
        <f>JanuaryR!F43</f>
        <v>49</v>
      </c>
    </row>
    <row r="45" spans="1:20">
      <c r="A45" s="11" t="s">
        <v>69</v>
      </c>
      <c r="B45" s="11">
        <f>'YTD Totals'!B45</f>
        <v>52881</v>
      </c>
      <c r="C45" s="11">
        <f t="shared" si="0"/>
        <v>52881</v>
      </c>
      <c r="D45" s="11">
        <f t="shared" ref="D45:L45" si="3">SUM(D40:D44)</f>
        <v>52073</v>
      </c>
      <c r="E45" s="11">
        <f t="shared" si="3"/>
        <v>292</v>
      </c>
      <c r="F45" s="11">
        <f t="shared" si="3"/>
        <v>30</v>
      </c>
      <c r="G45" s="11">
        <f t="shared" si="3"/>
        <v>41747</v>
      </c>
      <c r="H45" s="11">
        <f t="shared" si="3"/>
        <v>65</v>
      </c>
      <c r="I45" s="11">
        <f t="shared" si="3"/>
        <v>8</v>
      </c>
      <c r="J45" s="11">
        <f t="shared" si="3"/>
        <v>3550</v>
      </c>
      <c r="K45" s="11">
        <f t="shared" si="3"/>
        <v>161</v>
      </c>
      <c r="L45" s="11">
        <f t="shared" si="3"/>
        <v>3389</v>
      </c>
      <c r="M45" s="11"/>
      <c r="N45" s="11">
        <f t="shared" ref="N45:T45" si="4">SUM(N40:N44)</f>
        <v>661</v>
      </c>
      <c r="O45" s="11">
        <f t="shared" si="4"/>
        <v>1439</v>
      </c>
      <c r="P45" s="11">
        <f>SUM(Q40:Q44)</f>
        <v>3</v>
      </c>
      <c r="Q45" s="11">
        <f>SUM(P40:P44)</f>
        <v>5</v>
      </c>
      <c r="R45" s="11">
        <f t="shared" si="4"/>
        <v>0</v>
      </c>
      <c r="S45" s="11">
        <f t="shared" si="4"/>
        <v>303</v>
      </c>
      <c r="T45" s="11">
        <f t="shared" si="4"/>
        <v>155</v>
      </c>
    </row>
    <row r="46" spans="1:20">
      <c r="A46" s="8" t="s">
        <v>48</v>
      </c>
      <c r="B46" s="8">
        <f>'YTD Totals'!B46</f>
        <v>6476</v>
      </c>
      <c r="C46" s="8">
        <f t="shared" si="0"/>
        <v>6476</v>
      </c>
      <c r="D46" s="8">
        <f>JanuaryR!I44</f>
        <v>6590</v>
      </c>
      <c r="E46" s="8">
        <f>JanuaryR!J44</f>
        <v>73</v>
      </c>
      <c r="F46" s="8">
        <f>JanuaryR!K44</f>
        <v>9</v>
      </c>
      <c r="G46" s="8">
        <f>JanuaryR!L44</f>
        <v>6460</v>
      </c>
      <c r="H46" s="8">
        <f>JanuaryR!M44</f>
        <v>27</v>
      </c>
      <c r="I46" s="8">
        <f>JanuaryR!N44</f>
        <v>3</v>
      </c>
      <c r="J46" s="8">
        <f>JanuaryR!B44</f>
        <v>395</v>
      </c>
      <c r="K46" s="8">
        <f>JanuaryR!C44</f>
        <v>257</v>
      </c>
      <c r="L46" s="8">
        <f>JanuaryR!D44</f>
        <v>138</v>
      </c>
      <c r="M46" s="8">
        <f>JanuaryR!U37</f>
        <v>8</v>
      </c>
      <c r="N46" s="8">
        <f>JanuaryR!G44</f>
        <v>49</v>
      </c>
      <c r="O46" s="8">
        <f>JanuaryR!O44</f>
        <v>405</v>
      </c>
      <c r="P46" s="8">
        <f>JanuaryR!P44</f>
        <v>4</v>
      </c>
      <c r="Q46" s="8">
        <f>JanuaryR!Q44</f>
        <v>8</v>
      </c>
      <c r="R46" s="8">
        <f>JanuaryR!R44</f>
        <v>0</v>
      </c>
      <c r="S46" s="8">
        <f>JanuaryR!E44</f>
        <v>49</v>
      </c>
      <c r="T46" s="8">
        <f>JanuaryR!F44</f>
        <v>58</v>
      </c>
    </row>
    <row r="47" spans="1:20">
      <c r="A47" s="7" t="s">
        <v>49</v>
      </c>
      <c r="B47" s="7">
        <f>'YTD Totals'!B47</f>
        <v>6971</v>
      </c>
      <c r="C47" s="7">
        <f t="shared" si="0"/>
        <v>6971</v>
      </c>
      <c r="D47" s="7">
        <f>JanuaryR!I45</f>
        <v>7209</v>
      </c>
      <c r="E47" s="7">
        <f>JanuaryR!J45</f>
        <v>38</v>
      </c>
      <c r="F47" s="7">
        <f>JanuaryR!K45</f>
        <v>5</v>
      </c>
      <c r="G47" s="7">
        <f>JanuaryR!L45</f>
        <v>7175</v>
      </c>
      <c r="H47" s="7">
        <f>JanuaryR!M45</f>
        <v>13</v>
      </c>
      <c r="I47" s="7">
        <f>JanuaryR!N45</f>
        <v>2</v>
      </c>
      <c r="J47" s="7">
        <f>JanuaryR!B45</f>
        <v>291</v>
      </c>
      <c r="K47" s="7">
        <f>JanuaryR!C45</f>
        <v>186</v>
      </c>
      <c r="L47" s="7">
        <f>JanuaryR!D45</f>
        <v>105</v>
      </c>
      <c r="M47" s="7">
        <f>JanuaryR!U38</f>
        <v>13</v>
      </c>
      <c r="N47" s="7">
        <f>JanuaryR!G45</f>
        <v>42</v>
      </c>
      <c r="O47" s="7">
        <f>JanuaryR!O45</f>
        <v>239</v>
      </c>
      <c r="P47" s="7">
        <f>JanuaryR!P45</f>
        <v>0</v>
      </c>
      <c r="Q47" s="7">
        <f>JanuaryR!Q45</f>
        <v>4</v>
      </c>
      <c r="R47" s="7">
        <f>JanuaryR!R45</f>
        <v>0</v>
      </c>
      <c r="S47" s="7">
        <f>JanuaryR!E45</f>
        <v>176</v>
      </c>
      <c r="T47" s="7">
        <f>JanuaryR!F45</f>
        <v>44</v>
      </c>
    </row>
    <row r="48" spans="1:20">
      <c r="A48" s="8" t="s">
        <v>50</v>
      </c>
      <c r="B48" s="8">
        <f>'YTD Totals'!B48</f>
        <v>14844</v>
      </c>
      <c r="C48" s="8">
        <f t="shared" si="0"/>
        <v>14844</v>
      </c>
      <c r="D48" s="8">
        <f>JanuaryR!I46</f>
        <v>15302</v>
      </c>
      <c r="E48" s="8">
        <f>JanuaryR!J46</f>
        <v>96</v>
      </c>
      <c r="F48" s="8">
        <f>JanuaryR!K46</f>
        <v>39</v>
      </c>
      <c r="G48" s="8">
        <f>JanuaryR!L46</f>
        <v>15232</v>
      </c>
      <c r="H48" s="8">
        <f>JanuaryR!M46</f>
        <v>34</v>
      </c>
      <c r="I48" s="8">
        <f>JanuaryR!N46</f>
        <v>32</v>
      </c>
      <c r="J48" s="8">
        <f>JanuaryR!B46</f>
        <v>1879</v>
      </c>
      <c r="K48" s="8">
        <f>JanuaryR!C46</f>
        <v>1171</v>
      </c>
      <c r="L48" s="8">
        <f>JanuaryR!D46</f>
        <v>708</v>
      </c>
      <c r="M48" s="8">
        <f>JanuaryR!U39</f>
        <v>96</v>
      </c>
      <c r="N48" s="8">
        <f>JanuaryR!G46</f>
        <v>233</v>
      </c>
      <c r="O48" s="8">
        <f>JanuaryR!O46</f>
        <v>1333</v>
      </c>
      <c r="P48" s="8">
        <f>JanuaryR!P46</f>
        <v>12</v>
      </c>
      <c r="Q48" s="8">
        <f>JanuaryR!Q46</f>
        <v>40</v>
      </c>
      <c r="R48" s="8">
        <f>JanuaryR!R46</f>
        <v>0</v>
      </c>
      <c r="S48" s="8">
        <f>JanuaryR!E46</f>
        <v>497</v>
      </c>
      <c r="T48" s="8">
        <f>JanuaryR!F46</f>
        <v>381</v>
      </c>
    </row>
    <row r="49" spans="1:20">
      <c r="A49" s="7" t="s">
        <v>51</v>
      </c>
      <c r="B49" s="7">
        <f>'YTD Totals'!B49</f>
        <v>31693</v>
      </c>
      <c r="C49" s="7">
        <f t="shared" si="0"/>
        <v>31693</v>
      </c>
      <c r="D49" s="7">
        <f>JanuaryR!I47</f>
        <v>32179</v>
      </c>
      <c r="E49" s="7">
        <f>JanuaryR!J47</f>
        <v>219</v>
      </c>
      <c r="F49" s="7">
        <f>JanuaryR!K47</f>
        <v>72</v>
      </c>
      <c r="G49" s="7">
        <f>JanuaryR!L47</f>
        <v>31087</v>
      </c>
      <c r="H49" s="7">
        <f>JanuaryR!M47</f>
        <v>115</v>
      </c>
      <c r="I49" s="7">
        <f>JanuaryR!N47</f>
        <v>12</v>
      </c>
      <c r="J49" s="7">
        <f>JanuaryR!B47</f>
        <v>3510</v>
      </c>
      <c r="K49" s="7">
        <f>JanuaryR!C47</f>
        <v>1447</v>
      </c>
      <c r="L49" s="7">
        <f>JanuaryR!D47</f>
        <v>2063</v>
      </c>
      <c r="M49" s="7">
        <f>JanuaryR!U24</f>
        <v>145</v>
      </c>
      <c r="N49" s="7">
        <f>JanuaryR!G47</f>
        <v>307</v>
      </c>
      <c r="O49" s="7">
        <f>JanuaryR!O47</f>
        <v>1844</v>
      </c>
      <c r="P49" s="7">
        <f>JanuaryR!P47</f>
        <v>8</v>
      </c>
      <c r="Q49" s="7">
        <f>JanuaryR!Q47</f>
        <v>225</v>
      </c>
      <c r="R49" s="7">
        <f>JanuaryR!R47</f>
        <v>25</v>
      </c>
      <c r="S49" s="7">
        <f>JanuaryR!E47</f>
        <v>564</v>
      </c>
      <c r="T49" s="7">
        <f>JanuaryR!F47</f>
        <v>572</v>
      </c>
    </row>
    <row r="50" spans="1:20">
      <c r="A50" s="8" t="s">
        <v>52</v>
      </c>
      <c r="B50" s="8">
        <f>'YTD Totals'!B50</f>
        <v>25578</v>
      </c>
      <c r="C50" s="8">
        <f t="shared" si="0"/>
        <v>25578</v>
      </c>
      <c r="D50" s="8">
        <f>JanuaryR!I48</f>
        <v>24724</v>
      </c>
      <c r="E50" s="8">
        <f>JanuaryR!J48</f>
        <v>115</v>
      </c>
      <c r="F50" s="8">
        <f>JanuaryR!K48</f>
        <v>46</v>
      </c>
      <c r="G50" s="8">
        <f>JanuaryR!L48</f>
        <v>24604</v>
      </c>
      <c r="H50" s="8">
        <f>JanuaryR!M48</f>
        <v>74</v>
      </c>
      <c r="I50" s="8">
        <f>JanuaryR!N48</f>
        <v>11</v>
      </c>
      <c r="J50" s="8">
        <f>JanuaryR!B48</f>
        <v>2800</v>
      </c>
      <c r="K50" s="8">
        <f>JanuaryR!C48</f>
        <v>1418</v>
      </c>
      <c r="L50" s="8">
        <f>JanuaryR!D48</f>
        <v>1382</v>
      </c>
      <c r="M50" s="8">
        <f>JanuaryR!U40</f>
        <v>211</v>
      </c>
      <c r="N50" s="8">
        <f>JanuaryR!G48</f>
        <v>334</v>
      </c>
      <c r="O50" s="8">
        <f>JanuaryR!O48</f>
        <v>1838</v>
      </c>
      <c r="P50" s="8">
        <f>JanuaryR!P48</f>
        <v>9</v>
      </c>
      <c r="Q50" s="8">
        <f>JanuaryR!Q48</f>
        <v>58</v>
      </c>
      <c r="R50" s="8">
        <f>JanuaryR!R48</f>
        <v>0</v>
      </c>
      <c r="S50" s="8">
        <f>JanuaryR!E48</f>
        <v>610</v>
      </c>
      <c r="T50" s="8">
        <f>JanuaryR!F48</f>
        <v>272</v>
      </c>
    </row>
    <row r="51" spans="1:20">
      <c r="A51" s="7" t="s">
        <v>53</v>
      </c>
      <c r="B51" s="7">
        <f>'YTD Totals'!B51</f>
        <v>10661</v>
      </c>
      <c r="C51" s="7">
        <f t="shared" si="0"/>
        <v>10661</v>
      </c>
      <c r="D51" s="7">
        <f>JanuaryR!I49</f>
        <v>10624</v>
      </c>
      <c r="E51" s="7">
        <f>JanuaryR!J49</f>
        <v>95</v>
      </c>
      <c r="F51" s="7">
        <f>JanuaryR!K49</f>
        <v>227</v>
      </c>
      <c r="G51" s="7">
        <f>JanuaryR!L49</f>
        <v>10162</v>
      </c>
      <c r="H51" s="7">
        <f>JanuaryR!M49</f>
        <v>38</v>
      </c>
      <c r="I51" s="7">
        <f>JanuaryR!N49</f>
        <v>10</v>
      </c>
      <c r="J51" s="7">
        <f>JanuaryR!B49</f>
        <v>1036</v>
      </c>
      <c r="K51" s="7">
        <f>JanuaryR!C49</f>
        <v>465</v>
      </c>
      <c r="L51" s="7">
        <f>JanuaryR!D49</f>
        <v>571</v>
      </c>
      <c r="M51" s="7">
        <f>JanuaryR!U41</f>
        <v>48</v>
      </c>
      <c r="N51" s="7">
        <f>JanuaryR!G49</f>
        <v>141</v>
      </c>
      <c r="O51" s="7">
        <f>JanuaryR!O49</f>
        <v>1155</v>
      </c>
      <c r="P51" s="7">
        <f>JanuaryR!P49</f>
        <v>13</v>
      </c>
      <c r="Q51" s="7">
        <f>JanuaryR!Q49</f>
        <v>27</v>
      </c>
      <c r="R51" s="7">
        <f>JanuaryR!R49</f>
        <v>0</v>
      </c>
      <c r="S51" s="7">
        <f>JanuaryR!E49</f>
        <v>251</v>
      </c>
      <c r="T51" s="7">
        <f>JanuaryR!F49</f>
        <v>247</v>
      </c>
    </row>
    <row r="52" spans="1:20">
      <c r="A52" s="8" t="s">
        <v>54</v>
      </c>
      <c r="B52" s="8">
        <f>'YTD Totals'!B52</f>
        <v>30706</v>
      </c>
      <c r="C52" s="8">
        <f t="shared" si="0"/>
        <v>30706</v>
      </c>
      <c r="D52" s="8">
        <f>JanuaryR!I50</f>
        <v>31240</v>
      </c>
      <c r="E52" s="8">
        <f>JanuaryR!J50</f>
        <v>248</v>
      </c>
      <c r="F52" s="8">
        <f>JanuaryR!K50</f>
        <v>61</v>
      </c>
      <c r="G52" s="8">
        <f>JanuaryR!L50</f>
        <v>30832</v>
      </c>
      <c r="H52" s="8">
        <f>JanuaryR!M50</f>
        <v>158</v>
      </c>
      <c r="I52" s="8">
        <f>JanuaryR!N50</f>
        <v>24</v>
      </c>
      <c r="J52" s="8">
        <f>JanuaryR!B50</f>
        <v>3437</v>
      </c>
      <c r="K52" s="8">
        <f>JanuaryR!C50</f>
        <v>2184</v>
      </c>
      <c r="L52" s="8">
        <f>JanuaryR!D50</f>
        <v>1253</v>
      </c>
      <c r="M52" s="8">
        <f>JanuaryR!U42</f>
        <v>237</v>
      </c>
      <c r="N52" s="8">
        <f>JanuaryR!G50</f>
        <v>477</v>
      </c>
      <c r="O52" s="8">
        <f>JanuaryR!O50</f>
        <v>4843</v>
      </c>
      <c r="P52" s="8">
        <f>JanuaryR!P50</f>
        <v>48</v>
      </c>
      <c r="Q52" s="8">
        <f>JanuaryR!Q50</f>
        <v>110</v>
      </c>
      <c r="R52" s="8">
        <f>JanuaryR!R50</f>
        <v>3</v>
      </c>
      <c r="S52" s="8">
        <f>JanuaryR!E50</f>
        <v>476</v>
      </c>
      <c r="T52" s="8">
        <f>JanuaryR!F50</f>
        <v>661</v>
      </c>
    </row>
    <row r="53" spans="1:20">
      <c r="A53" s="7" t="s">
        <v>55</v>
      </c>
      <c r="B53" s="7">
        <f>'YTD Totals'!B53</f>
        <v>11200</v>
      </c>
      <c r="C53" s="7">
        <f t="shared" si="0"/>
        <v>11200</v>
      </c>
      <c r="D53" s="7">
        <f>JanuaryR!I51</f>
        <v>10834</v>
      </c>
      <c r="E53" s="7">
        <f>JanuaryR!J51</f>
        <v>55</v>
      </c>
      <c r="F53" s="7">
        <f>JanuaryR!K51</f>
        <v>9</v>
      </c>
      <c r="G53" s="7">
        <f>JanuaryR!L51</f>
        <v>10757</v>
      </c>
      <c r="H53" s="7">
        <f>JanuaryR!M51</f>
        <v>7</v>
      </c>
      <c r="I53" s="7">
        <f>JanuaryR!N51</f>
        <v>4</v>
      </c>
      <c r="J53" s="7">
        <f>JanuaryR!B51</f>
        <v>657</v>
      </c>
      <c r="K53" s="7">
        <f>JanuaryR!C51</f>
        <v>470</v>
      </c>
      <c r="L53" s="7">
        <f>JanuaryR!D51</f>
        <v>187</v>
      </c>
      <c r="M53" s="7">
        <f>JanuaryR!U13</f>
        <v>10</v>
      </c>
      <c r="N53" s="7">
        <f>JanuaryR!G51</f>
        <v>81</v>
      </c>
      <c r="O53" s="7">
        <f>JanuaryR!O51</f>
        <v>693</v>
      </c>
      <c r="P53" s="7">
        <f>JanuaryR!P51</f>
        <v>5</v>
      </c>
      <c r="Q53" s="7">
        <f>JanuaryR!Q51</f>
        <v>15</v>
      </c>
      <c r="R53" s="7">
        <f>JanuaryR!R51</f>
        <v>1</v>
      </c>
      <c r="S53" s="7">
        <f>JanuaryR!E51</f>
        <v>124</v>
      </c>
      <c r="T53" s="7">
        <f>JanuaryR!F51</f>
        <v>132</v>
      </c>
    </row>
    <row r="54" spans="1:20">
      <c r="A54" s="8" t="s">
        <v>56</v>
      </c>
      <c r="B54" s="8">
        <f>'YTD Totals'!B54</f>
        <v>22067</v>
      </c>
      <c r="C54" s="8">
        <f t="shared" si="0"/>
        <v>22067</v>
      </c>
      <c r="D54" s="8">
        <f>JanuaryR!I52</f>
        <v>22181</v>
      </c>
      <c r="E54" s="8">
        <f>JanuaryR!J52</f>
        <v>218</v>
      </c>
      <c r="F54" s="8">
        <f>JanuaryR!K52</f>
        <v>238</v>
      </c>
      <c r="G54" s="8">
        <f>JanuaryR!L52</f>
        <v>21448</v>
      </c>
      <c r="H54" s="8">
        <f>JanuaryR!M52</f>
        <v>126</v>
      </c>
      <c r="I54" s="8">
        <f>JanuaryR!N52</f>
        <v>13</v>
      </c>
      <c r="J54" s="8">
        <f>JanuaryR!B52</f>
        <v>2029</v>
      </c>
      <c r="K54" s="8">
        <f>JanuaryR!C52</f>
        <v>1042</v>
      </c>
      <c r="L54" s="8">
        <f>JanuaryR!D52</f>
        <v>987</v>
      </c>
      <c r="M54" s="8">
        <f>JanuaryR!U43</f>
        <v>53</v>
      </c>
      <c r="N54" s="8">
        <f>JanuaryR!G52</f>
        <v>190</v>
      </c>
      <c r="O54" s="8">
        <f>JanuaryR!O52</f>
        <v>1300</v>
      </c>
      <c r="P54" s="8">
        <f>JanuaryR!P52</f>
        <v>7</v>
      </c>
      <c r="Q54" s="8">
        <f>JanuaryR!Q52</f>
        <v>38</v>
      </c>
      <c r="R54" s="8">
        <f>JanuaryR!R52</f>
        <v>0</v>
      </c>
      <c r="S54" s="8">
        <f>JanuaryR!E52</f>
        <v>403</v>
      </c>
      <c r="T54" s="8">
        <f>JanuaryR!F52</f>
        <v>411</v>
      </c>
    </row>
    <row r="55" spans="1:20">
      <c r="A55" s="7" t="s">
        <v>57</v>
      </c>
      <c r="B55" s="7">
        <f>'YTD Totals'!B55</f>
        <v>10340</v>
      </c>
      <c r="C55" s="7">
        <f t="shared" si="0"/>
        <v>10340</v>
      </c>
      <c r="D55" s="7">
        <f>JanuaryR!I53</f>
        <v>10252</v>
      </c>
      <c r="E55" s="7">
        <f>JanuaryR!J53</f>
        <v>49</v>
      </c>
      <c r="F55" s="7">
        <f>JanuaryR!K53</f>
        <v>13</v>
      </c>
      <c r="G55" s="7">
        <f>JanuaryR!L53</f>
        <v>10086</v>
      </c>
      <c r="H55" s="7">
        <f>JanuaryR!M53</f>
        <v>23</v>
      </c>
      <c r="I55" s="7">
        <f>JanuaryR!N53</f>
        <v>2</v>
      </c>
      <c r="J55" s="7">
        <f>JanuaryR!B53</f>
        <v>294</v>
      </c>
      <c r="K55" s="7">
        <f>JanuaryR!C53</f>
        <v>213</v>
      </c>
      <c r="L55" s="7">
        <f>JanuaryR!D53</f>
        <v>81</v>
      </c>
      <c r="M55" s="7">
        <f>JanuaryR!U44</f>
        <v>0</v>
      </c>
      <c r="N55" s="7">
        <f>JanuaryR!G53</f>
        <v>32</v>
      </c>
      <c r="O55" s="7">
        <f>JanuaryR!O53</f>
        <v>322</v>
      </c>
      <c r="P55" s="7">
        <f>JanuaryR!P53</f>
        <v>3</v>
      </c>
      <c r="Q55" s="7">
        <f>JanuaryR!Q53</f>
        <v>4</v>
      </c>
      <c r="R55" s="7">
        <f>JanuaryR!R53</f>
        <v>0</v>
      </c>
      <c r="S55" s="7">
        <f>JanuaryR!E53</f>
        <v>58</v>
      </c>
      <c r="T55" s="7">
        <f>JanuaryR!F53</f>
        <v>143</v>
      </c>
    </row>
    <row r="56" spans="1:20">
      <c r="A56" s="8" t="s">
        <v>58</v>
      </c>
      <c r="B56" s="8">
        <f>'YTD Totals'!B56</f>
        <v>15378</v>
      </c>
      <c r="C56" s="8">
        <f t="shared" si="0"/>
        <v>15378</v>
      </c>
      <c r="D56" s="8">
        <f>JanuaryR!I54</f>
        <v>14340</v>
      </c>
      <c r="E56" s="8">
        <f>JanuaryR!J54</f>
        <v>89</v>
      </c>
      <c r="F56" s="8">
        <f>JanuaryR!K54</f>
        <v>244</v>
      </c>
      <c r="G56" s="8">
        <f>JanuaryR!L54</f>
        <v>14211</v>
      </c>
      <c r="H56" s="8">
        <f>JanuaryR!M54</f>
        <v>31</v>
      </c>
      <c r="I56" s="8">
        <f>JanuaryR!N54</f>
        <v>31</v>
      </c>
      <c r="J56" s="8">
        <f>JanuaryR!B54</f>
        <v>613</v>
      </c>
      <c r="K56" s="8">
        <f>JanuaryR!C54</f>
        <v>284</v>
      </c>
      <c r="L56" s="8">
        <f>JanuaryR!D54</f>
        <v>329</v>
      </c>
      <c r="M56" s="8">
        <f>JanuaryR!U45</f>
        <v>14</v>
      </c>
      <c r="N56" s="8">
        <f>JanuaryR!G54</f>
        <v>88</v>
      </c>
      <c r="O56" s="8">
        <f>JanuaryR!O54</f>
        <v>706</v>
      </c>
      <c r="P56" s="8">
        <f>JanuaryR!P54</f>
        <v>5</v>
      </c>
      <c r="Q56" s="8">
        <f>JanuaryR!Q54</f>
        <v>6</v>
      </c>
      <c r="R56" s="8">
        <f>JanuaryR!R54</f>
        <v>0</v>
      </c>
      <c r="S56" s="8">
        <f>JanuaryR!E54</f>
        <v>190</v>
      </c>
      <c r="T56" s="8">
        <f>JanuaryR!F54</f>
        <v>102</v>
      </c>
    </row>
    <row r="57" spans="1:20">
      <c r="A57" s="7" t="s">
        <v>59</v>
      </c>
      <c r="B57" s="7">
        <f>'YTD Totals'!B57</f>
        <v>17645</v>
      </c>
      <c r="C57" s="7">
        <f t="shared" si="0"/>
        <v>17645</v>
      </c>
      <c r="D57" s="7">
        <f>JanuaryR!I55</f>
        <v>15622</v>
      </c>
      <c r="E57" s="7">
        <f>JanuaryR!J55</f>
        <v>88</v>
      </c>
      <c r="F57" s="7">
        <f>JanuaryR!K55</f>
        <v>38</v>
      </c>
      <c r="G57" s="7">
        <f>JanuaryR!L55</f>
        <v>15075</v>
      </c>
      <c r="H57" s="7">
        <f>JanuaryR!M55</f>
        <v>16</v>
      </c>
      <c r="I57" s="7">
        <f>JanuaryR!N55</f>
        <v>19</v>
      </c>
      <c r="J57" s="7">
        <f>JanuaryR!B55</f>
        <v>513</v>
      </c>
      <c r="K57" s="7">
        <f>JanuaryR!C55</f>
        <v>317</v>
      </c>
      <c r="L57" s="7">
        <f>JanuaryR!D55</f>
        <v>196</v>
      </c>
      <c r="M57" s="7">
        <f>JanuaryR!U46</f>
        <v>36</v>
      </c>
      <c r="N57" s="7">
        <f>JanuaryR!G55</f>
        <v>65</v>
      </c>
      <c r="O57" s="7">
        <f>JanuaryR!O55</f>
        <v>779</v>
      </c>
      <c r="P57" s="7">
        <f>JanuaryR!P55</f>
        <v>1</v>
      </c>
      <c r="Q57" s="7">
        <f>JanuaryR!Q55</f>
        <v>3</v>
      </c>
      <c r="R57" s="7">
        <f>JanuaryR!R55</f>
        <v>0</v>
      </c>
      <c r="S57" s="7">
        <f>JanuaryR!E55</f>
        <v>174</v>
      </c>
      <c r="T57" s="7">
        <f>JanuaryR!F55</f>
        <v>153</v>
      </c>
    </row>
    <row r="58" spans="1:20">
      <c r="A58" s="6" t="s">
        <v>68</v>
      </c>
      <c r="B58" s="6">
        <f>'YTD Totals'!B58</f>
        <v>1043053</v>
      </c>
      <c r="C58" s="6">
        <f t="shared" si="0"/>
        <v>1043053</v>
      </c>
      <c r="D58" s="6">
        <f t="shared" ref="D58:T58" si="5">SUM(D46:D57)+SUM(D17:D44)+SUM(D2:D15)</f>
        <v>1071290</v>
      </c>
      <c r="E58" s="6">
        <f t="shared" si="5"/>
        <v>23232</v>
      </c>
      <c r="F58" s="6">
        <f t="shared" si="5"/>
        <v>10633</v>
      </c>
      <c r="G58" s="6">
        <v>442066</v>
      </c>
      <c r="H58" s="6">
        <v>14054</v>
      </c>
      <c r="I58" s="6">
        <v>4920</v>
      </c>
      <c r="J58" s="6">
        <f t="shared" si="5"/>
        <v>117795</v>
      </c>
      <c r="K58" s="6">
        <f t="shared" si="5"/>
        <v>68867</v>
      </c>
      <c r="L58" s="6">
        <f t="shared" si="5"/>
        <v>48928</v>
      </c>
      <c r="M58" s="6">
        <f>SUM(M2:M57)</f>
        <v>5451</v>
      </c>
      <c r="N58" s="6">
        <f t="shared" si="5"/>
        <v>13129</v>
      </c>
      <c r="O58" s="6">
        <f t="shared" si="5"/>
        <v>120567</v>
      </c>
      <c r="P58" s="6">
        <f>SUM(Q46:Q57)+SUM(Q17:Q44)+SUM(Q2:Q15)</f>
        <v>2516</v>
      </c>
      <c r="Q58" s="6">
        <f>SUM(P46:P57)+SUM(P17:P44)+SUM(P2:P15)</f>
        <v>886</v>
      </c>
      <c r="R58" s="6">
        <f t="shared" si="5"/>
        <v>128</v>
      </c>
      <c r="S58" s="6">
        <f t="shared" si="5"/>
        <v>17870</v>
      </c>
      <c r="T58" s="6">
        <f t="shared" si="5"/>
        <v>17870</v>
      </c>
    </row>
  </sheetData>
  <sheetProtection autoFilter="0"/>
  <autoFilter ref="A1:R58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5"/>
  <sheetViews>
    <sheetView workbookViewId="0">
      <pane xSplit="1" ySplit="1" topLeftCell="B2" activePane="bottomRight" state="frozen"/>
      <selection activeCell="A20" sqref="A20:R20"/>
      <selection pane="topRight" activeCell="A20" sqref="A20:R20"/>
      <selection pane="bottomLeft" activeCell="A20" sqref="A20:R20"/>
      <selection pane="bottomRight"/>
    </sheetView>
  </sheetViews>
  <sheetFormatPr defaultRowHeight="14.4"/>
  <cols>
    <col min="2" max="18" width="21.664062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183</v>
      </c>
      <c r="I1" t="s">
        <v>184</v>
      </c>
      <c r="J1" t="s">
        <v>60</v>
      </c>
      <c r="K1" t="s">
        <v>61</v>
      </c>
      <c r="L1" t="s">
        <v>62</v>
      </c>
      <c r="M1" t="s">
        <v>63</v>
      </c>
      <c r="N1" t="s">
        <v>185</v>
      </c>
      <c r="O1" t="s">
        <v>76</v>
      </c>
      <c r="P1" t="s">
        <v>77</v>
      </c>
      <c r="Q1" t="s">
        <v>188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6861</v>
      </c>
      <c r="C2">
        <v>4269</v>
      </c>
      <c r="D2">
        <v>2592</v>
      </c>
      <c r="E2">
        <v>1151</v>
      </c>
      <c r="F2">
        <v>1278</v>
      </c>
      <c r="G2">
        <v>651</v>
      </c>
      <c r="H2">
        <v>60026</v>
      </c>
      <c r="I2">
        <v>60244</v>
      </c>
      <c r="J2">
        <v>423</v>
      </c>
      <c r="K2">
        <v>205</v>
      </c>
      <c r="L2">
        <v>58754</v>
      </c>
      <c r="M2">
        <v>210</v>
      </c>
      <c r="N2">
        <v>114</v>
      </c>
      <c r="O2">
        <v>6869</v>
      </c>
      <c r="P2">
        <v>35</v>
      </c>
      <c r="Q2">
        <v>129</v>
      </c>
      <c r="R2">
        <v>70</v>
      </c>
      <c r="T2" s="30" t="s">
        <v>108</v>
      </c>
      <c r="U2" s="31">
        <v>278</v>
      </c>
    </row>
    <row r="3" spans="1:21">
      <c r="A3" t="s">
        <v>8</v>
      </c>
      <c r="B3">
        <v>3138</v>
      </c>
      <c r="C3">
        <v>2109</v>
      </c>
      <c r="D3">
        <v>1029</v>
      </c>
      <c r="E3">
        <v>423</v>
      </c>
      <c r="F3">
        <v>479</v>
      </c>
      <c r="G3">
        <v>370</v>
      </c>
      <c r="H3">
        <v>24619</v>
      </c>
      <c r="I3">
        <v>24817</v>
      </c>
      <c r="J3">
        <v>319</v>
      </c>
      <c r="K3">
        <v>121</v>
      </c>
      <c r="L3">
        <v>24322</v>
      </c>
      <c r="M3">
        <v>155</v>
      </c>
      <c r="N3">
        <v>28</v>
      </c>
      <c r="O3">
        <v>3950</v>
      </c>
      <c r="P3">
        <v>27</v>
      </c>
      <c r="Q3">
        <v>68</v>
      </c>
      <c r="R3">
        <v>0</v>
      </c>
      <c r="T3" s="30" t="s">
        <v>109</v>
      </c>
      <c r="U3" s="31">
        <v>203</v>
      </c>
    </row>
    <row r="4" spans="1:21">
      <c r="A4" t="s">
        <v>9</v>
      </c>
      <c r="B4">
        <v>13791</v>
      </c>
      <c r="C4">
        <v>7164</v>
      </c>
      <c r="D4">
        <v>6627</v>
      </c>
      <c r="E4">
        <v>941</v>
      </c>
      <c r="F4">
        <v>1290</v>
      </c>
      <c r="G4">
        <v>1134</v>
      </c>
      <c r="H4">
        <v>65674</v>
      </c>
      <c r="I4">
        <v>65743</v>
      </c>
      <c r="J4">
        <v>719</v>
      </c>
      <c r="K4">
        <v>650</v>
      </c>
      <c r="L4">
        <v>61474</v>
      </c>
      <c r="M4">
        <v>416</v>
      </c>
      <c r="N4">
        <v>205</v>
      </c>
      <c r="O4">
        <v>6719</v>
      </c>
      <c r="P4">
        <v>49</v>
      </c>
      <c r="Q4">
        <v>221</v>
      </c>
      <c r="R4">
        <v>4</v>
      </c>
      <c r="T4" s="30" t="s">
        <v>110</v>
      </c>
      <c r="U4" s="31">
        <v>0</v>
      </c>
    </row>
    <row r="5" spans="1:21">
      <c r="A5" t="s">
        <v>10</v>
      </c>
      <c r="B5">
        <v>332</v>
      </c>
      <c r="C5">
        <v>200</v>
      </c>
      <c r="D5">
        <v>132</v>
      </c>
      <c r="E5">
        <v>140</v>
      </c>
      <c r="F5">
        <v>36</v>
      </c>
      <c r="G5">
        <v>31</v>
      </c>
      <c r="H5">
        <v>11626</v>
      </c>
      <c r="I5">
        <v>11634</v>
      </c>
      <c r="J5">
        <v>13</v>
      </c>
      <c r="K5">
        <v>5</v>
      </c>
      <c r="L5">
        <v>11349</v>
      </c>
      <c r="M5">
        <v>3</v>
      </c>
      <c r="N5">
        <v>2</v>
      </c>
      <c r="O5">
        <v>179</v>
      </c>
      <c r="P5">
        <v>0</v>
      </c>
      <c r="Q5">
        <v>6</v>
      </c>
      <c r="R5">
        <v>0</v>
      </c>
      <c r="T5" s="30" t="s">
        <v>111</v>
      </c>
      <c r="U5" s="31">
        <v>520</v>
      </c>
    </row>
    <row r="6" spans="1:21">
      <c r="A6" t="s">
        <v>11</v>
      </c>
      <c r="B6">
        <v>8242</v>
      </c>
      <c r="C6">
        <v>4313</v>
      </c>
      <c r="D6">
        <v>3929</v>
      </c>
      <c r="E6">
        <v>1406</v>
      </c>
      <c r="F6">
        <v>1219</v>
      </c>
      <c r="G6">
        <v>885</v>
      </c>
      <c r="H6">
        <v>59329</v>
      </c>
      <c r="I6">
        <v>57474</v>
      </c>
      <c r="J6">
        <v>520</v>
      </c>
      <c r="K6">
        <v>2375</v>
      </c>
      <c r="L6">
        <v>54556</v>
      </c>
      <c r="M6">
        <v>333</v>
      </c>
      <c r="N6">
        <v>706</v>
      </c>
      <c r="O6">
        <v>12586</v>
      </c>
      <c r="P6">
        <v>69</v>
      </c>
      <c r="Q6">
        <v>167</v>
      </c>
      <c r="R6">
        <v>3</v>
      </c>
      <c r="T6" s="30" t="s">
        <v>112</v>
      </c>
      <c r="U6" s="31">
        <v>119</v>
      </c>
    </row>
    <row r="7" spans="1:21">
      <c r="A7" t="s">
        <v>12</v>
      </c>
      <c r="B7">
        <v>1224</v>
      </c>
      <c r="C7">
        <v>1018</v>
      </c>
      <c r="D7">
        <v>206</v>
      </c>
      <c r="E7">
        <v>191</v>
      </c>
      <c r="F7">
        <v>310</v>
      </c>
      <c r="G7">
        <v>112</v>
      </c>
      <c r="H7">
        <v>15386</v>
      </c>
      <c r="I7">
        <v>15314</v>
      </c>
      <c r="J7">
        <v>101</v>
      </c>
      <c r="K7">
        <v>173</v>
      </c>
      <c r="L7">
        <v>15214</v>
      </c>
      <c r="M7">
        <v>42</v>
      </c>
      <c r="N7">
        <v>30</v>
      </c>
      <c r="O7">
        <v>635</v>
      </c>
      <c r="P7">
        <v>3</v>
      </c>
      <c r="Q7">
        <v>17</v>
      </c>
      <c r="R7">
        <v>0</v>
      </c>
      <c r="T7" s="30" t="s">
        <v>113</v>
      </c>
      <c r="U7" s="31">
        <v>27</v>
      </c>
    </row>
    <row r="8" spans="1:21">
      <c r="A8" t="s">
        <v>13</v>
      </c>
      <c r="B8">
        <v>723</v>
      </c>
      <c r="C8">
        <v>605</v>
      </c>
      <c r="D8">
        <v>118</v>
      </c>
      <c r="E8">
        <v>150</v>
      </c>
      <c r="F8">
        <v>158</v>
      </c>
      <c r="G8">
        <v>93</v>
      </c>
      <c r="H8">
        <v>9307</v>
      </c>
      <c r="I8">
        <v>9412</v>
      </c>
      <c r="J8">
        <v>108</v>
      </c>
      <c r="K8">
        <v>3</v>
      </c>
      <c r="L8">
        <v>9254</v>
      </c>
      <c r="M8">
        <v>15</v>
      </c>
      <c r="N8">
        <v>1</v>
      </c>
      <c r="O8">
        <v>514</v>
      </c>
      <c r="P8">
        <v>6</v>
      </c>
      <c r="Q8">
        <v>11</v>
      </c>
      <c r="R8">
        <v>0</v>
      </c>
      <c r="T8" s="30" t="s">
        <v>114</v>
      </c>
      <c r="U8" s="31">
        <v>607</v>
      </c>
    </row>
    <row r="9" spans="1:21">
      <c r="A9" t="s">
        <v>14</v>
      </c>
      <c r="B9">
        <v>446</v>
      </c>
      <c r="C9">
        <v>333</v>
      </c>
      <c r="D9">
        <v>113</v>
      </c>
      <c r="E9">
        <v>81</v>
      </c>
      <c r="F9">
        <v>47</v>
      </c>
      <c r="G9">
        <v>55</v>
      </c>
      <c r="H9">
        <v>9384</v>
      </c>
      <c r="I9">
        <v>9279</v>
      </c>
      <c r="J9">
        <v>39</v>
      </c>
      <c r="K9">
        <v>144</v>
      </c>
      <c r="L9">
        <v>9141</v>
      </c>
      <c r="M9">
        <v>13</v>
      </c>
      <c r="N9">
        <v>32</v>
      </c>
      <c r="O9">
        <v>252</v>
      </c>
      <c r="P9">
        <v>5</v>
      </c>
      <c r="Q9">
        <v>11</v>
      </c>
      <c r="R9">
        <v>0</v>
      </c>
      <c r="T9" s="30" t="s">
        <v>115</v>
      </c>
      <c r="U9" s="31">
        <v>22</v>
      </c>
    </row>
    <row r="10" spans="1:21">
      <c r="A10" t="s">
        <v>15</v>
      </c>
      <c r="B10">
        <v>30</v>
      </c>
      <c r="C10">
        <v>17</v>
      </c>
      <c r="D10">
        <v>13</v>
      </c>
      <c r="E10">
        <v>33</v>
      </c>
      <c r="F10">
        <v>2</v>
      </c>
      <c r="G10">
        <v>9</v>
      </c>
      <c r="H10">
        <v>6622</v>
      </c>
      <c r="I10">
        <v>6662</v>
      </c>
      <c r="J10">
        <v>44</v>
      </c>
      <c r="K10">
        <v>4</v>
      </c>
      <c r="L10">
        <v>6518</v>
      </c>
      <c r="M10">
        <v>1</v>
      </c>
      <c r="N10">
        <v>3</v>
      </c>
      <c r="O10">
        <v>126</v>
      </c>
      <c r="P10">
        <v>0</v>
      </c>
      <c r="Q10">
        <v>2</v>
      </c>
      <c r="R10">
        <v>0</v>
      </c>
      <c r="T10" s="30" t="s">
        <v>116</v>
      </c>
      <c r="U10" s="31">
        <v>25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35446</v>
      </c>
      <c r="I11">
        <v>35487</v>
      </c>
      <c r="J11">
        <v>1888</v>
      </c>
      <c r="K11">
        <v>1847</v>
      </c>
      <c r="L11">
        <v>35487</v>
      </c>
      <c r="M11">
        <v>1888</v>
      </c>
      <c r="N11">
        <v>1847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31">
        <v>15</v>
      </c>
    </row>
    <row r="12" spans="1:21">
      <c r="A12" t="s">
        <v>17</v>
      </c>
      <c r="B12">
        <v>228</v>
      </c>
      <c r="C12">
        <v>178</v>
      </c>
      <c r="D12">
        <v>50</v>
      </c>
      <c r="E12">
        <v>115</v>
      </c>
      <c r="F12">
        <v>75</v>
      </c>
      <c r="G12">
        <v>25</v>
      </c>
      <c r="H12">
        <v>3297</v>
      </c>
      <c r="I12">
        <v>3366</v>
      </c>
      <c r="J12">
        <v>74</v>
      </c>
      <c r="K12">
        <v>5</v>
      </c>
      <c r="L12">
        <v>3241</v>
      </c>
      <c r="M12">
        <v>39</v>
      </c>
      <c r="N12">
        <v>1</v>
      </c>
      <c r="O12">
        <v>462</v>
      </c>
      <c r="P12">
        <v>1</v>
      </c>
      <c r="Q12">
        <v>4</v>
      </c>
      <c r="R12">
        <v>1</v>
      </c>
      <c r="T12" s="30" t="s">
        <v>118</v>
      </c>
      <c r="U12" s="31">
        <v>1</v>
      </c>
    </row>
    <row r="13" spans="1:21">
      <c r="A13" t="s">
        <v>18</v>
      </c>
      <c r="B13">
        <v>658</v>
      </c>
      <c r="C13">
        <v>425</v>
      </c>
      <c r="D13">
        <v>233</v>
      </c>
      <c r="E13">
        <v>215</v>
      </c>
      <c r="F13">
        <v>211</v>
      </c>
      <c r="G13">
        <v>66</v>
      </c>
      <c r="H13">
        <v>5439</v>
      </c>
      <c r="I13">
        <v>5519</v>
      </c>
      <c r="J13">
        <v>89</v>
      </c>
      <c r="K13">
        <v>9</v>
      </c>
      <c r="L13">
        <v>5402</v>
      </c>
      <c r="M13">
        <v>57</v>
      </c>
      <c r="N13">
        <v>5</v>
      </c>
      <c r="O13">
        <v>508</v>
      </c>
      <c r="P13">
        <v>2</v>
      </c>
      <c r="Q13">
        <v>8</v>
      </c>
      <c r="R13">
        <v>0</v>
      </c>
      <c r="T13" s="30" t="s">
        <v>119</v>
      </c>
      <c r="U13" s="31">
        <v>10</v>
      </c>
    </row>
    <row r="14" spans="1:21">
      <c r="A14" t="s">
        <v>19</v>
      </c>
      <c r="B14">
        <v>1225</v>
      </c>
      <c r="C14">
        <v>857</v>
      </c>
      <c r="D14">
        <v>368</v>
      </c>
      <c r="E14">
        <v>452</v>
      </c>
      <c r="F14">
        <v>244</v>
      </c>
      <c r="G14">
        <v>189</v>
      </c>
      <c r="H14">
        <v>14256</v>
      </c>
      <c r="I14">
        <v>14260</v>
      </c>
      <c r="J14">
        <v>165</v>
      </c>
      <c r="K14">
        <v>161</v>
      </c>
      <c r="L14">
        <v>13932</v>
      </c>
      <c r="M14">
        <v>86</v>
      </c>
      <c r="N14">
        <v>34</v>
      </c>
      <c r="O14">
        <v>1248</v>
      </c>
      <c r="P14">
        <v>7</v>
      </c>
      <c r="Q14">
        <v>28</v>
      </c>
      <c r="R14">
        <v>0</v>
      </c>
      <c r="T14" s="30" t="s">
        <v>120</v>
      </c>
      <c r="U14" s="31">
        <v>102</v>
      </c>
    </row>
    <row r="15" spans="1:21">
      <c r="A15" t="s">
        <v>20</v>
      </c>
      <c r="B15">
        <v>1014</v>
      </c>
      <c r="C15">
        <v>687</v>
      </c>
      <c r="D15">
        <v>327</v>
      </c>
      <c r="E15">
        <v>283</v>
      </c>
      <c r="F15">
        <v>224</v>
      </c>
      <c r="G15">
        <v>122</v>
      </c>
      <c r="H15">
        <v>7900</v>
      </c>
      <c r="I15">
        <v>7587</v>
      </c>
      <c r="J15">
        <v>109</v>
      </c>
      <c r="K15">
        <v>422</v>
      </c>
      <c r="L15">
        <v>7468</v>
      </c>
      <c r="M15">
        <v>56</v>
      </c>
      <c r="N15">
        <v>95</v>
      </c>
      <c r="O15">
        <v>867</v>
      </c>
      <c r="P15">
        <v>7</v>
      </c>
      <c r="Q15">
        <v>16</v>
      </c>
      <c r="R15">
        <v>0</v>
      </c>
      <c r="T15" s="30" t="s">
        <v>121</v>
      </c>
      <c r="U15" s="31">
        <v>23</v>
      </c>
    </row>
    <row r="16" spans="1:21">
      <c r="A16" t="s">
        <v>21</v>
      </c>
      <c r="B16">
        <v>282</v>
      </c>
      <c r="C16">
        <v>165</v>
      </c>
      <c r="D16">
        <v>117</v>
      </c>
      <c r="E16">
        <v>110</v>
      </c>
      <c r="F16">
        <v>46</v>
      </c>
      <c r="G16">
        <v>54</v>
      </c>
      <c r="H16">
        <v>8549</v>
      </c>
      <c r="I16">
        <v>8409</v>
      </c>
      <c r="J16">
        <v>46</v>
      </c>
      <c r="K16">
        <v>186</v>
      </c>
      <c r="L16">
        <v>8230</v>
      </c>
      <c r="M16">
        <v>4</v>
      </c>
      <c r="N16">
        <v>24</v>
      </c>
      <c r="O16">
        <v>414</v>
      </c>
      <c r="P16">
        <v>1</v>
      </c>
      <c r="Q16">
        <v>12</v>
      </c>
      <c r="R16">
        <v>0</v>
      </c>
      <c r="T16" s="30" t="s">
        <v>122</v>
      </c>
      <c r="U16" s="31">
        <v>279</v>
      </c>
    </row>
    <row r="17" spans="1:21">
      <c r="A17" t="s">
        <v>22</v>
      </c>
      <c r="B17">
        <v>2973</v>
      </c>
      <c r="C17">
        <v>1434</v>
      </c>
      <c r="D17">
        <v>1539</v>
      </c>
      <c r="E17">
        <v>568</v>
      </c>
      <c r="F17">
        <v>577</v>
      </c>
      <c r="G17">
        <v>224</v>
      </c>
      <c r="H17">
        <v>15816</v>
      </c>
      <c r="I17">
        <v>15926</v>
      </c>
      <c r="J17">
        <v>192</v>
      </c>
      <c r="K17">
        <v>82</v>
      </c>
      <c r="L17">
        <v>15636</v>
      </c>
      <c r="M17">
        <v>128</v>
      </c>
      <c r="N17">
        <v>27</v>
      </c>
      <c r="O17">
        <v>2297</v>
      </c>
      <c r="P17">
        <v>10</v>
      </c>
      <c r="Q17">
        <v>45</v>
      </c>
      <c r="R17">
        <v>5</v>
      </c>
      <c r="T17" s="30" t="s">
        <v>191</v>
      </c>
      <c r="U17" s="31"/>
    </row>
    <row r="18" spans="1:21">
      <c r="A18" t="s">
        <v>23</v>
      </c>
      <c r="B18">
        <v>306</v>
      </c>
      <c r="C18">
        <v>153</v>
      </c>
      <c r="D18">
        <v>153</v>
      </c>
      <c r="E18">
        <v>89</v>
      </c>
      <c r="F18">
        <v>83</v>
      </c>
      <c r="G18">
        <v>24</v>
      </c>
      <c r="H18">
        <v>10525</v>
      </c>
      <c r="I18">
        <v>10550</v>
      </c>
      <c r="J18">
        <v>25</v>
      </c>
      <c r="K18">
        <v>0</v>
      </c>
      <c r="L18">
        <v>10452</v>
      </c>
      <c r="M18">
        <v>9</v>
      </c>
      <c r="N18">
        <v>0</v>
      </c>
      <c r="O18">
        <v>113</v>
      </c>
      <c r="P18">
        <v>0</v>
      </c>
      <c r="Q18">
        <v>4</v>
      </c>
      <c r="R18">
        <v>0</v>
      </c>
      <c r="T18" s="30" t="s">
        <v>123</v>
      </c>
      <c r="U18" s="31">
        <v>10</v>
      </c>
    </row>
    <row r="19" spans="1:21">
      <c r="A19" t="s">
        <v>24</v>
      </c>
      <c r="B19">
        <v>3681</v>
      </c>
      <c r="C19">
        <v>2194</v>
      </c>
      <c r="D19">
        <v>1487</v>
      </c>
      <c r="E19">
        <v>380</v>
      </c>
      <c r="F19">
        <v>624</v>
      </c>
      <c r="G19">
        <v>415</v>
      </c>
      <c r="H19">
        <v>33027</v>
      </c>
      <c r="I19">
        <v>33023</v>
      </c>
      <c r="J19">
        <v>261</v>
      </c>
      <c r="K19">
        <v>265</v>
      </c>
      <c r="L19">
        <v>31269</v>
      </c>
      <c r="M19">
        <v>57</v>
      </c>
      <c r="N19">
        <v>30</v>
      </c>
      <c r="O19">
        <v>2988</v>
      </c>
      <c r="P19">
        <v>15</v>
      </c>
      <c r="Q19">
        <v>61</v>
      </c>
      <c r="R19">
        <v>1</v>
      </c>
      <c r="T19" s="30" t="s">
        <v>124</v>
      </c>
      <c r="U19" s="31">
        <v>145</v>
      </c>
    </row>
    <row r="20" spans="1:21">
      <c r="A20" s="55" t="s">
        <v>189</v>
      </c>
      <c r="B20">
        <v>52</v>
      </c>
      <c r="C20">
        <v>52</v>
      </c>
      <c r="D20">
        <v>0</v>
      </c>
      <c r="E20">
        <v>47</v>
      </c>
      <c r="F20">
        <v>2</v>
      </c>
      <c r="G20">
        <v>29</v>
      </c>
      <c r="H20">
        <v>0</v>
      </c>
      <c r="I20">
        <v>13470</v>
      </c>
      <c r="J20">
        <v>13474</v>
      </c>
      <c r="K20">
        <v>4</v>
      </c>
      <c r="L20">
        <v>11811</v>
      </c>
      <c r="M20">
        <v>9525</v>
      </c>
      <c r="N20">
        <v>1</v>
      </c>
      <c r="O20">
        <v>1760</v>
      </c>
      <c r="P20">
        <v>125</v>
      </c>
      <c r="Q20">
        <v>2</v>
      </c>
      <c r="R20">
        <v>1</v>
      </c>
      <c r="T20" s="30" t="s">
        <v>125</v>
      </c>
      <c r="U20" s="31">
        <v>1179</v>
      </c>
    </row>
    <row r="21" spans="1:21">
      <c r="A21" t="s">
        <v>25</v>
      </c>
      <c r="B21">
        <v>3756</v>
      </c>
      <c r="C21">
        <v>2602</v>
      </c>
      <c r="D21">
        <v>1154</v>
      </c>
      <c r="E21">
        <v>295</v>
      </c>
      <c r="F21">
        <v>458</v>
      </c>
      <c r="G21">
        <v>545</v>
      </c>
      <c r="H21">
        <v>27447</v>
      </c>
      <c r="I21">
        <v>27407</v>
      </c>
      <c r="J21">
        <v>114</v>
      </c>
      <c r="K21">
        <v>154</v>
      </c>
      <c r="L21">
        <v>26467</v>
      </c>
      <c r="M21">
        <v>19</v>
      </c>
      <c r="N21">
        <v>7</v>
      </c>
      <c r="O21">
        <v>4301</v>
      </c>
      <c r="P21">
        <v>28</v>
      </c>
      <c r="Q21">
        <v>103</v>
      </c>
      <c r="R21">
        <v>1</v>
      </c>
      <c r="T21" s="30" t="s">
        <v>126</v>
      </c>
      <c r="U21" s="31">
        <v>52</v>
      </c>
    </row>
    <row r="22" spans="1:21">
      <c r="A22" t="s">
        <v>26</v>
      </c>
      <c r="B22">
        <v>531</v>
      </c>
      <c r="C22">
        <v>432</v>
      </c>
      <c r="D22">
        <v>99</v>
      </c>
      <c r="E22">
        <v>188</v>
      </c>
      <c r="F22">
        <v>63</v>
      </c>
      <c r="G22">
        <v>99</v>
      </c>
      <c r="H22">
        <v>15256</v>
      </c>
      <c r="I22">
        <v>15044</v>
      </c>
      <c r="J22">
        <v>117</v>
      </c>
      <c r="K22">
        <v>329</v>
      </c>
      <c r="L22">
        <v>14494</v>
      </c>
      <c r="M22">
        <v>24</v>
      </c>
      <c r="N22">
        <v>80</v>
      </c>
      <c r="O22">
        <v>1675</v>
      </c>
      <c r="P22">
        <v>10</v>
      </c>
      <c r="Q22">
        <v>20</v>
      </c>
      <c r="R22">
        <v>0</v>
      </c>
      <c r="T22" s="30" t="s">
        <v>127</v>
      </c>
      <c r="U22" s="31">
        <v>99</v>
      </c>
    </row>
    <row r="23" spans="1:21">
      <c r="A23" t="s">
        <v>27</v>
      </c>
      <c r="B23">
        <v>3908</v>
      </c>
      <c r="C23">
        <v>2137</v>
      </c>
      <c r="D23">
        <v>1771</v>
      </c>
      <c r="E23">
        <v>429</v>
      </c>
      <c r="F23">
        <v>764</v>
      </c>
      <c r="G23">
        <v>428</v>
      </c>
      <c r="H23">
        <v>20992</v>
      </c>
      <c r="I23">
        <v>21097</v>
      </c>
      <c r="J23">
        <v>241</v>
      </c>
      <c r="K23">
        <v>136</v>
      </c>
      <c r="L23">
        <v>20214</v>
      </c>
      <c r="M23">
        <v>119</v>
      </c>
      <c r="N23">
        <v>29</v>
      </c>
      <c r="O23">
        <v>3011</v>
      </c>
      <c r="P23">
        <v>21</v>
      </c>
      <c r="Q23">
        <v>75</v>
      </c>
      <c r="R23">
        <v>4</v>
      </c>
      <c r="T23" s="30" t="s">
        <v>128</v>
      </c>
      <c r="U23" s="31">
        <v>71</v>
      </c>
    </row>
    <row r="24" spans="1:21">
      <c r="A24" t="s">
        <v>28</v>
      </c>
      <c r="B24">
        <v>15911</v>
      </c>
      <c r="C24">
        <v>9850</v>
      </c>
      <c r="D24">
        <v>6061</v>
      </c>
      <c r="E24">
        <v>1306</v>
      </c>
      <c r="F24">
        <v>1787</v>
      </c>
      <c r="G24">
        <v>1376</v>
      </c>
      <c r="H24">
        <v>91537</v>
      </c>
      <c r="I24">
        <v>91622</v>
      </c>
      <c r="J24">
        <v>611</v>
      </c>
      <c r="K24">
        <v>526</v>
      </c>
      <c r="L24">
        <v>81667</v>
      </c>
      <c r="M24">
        <v>372</v>
      </c>
      <c r="N24">
        <v>343</v>
      </c>
      <c r="O24">
        <v>18708</v>
      </c>
      <c r="P24">
        <v>144</v>
      </c>
      <c r="Q24">
        <v>327</v>
      </c>
      <c r="R24">
        <v>0</v>
      </c>
      <c r="T24" s="30" t="s">
        <v>129</v>
      </c>
      <c r="U24" s="31">
        <v>145</v>
      </c>
    </row>
    <row r="25" spans="1:21">
      <c r="A25" t="s">
        <v>29</v>
      </c>
      <c r="B25">
        <v>1561</v>
      </c>
      <c r="C25">
        <v>1015</v>
      </c>
      <c r="D25">
        <v>546</v>
      </c>
      <c r="E25">
        <v>445</v>
      </c>
      <c r="F25">
        <v>343</v>
      </c>
      <c r="G25">
        <v>147</v>
      </c>
      <c r="H25">
        <v>13059</v>
      </c>
      <c r="I25">
        <v>13176</v>
      </c>
      <c r="J25">
        <v>142</v>
      </c>
      <c r="K25">
        <v>25</v>
      </c>
      <c r="L25">
        <v>12834</v>
      </c>
      <c r="M25">
        <v>52</v>
      </c>
      <c r="N25">
        <v>10</v>
      </c>
      <c r="O25">
        <v>866</v>
      </c>
      <c r="P25">
        <v>4</v>
      </c>
      <c r="Q25">
        <v>38</v>
      </c>
      <c r="R25">
        <v>0</v>
      </c>
      <c r="T25" s="30" t="s">
        <v>130</v>
      </c>
      <c r="U25" s="31">
        <v>8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228</v>
      </c>
      <c r="P26">
        <v>8</v>
      </c>
      <c r="Q26">
        <v>1</v>
      </c>
      <c r="R26">
        <v>0</v>
      </c>
      <c r="T26" s="30" t="s">
        <v>131</v>
      </c>
      <c r="U26" s="31">
        <v>58</v>
      </c>
    </row>
    <row r="27" spans="1:21">
      <c r="A27" t="s">
        <v>31</v>
      </c>
      <c r="B27">
        <v>1505</v>
      </c>
      <c r="C27">
        <v>943</v>
      </c>
      <c r="D27">
        <v>562</v>
      </c>
      <c r="E27">
        <v>203</v>
      </c>
      <c r="F27">
        <v>258</v>
      </c>
      <c r="G27">
        <v>149</v>
      </c>
      <c r="H27">
        <v>15185</v>
      </c>
      <c r="I27">
        <v>15168</v>
      </c>
      <c r="J27">
        <v>174</v>
      </c>
      <c r="K27">
        <v>191</v>
      </c>
      <c r="L27">
        <v>14863</v>
      </c>
      <c r="M27">
        <v>71</v>
      </c>
      <c r="N27">
        <v>29</v>
      </c>
      <c r="O27">
        <v>998</v>
      </c>
      <c r="P27">
        <v>11</v>
      </c>
      <c r="Q27">
        <v>26</v>
      </c>
      <c r="R27">
        <v>1</v>
      </c>
      <c r="T27" s="30" t="s">
        <v>132</v>
      </c>
      <c r="U27" s="31">
        <v>90</v>
      </c>
    </row>
    <row r="28" spans="1:21">
      <c r="A28" t="s">
        <v>32</v>
      </c>
      <c r="B28">
        <v>295</v>
      </c>
      <c r="C28">
        <v>199</v>
      </c>
      <c r="D28">
        <v>96</v>
      </c>
      <c r="E28">
        <v>46</v>
      </c>
      <c r="F28">
        <v>55</v>
      </c>
      <c r="G28">
        <v>57</v>
      </c>
      <c r="H28">
        <v>4015</v>
      </c>
      <c r="I28">
        <v>3927</v>
      </c>
      <c r="J28">
        <v>24</v>
      </c>
      <c r="K28">
        <v>112</v>
      </c>
      <c r="L28">
        <v>3897</v>
      </c>
      <c r="M28">
        <v>14</v>
      </c>
      <c r="N28">
        <v>8</v>
      </c>
      <c r="O28">
        <v>558</v>
      </c>
      <c r="P28">
        <v>5</v>
      </c>
      <c r="Q28">
        <v>8</v>
      </c>
      <c r="R28">
        <v>0</v>
      </c>
      <c r="T28" s="30" t="s">
        <v>133</v>
      </c>
      <c r="U28" s="31">
        <v>0</v>
      </c>
    </row>
    <row r="29" spans="1:21">
      <c r="A29" t="s">
        <v>33</v>
      </c>
      <c r="B29">
        <v>2258</v>
      </c>
      <c r="C29">
        <v>1427</v>
      </c>
      <c r="D29">
        <v>831</v>
      </c>
      <c r="E29">
        <v>504</v>
      </c>
      <c r="F29">
        <v>434</v>
      </c>
      <c r="G29">
        <v>271</v>
      </c>
      <c r="H29">
        <v>16217</v>
      </c>
      <c r="I29">
        <v>16240</v>
      </c>
      <c r="J29">
        <v>114</v>
      </c>
      <c r="K29">
        <v>91</v>
      </c>
      <c r="L29">
        <v>16074</v>
      </c>
      <c r="M29">
        <v>43</v>
      </c>
      <c r="N29">
        <v>9</v>
      </c>
      <c r="O29">
        <v>1699</v>
      </c>
      <c r="P29">
        <v>5</v>
      </c>
      <c r="Q29">
        <v>55</v>
      </c>
      <c r="R29">
        <v>0</v>
      </c>
      <c r="T29" s="30" t="s">
        <v>134</v>
      </c>
      <c r="U29" s="31">
        <v>6</v>
      </c>
    </row>
    <row r="30" spans="1:21">
      <c r="A30" t="s">
        <v>34</v>
      </c>
      <c r="B30">
        <v>52</v>
      </c>
      <c r="C30">
        <v>44</v>
      </c>
      <c r="D30">
        <v>8</v>
      </c>
      <c r="E30">
        <v>49</v>
      </c>
      <c r="F30">
        <v>40</v>
      </c>
      <c r="G30">
        <v>12</v>
      </c>
      <c r="H30">
        <v>822</v>
      </c>
      <c r="I30">
        <v>795</v>
      </c>
      <c r="J30">
        <v>6</v>
      </c>
      <c r="K30">
        <v>33</v>
      </c>
      <c r="L30">
        <v>705</v>
      </c>
      <c r="M30">
        <v>4</v>
      </c>
      <c r="N30">
        <v>21</v>
      </c>
      <c r="O30">
        <v>139</v>
      </c>
      <c r="P30">
        <v>2</v>
      </c>
      <c r="Q30">
        <v>1</v>
      </c>
      <c r="R30">
        <v>0</v>
      </c>
      <c r="T30" s="30" t="s">
        <v>135</v>
      </c>
      <c r="U30" s="31">
        <v>118</v>
      </c>
    </row>
    <row r="31" spans="1:21">
      <c r="A31" t="s">
        <v>35</v>
      </c>
      <c r="B31">
        <v>542</v>
      </c>
      <c r="C31">
        <v>337</v>
      </c>
      <c r="D31">
        <v>205</v>
      </c>
      <c r="E31">
        <v>301</v>
      </c>
      <c r="F31">
        <v>74</v>
      </c>
      <c r="G31">
        <v>86</v>
      </c>
      <c r="H31">
        <v>21116</v>
      </c>
      <c r="I31">
        <v>21247</v>
      </c>
      <c r="J31">
        <v>141</v>
      </c>
      <c r="K31">
        <v>10</v>
      </c>
      <c r="L31">
        <v>20375</v>
      </c>
      <c r="M31">
        <v>52</v>
      </c>
      <c r="N31">
        <v>2</v>
      </c>
      <c r="O31">
        <v>560</v>
      </c>
      <c r="P31">
        <v>2</v>
      </c>
      <c r="Q31">
        <v>8</v>
      </c>
      <c r="R31">
        <v>0</v>
      </c>
      <c r="T31" s="30" t="s">
        <v>136</v>
      </c>
      <c r="U31" s="31">
        <v>15</v>
      </c>
    </row>
    <row r="32" spans="1:21">
      <c r="A32" t="s">
        <v>36</v>
      </c>
      <c r="B32">
        <v>3366</v>
      </c>
      <c r="C32">
        <v>2484</v>
      </c>
      <c r="D32">
        <v>882</v>
      </c>
      <c r="E32">
        <v>613</v>
      </c>
      <c r="F32">
        <v>563</v>
      </c>
      <c r="G32">
        <v>428</v>
      </c>
      <c r="H32">
        <v>24860</v>
      </c>
      <c r="I32">
        <v>24779</v>
      </c>
      <c r="J32">
        <v>206</v>
      </c>
      <c r="K32">
        <v>287</v>
      </c>
      <c r="L32">
        <v>24537</v>
      </c>
      <c r="M32">
        <v>97</v>
      </c>
      <c r="N32">
        <v>193</v>
      </c>
      <c r="O32">
        <v>2782</v>
      </c>
      <c r="P32">
        <v>16</v>
      </c>
      <c r="Q32">
        <v>72</v>
      </c>
      <c r="R32">
        <v>0</v>
      </c>
      <c r="T32" s="30" t="s">
        <v>137</v>
      </c>
      <c r="U32" s="31">
        <v>50</v>
      </c>
    </row>
    <row r="33" spans="1:21">
      <c r="A33" t="s">
        <v>37</v>
      </c>
      <c r="B33">
        <v>2516</v>
      </c>
      <c r="C33">
        <v>1821</v>
      </c>
      <c r="D33">
        <v>695</v>
      </c>
      <c r="E33">
        <v>544</v>
      </c>
      <c r="F33">
        <v>823</v>
      </c>
      <c r="G33">
        <v>303</v>
      </c>
      <c r="H33">
        <v>22476</v>
      </c>
      <c r="I33">
        <v>22561</v>
      </c>
      <c r="J33">
        <v>162</v>
      </c>
      <c r="K33">
        <v>77</v>
      </c>
      <c r="L33">
        <v>22185</v>
      </c>
      <c r="M33">
        <v>59</v>
      </c>
      <c r="N33">
        <v>23</v>
      </c>
      <c r="O33">
        <v>3194</v>
      </c>
      <c r="P33">
        <v>14</v>
      </c>
      <c r="Q33">
        <v>42</v>
      </c>
      <c r="R33">
        <v>2</v>
      </c>
      <c r="T33" s="30" t="s">
        <v>138</v>
      </c>
      <c r="U33" s="31">
        <v>293</v>
      </c>
    </row>
    <row r="34" spans="1:21">
      <c r="A34" t="s">
        <v>38</v>
      </c>
      <c r="B34">
        <v>1275</v>
      </c>
      <c r="C34">
        <v>1046</v>
      </c>
      <c r="D34">
        <v>229</v>
      </c>
      <c r="E34">
        <v>132</v>
      </c>
      <c r="F34">
        <v>250</v>
      </c>
      <c r="G34">
        <v>194</v>
      </c>
      <c r="H34">
        <v>10549</v>
      </c>
      <c r="I34">
        <v>10575</v>
      </c>
      <c r="J34">
        <v>61</v>
      </c>
      <c r="K34">
        <v>35</v>
      </c>
      <c r="L34">
        <v>10418</v>
      </c>
      <c r="M34">
        <v>32</v>
      </c>
      <c r="N34">
        <v>5</v>
      </c>
      <c r="O34">
        <v>1253</v>
      </c>
      <c r="P34">
        <v>9</v>
      </c>
      <c r="Q34">
        <v>33</v>
      </c>
      <c r="R34">
        <v>1</v>
      </c>
      <c r="T34" s="30" t="s">
        <v>139</v>
      </c>
      <c r="U34" s="31">
        <v>46</v>
      </c>
    </row>
    <row r="35" spans="1:21">
      <c r="A35" t="s">
        <v>39</v>
      </c>
      <c r="B35">
        <v>9232</v>
      </c>
      <c r="C35">
        <v>5754</v>
      </c>
      <c r="D35">
        <v>3478</v>
      </c>
      <c r="E35">
        <v>1191</v>
      </c>
      <c r="F35">
        <v>1199</v>
      </c>
      <c r="G35">
        <v>992</v>
      </c>
      <c r="H35">
        <v>64961</v>
      </c>
      <c r="I35">
        <v>64674</v>
      </c>
      <c r="J35">
        <v>397</v>
      </c>
      <c r="K35">
        <v>684</v>
      </c>
      <c r="L35">
        <v>62393</v>
      </c>
      <c r="M35">
        <v>163</v>
      </c>
      <c r="N35">
        <v>139</v>
      </c>
      <c r="O35">
        <v>12908</v>
      </c>
      <c r="P35">
        <v>76</v>
      </c>
      <c r="Q35">
        <v>223</v>
      </c>
      <c r="R35">
        <v>1</v>
      </c>
      <c r="T35" s="30" t="s">
        <v>140</v>
      </c>
      <c r="U35" s="31">
        <v>119</v>
      </c>
    </row>
    <row r="36" spans="1:21">
      <c r="A36" t="s">
        <v>40</v>
      </c>
      <c r="B36">
        <v>1253</v>
      </c>
      <c r="C36">
        <v>867</v>
      </c>
      <c r="D36">
        <v>386</v>
      </c>
      <c r="E36">
        <v>538</v>
      </c>
      <c r="F36">
        <v>241</v>
      </c>
      <c r="G36">
        <v>193</v>
      </c>
      <c r="H36">
        <v>20663</v>
      </c>
      <c r="I36">
        <v>20743</v>
      </c>
      <c r="J36">
        <v>110</v>
      </c>
      <c r="K36">
        <v>30</v>
      </c>
      <c r="L36">
        <v>20483</v>
      </c>
      <c r="M36">
        <v>40</v>
      </c>
      <c r="N36">
        <v>6</v>
      </c>
      <c r="O36">
        <v>1415</v>
      </c>
      <c r="P36">
        <v>10</v>
      </c>
      <c r="Q36">
        <v>39</v>
      </c>
      <c r="R36">
        <v>0</v>
      </c>
      <c r="T36" s="30" t="s">
        <v>141</v>
      </c>
      <c r="U36" s="31"/>
    </row>
    <row r="37" spans="1:21">
      <c r="A37" t="s">
        <v>41</v>
      </c>
      <c r="B37">
        <v>3506</v>
      </c>
      <c r="C37">
        <v>2017</v>
      </c>
      <c r="D37">
        <v>1489</v>
      </c>
      <c r="E37">
        <v>375</v>
      </c>
      <c r="F37">
        <v>260</v>
      </c>
      <c r="G37">
        <v>640</v>
      </c>
      <c r="H37">
        <v>33323</v>
      </c>
      <c r="I37">
        <v>33308</v>
      </c>
      <c r="J37">
        <v>199</v>
      </c>
      <c r="K37">
        <v>214</v>
      </c>
      <c r="L37">
        <v>31807</v>
      </c>
      <c r="M37">
        <v>99</v>
      </c>
      <c r="N37">
        <v>106</v>
      </c>
      <c r="O37">
        <v>6657</v>
      </c>
      <c r="P37">
        <v>33</v>
      </c>
      <c r="Q37">
        <v>87</v>
      </c>
      <c r="R37">
        <v>4</v>
      </c>
      <c r="T37" s="30" t="s">
        <v>142</v>
      </c>
      <c r="U37" s="31">
        <v>8</v>
      </c>
    </row>
    <row r="38" spans="1:21">
      <c r="A38" t="s">
        <v>42</v>
      </c>
      <c r="B38">
        <v>118</v>
      </c>
      <c r="C38">
        <v>104</v>
      </c>
      <c r="D38">
        <v>14</v>
      </c>
      <c r="E38">
        <v>61</v>
      </c>
      <c r="F38">
        <v>22</v>
      </c>
      <c r="G38">
        <v>21</v>
      </c>
      <c r="H38">
        <v>7459</v>
      </c>
      <c r="I38">
        <v>7581</v>
      </c>
      <c r="J38">
        <v>129</v>
      </c>
      <c r="K38">
        <v>7</v>
      </c>
      <c r="L38">
        <v>7575</v>
      </c>
      <c r="M38">
        <v>19</v>
      </c>
      <c r="N38">
        <v>2</v>
      </c>
      <c r="O38">
        <v>229</v>
      </c>
      <c r="P38">
        <v>6</v>
      </c>
      <c r="Q38">
        <v>5</v>
      </c>
      <c r="R38">
        <v>0</v>
      </c>
      <c r="T38" s="30" t="s">
        <v>143</v>
      </c>
      <c r="U38" s="31">
        <v>13</v>
      </c>
    </row>
    <row r="39" spans="1:21">
      <c r="A39" t="s">
        <v>43</v>
      </c>
      <c r="B39">
        <v>490</v>
      </c>
      <c r="C39">
        <v>13</v>
      </c>
      <c r="D39">
        <v>477</v>
      </c>
      <c r="E39">
        <v>82</v>
      </c>
      <c r="F39">
        <v>16</v>
      </c>
      <c r="G39">
        <v>114</v>
      </c>
      <c r="H39">
        <v>10897</v>
      </c>
      <c r="I39">
        <v>10999</v>
      </c>
      <c r="J39">
        <v>116</v>
      </c>
      <c r="K39">
        <v>14</v>
      </c>
      <c r="L39">
        <v>9518</v>
      </c>
      <c r="M39">
        <v>19</v>
      </c>
      <c r="N39">
        <v>6</v>
      </c>
      <c r="O39">
        <v>257</v>
      </c>
      <c r="P39">
        <v>0</v>
      </c>
      <c r="Q39">
        <v>1</v>
      </c>
      <c r="R39">
        <v>0</v>
      </c>
      <c r="T39" s="30" t="s">
        <v>144</v>
      </c>
      <c r="U39" s="31">
        <v>96</v>
      </c>
    </row>
    <row r="40" spans="1:21">
      <c r="A40" t="s">
        <v>44</v>
      </c>
      <c r="B40">
        <v>2290</v>
      </c>
      <c r="C40">
        <v>9</v>
      </c>
      <c r="D40">
        <v>2281</v>
      </c>
      <c r="E40">
        <v>107</v>
      </c>
      <c r="F40">
        <v>53</v>
      </c>
      <c r="G40">
        <v>333</v>
      </c>
      <c r="H40">
        <v>18754</v>
      </c>
      <c r="I40">
        <v>18900</v>
      </c>
      <c r="J40">
        <v>153</v>
      </c>
      <c r="K40">
        <v>7</v>
      </c>
      <c r="L40">
        <v>14951</v>
      </c>
      <c r="M40">
        <v>45</v>
      </c>
      <c r="N40">
        <v>2</v>
      </c>
      <c r="O40">
        <v>457</v>
      </c>
      <c r="P40">
        <v>0</v>
      </c>
      <c r="Q40">
        <v>0</v>
      </c>
      <c r="R40">
        <v>0</v>
      </c>
      <c r="T40" s="30" t="s">
        <v>145</v>
      </c>
      <c r="U40" s="31">
        <v>211</v>
      </c>
    </row>
    <row r="41" spans="1:21">
      <c r="A41" t="s">
        <v>45</v>
      </c>
      <c r="B41">
        <v>69</v>
      </c>
      <c r="C41">
        <v>68</v>
      </c>
      <c r="D41">
        <v>1</v>
      </c>
      <c r="E41">
        <v>34</v>
      </c>
      <c r="F41">
        <v>4</v>
      </c>
      <c r="G41">
        <v>22</v>
      </c>
      <c r="H41">
        <v>3605</v>
      </c>
      <c r="I41">
        <v>3625</v>
      </c>
      <c r="J41">
        <v>21</v>
      </c>
      <c r="K41">
        <v>1</v>
      </c>
      <c r="L41">
        <v>3355</v>
      </c>
      <c r="M41">
        <v>1</v>
      </c>
      <c r="N41">
        <v>0</v>
      </c>
      <c r="O41">
        <v>303</v>
      </c>
      <c r="P41">
        <v>0</v>
      </c>
      <c r="Q41">
        <v>1</v>
      </c>
      <c r="R41">
        <v>0</v>
      </c>
      <c r="T41" s="30" t="s">
        <v>146</v>
      </c>
      <c r="U41" s="31">
        <v>48</v>
      </c>
    </row>
    <row r="42" spans="1:21">
      <c r="A42" t="s">
        <v>46</v>
      </c>
      <c r="B42">
        <v>154</v>
      </c>
      <c r="C42">
        <v>10</v>
      </c>
      <c r="D42">
        <v>144</v>
      </c>
      <c r="E42">
        <v>36</v>
      </c>
      <c r="F42">
        <v>33</v>
      </c>
      <c r="G42">
        <v>68</v>
      </c>
      <c r="H42">
        <v>5107</v>
      </c>
      <c r="I42">
        <v>5101</v>
      </c>
      <c r="J42">
        <v>1</v>
      </c>
      <c r="K42">
        <v>7</v>
      </c>
      <c r="L42">
        <v>4391</v>
      </c>
      <c r="M42">
        <v>0</v>
      </c>
      <c r="N42">
        <v>0</v>
      </c>
      <c r="O42">
        <v>219</v>
      </c>
      <c r="P42">
        <v>1</v>
      </c>
      <c r="Q42">
        <v>0</v>
      </c>
      <c r="R42">
        <v>0</v>
      </c>
      <c r="T42" s="30" t="s">
        <v>147</v>
      </c>
      <c r="U42" s="31">
        <v>237</v>
      </c>
    </row>
    <row r="43" spans="1:21">
      <c r="A43" t="s">
        <v>47</v>
      </c>
      <c r="B43">
        <v>547</v>
      </c>
      <c r="C43">
        <v>61</v>
      </c>
      <c r="D43">
        <v>486</v>
      </c>
      <c r="E43">
        <v>44</v>
      </c>
      <c r="F43">
        <v>49</v>
      </c>
      <c r="G43">
        <v>124</v>
      </c>
      <c r="H43">
        <v>13448</v>
      </c>
      <c r="I43">
        <v>13448</v>
      </c>
      <c r="J43">
        <v>1</v>
      </c>
      <c r="K43">
        <v>1</v>
      </c>
      <c r="L43">
        <v>9532</v>
      </c>
      <c r="M43">
        <v>0</v>
      </c>
      <c r="N43">
        <v>0</v>
      </c>
      <c r="O43">
        <v>203</v>
      </c>
      <c r="P43">
        <v>4</v>
      </c>
      <c r="Q43">
        <v>1</v>
      </c>
      <c r="R43">
        <v>0</v>
      </c>
      <c r="T43" s="30" t="s">
        <v>148</v>
      </c>
      <c r="U43" s="31">
        <v>53</v>
      </c>
    </row>
    <row r="44" spans="1:21">
      <c r="A44" t="s">
        <v>48</v>
      </c>
      <c r="B44">
        <v>395</v>
      </c>
      <c r="C44">
        <v>257</v>
      </c>
      <c r="D44">
        <v>138</v>
      </c>
      <c r="E44">
        <v>49</v>
      </c>
      <c r="F44">
        <v>58</v>
      </c>
      <c r="G44">
        <v>49</v>
      </c>
      <c r="H44">
        <v>6526</v>
      </c>
      <c r="I44">
        <v>6590</v>
      </c>
      <c r="J44">
        <v>73</v>
      </c>
      <c r="K44">
        <v>9</v>
      </c>
      <c r="L44">
        <v>6460</v>
      </c>
      <c r="M44">
        <v>27</v>
      </c>
      <c r="N44">
        <v>3</v>
      </c>
      <c r="O44">
        <v>405</v>
      </c>
      <c r="P44">
        <v>4</v>
      </c>
      <c r="Q44">
        <v>8</v>
      </c>
      <c r="R44">
        <v>0</v>
      </c>
      <c r="T44" s="30" t="s">
        <v>149</v>
      </c>
      <c r="U44" s="31">
        <v>0</v>
      </c>
    </row>
    <row r="45" spans="1:21">
      <c r="A45" t="s">
        <v>49</v>
      </c>
      <c r="B45">
        <v>291</v>
      </c>
      <c r="C45">
        <v>186</v>
      </c>
      <c r="D45">
        <v>105</v>
      </c>
      <c r="E45">
        <v>176</v>
      </c>
      <c r="F45">
        <v>44</v>
      </c>
      <c r="G45">
        <v>42</v>
      </c>
      <c r="H45">
        <v>7176</v>
      </c>
      <c r="I45">
        <v>7209</v>
      </c>
      <c r="J45">
        <v>38</v>
      </c>
      <c r="K45">
        <v>5</v>
      </c>
      <c r="L45">
        <v>7175</v>
      </c>
      <c r="M45">
        <v>13</v>
      </c>
      <c r="N45">
        <v>2</v>
      </c>
      <c r="O45">
        <v>239</v>
      </c>
      <c r="P45">
        <v>0</v>
      </c>
      <c r="Q45">
        <v>4</v>
      </c>
      <c r="R45">
        <v>0</v>
      </c>
      <c r="T45" s="30" t="s">
        <v>150</v>
      </c>
      <c r="U45" s="31">
        <v>14</v>
      </c>
    </row>
    <row r="46" spans="1:21" ht="15" thickBot="1">
      <c r="A46" t="s">
        <v>50</v>
      </c>
      <c r="B46">
        <v>1879</v>
      </c>
      <c r="C46">
        <v>1171</v>
      </c>
      <c r="D46">
        <v>708</v>
      </c>
      <c r="E46">
        <v>497</v>
      </c>
      <c r="F46">
        <v>381</v>
      </c>
      <c r="G46">
        <v>233</v>
      </c>
      <c r="H46">
        <v>15245</v>
      </c>
      <c r="I46">
        <v>15302</v>
      </c>
      <c r="J46">
        <v>96</v>
      </c>
      <c r="K46">
        <v>39</v>
      </c>
      <c r="L46">
        <v>15232</v>
      </c>
      <c r="M46">
        <v>34</v>
      </c>
      <c r="N46">
        <v>32</v>
      </c>
      <c r="O46">
        <v>1333</v>
      </c>
      <c r="P46">
        <v>12</v>
      </c>
      <c r="Q46">
        <v>40</v>
      </c>
      <c r="R46">
        <v>0</v>
      </c>
      <c r="T46" s="32" t="s">
        <v>151</v>
      </c>
      <c r="U46" s="31">
        <v>36</v>
      </c>
    </row>
    <row r="47" spans="1:21" ht="15" thickTop="1">
      <c r="A47" t="s">
        <v>51</v>
      </c>
      <c r="B47">
        <v>3510</v>
      </c>
      <c r="C47">
        <v>1447</v>
      </c>
      <c r="D47">
        <v>2063</v>
      </c>
      <c r="E47">
        <v>564</v>
      </c>
      <c r="F47">
        <v>572</v>
      </c>
      <c r="G47">
        <v>307</v>
      </c>
      <c r="H47">
        <v>32032</v>
      </c>
      <c r="I47">
        <v>32179</v>
      </c>
      <c r="J47">
        <v>219</v>
      </c>
      <c r="K47">
        <v>72</v>
      </c>
      <c r="L47">
        <v>31087</v>
      </c>
      <c r="M47">
        <v>115</v>
      </c>
      <c r="N47">
        <v>12</v>
      </c>
      <c r="O47">
        <v>1844</v>
      </c>
      <c r="P47">
        <v>8</v>
      </c>
      <c r="Q47">
        <v>225</v>
      </c>
      <c r="R47">
        <v>25</v>
      </c>
      <c r="U47" s="31"/>
    </row>
    <row r="48" spans="1:21">
      <c r="A48" t="s">
        <v>52</v>
      </c>
      <c r="B48">
        <v>2800</v>
      </c>
      <c r="C48">
        <v>1418</v>
      </c>
      <c r="D48">
        <v>1382</v>
      </c>
      <c r="E48">
        <v>610</v>
      </c>
      <c r="F48">
        <v>272</v>
      </c>
      <c r="G48">
        <v>334</v>
      </c>
      <c r="H48">
        <v>24655</v>
      </c>
      <c r="I48">
        <v>24724</v>
      </c>
      <c r="J48">
        <v>115</v>
      </c>
      <c r="K48">
        <v>46</v>
      </c>
      <c r="L48">
        <v>24604</v>
      </c>
      <c r="M48">
        <v>74</v>
      </c>
      <c r="N48">
        <v>11</v>
      </c>
      <c r="O48">
        <v>1838</v>
      </c>
      <c r="P48">
        <v>9</v>
      </c>
      <c r="Q48">
        <v>58</v>
      </c>
      <c r="R48">
        <v>0</v>
      </c>
    </row>
    <row r="49" spans="1:18">
      <c r="A49" t="s">
        <v>53</v>
      </c>
      <c r="B49">
        <v>1036</v>
      </c>
      <c r="C49">
        <v>465</v>
      </c>
      <c r="D49">
        <v>571</v>
      </c>
      <c r="E49">
        <v>251</v>
      </c>
      <c r="F49">
        <v>247</v>
      </c>
      <c r="G49">
        <v>141</v>
      </c>
      <c r="H49">
        <v>10756</v>
      </c>
      <c r="I49">
        <v>10624</v>
      </c>
      <c r="J49">
        <v>95</v>
      </c>
      <c r="K49">
        <v>227</v>
      </c>
      <c r="L49">
        <v>10162</v>
      </c>
      <c r="M49">
        <v>38</v>
      </c>
      <c r="N49">
        <v>10</v>
      </c>
      <c r="O49">
        <v>1155</v>
      </c>
      <c r="P49">
        <v>13</v>
      </c>
      <c r="Q49">
        <v>27</v>
      </c>
      <c r="R49">
        <v>0</v>
      </c>
    </row>
    <row r="50" spans="1:18">
      <c r="A50" t="s">
        <v>54</v>
      </c>
      <c r="B50">
        <v>3437</v>
      </c>
      <c r="C50">
        <v>2184</v>
      </c>
      <c r="D50">
        <v>1253</v>
      </c>
      <c r="E50">
        <v>476</v>
      </c>
      <c r="F50">
        <v>661</v>
      </c>
      <c r="G50">
        <v>477</v>
      </c>
      <c r="H50">
        <v>31053</v>
      </c>
      <c r="I50">
        <v>31240</v>
      </c>
      <c r="J50">
        <v>248</v>
      </c>
      <c r="K50">
        <v>61</v>
      </c>
      <c r="L50">
        <v>30832</v>
      </c>
      <c r="M50">
        <v>158</v>
      </c>
      <c r="N50">
        <v>24</v>
      </c>
      <c r="O50">
        <v>4843</v>
      </c>
      <c r="P50">
        <v>48</v>
      </c>
      <c r="Q50">
        <v>110</v>
      </c>
      <c r="R50">
        <v>3</v>
      </c>
    </row>
    <row r="51" spans="1:18">
      <c r="A51" t="s">
        <v>55</v>
      </c>
      <c r="B51">
        <v>657</v>
      </c>
      <c r="C51">
        <v>470</v>
      </c>
      <c r="D51">
        <v>187</v>
      </c>
      <c r="E51">
        <v>124</v>
      </c>
      <c r="F51">
        <v>132</v>
      </c>
      <c r="G51">
        <v>81</v>
      </c>
      <c r="H51">
        <v>10788</v>
      </c>
      <c r="I51">
        <v>10834</v>
      </c>
      <c r="J51">
        <v>55</v>
      </c>
      <c r="K51">
        <v>9</v>
      </c>
      <c r="L51">
        <v>10757</v>
      </c>
      <c r="M51">
        <v>7</v>
      </c>
      <c r="N51">
        <v>4</v>
      </c>
      <c r="O51">
        <v>693</v>
      </c>
      <c r="P51">
        <v>5</v>
      </c>
      <c r="Q51">
        <v>15</v>
      </c>
      <c r="R51">
        <v>1</v>
      </c>
    </row>
    <row r="52" spans="1:18">
      <c r="A52" t="s">
        <v>56</v>
      </c>
      <c r="B52">
        <v>2029</v>
      </c>
      <c r="C52">
        <v>1042</v>
      </c>
      <c r="D52">
        <v>987</v>
      </c>
      <c r="E52">
        <v>403</v>
      </c>
      <c r="F52">
        <v>411</v>
      </c>
      <c r="G52">
        <v>190</v>
      </c>
      <c r="H52">
        <v>22201</v>
      </c>
      <c r="I52">
        <v>22181</v>
      </c>
      <c r="J52">
        <v>218</v>
      </c>
      <c r="K52">
        <v>238</v>
      </c>
      <c r="L52">
        <v>21448</v>
      </c>
      <c r="M52">
        <v>126</v>
      </c>
      <c r="N52">
        <v>13</v>
      </c>
      <c r="O52">
        <v>1300</v>
      </c>
      <c r="P52">
        <v>7</v>
      </c>
      <c r="Q52">
        <v>38</v>
      </c>
      <c r="R52">
        <v>0</v>
      </c>
    </row>
    <row r="53" spans="1:18">
      <c r="A53" t="s">
        <v>57</v>
      </c>
      <c r="B53">
        <v>294</v>
      </c>
      <c r="C53">
        <v>213</v>
      </c>
      <c r="D53">
        <v>81</v>
      </c>
      <c r="E53">
        <v>58</v>
      </c>
      <c r="F53">
        <v>143</v>
      </c>
      <c r="G53">
        <v>32</v>
      </c>
      <c r="H53">
        <v>10216</v>
      </c>
      <c r="I53">
        <v>10252</v>
      </c>
      <c r="J53">
        <v>49</v>
      </c>
      <c r="K53">
        <v>13</v>
      </c>
      <c r="L53">
        <v>10086</v>
      </c>
      <c r="M53">
        <v>23</v>
      </c>
      <c r="N53">
        <v>2</v>
      </c>
      <c r="O53">
        <v>322</v>
      </c>
      <c r="P53">
        <v>3</v>
      </c>
      <c r="Q53">
        <v>4</v>
      </c>
      <c r="R53">
        <v>0</v>
      </c>
    </row>
    <row r="54" spans="1:18">
      <c r="A54" t="s">
        <v>58</v>
      </c>
      <c r="B54">
        <v>613</v>
      </c>
      <c r="C54">
        <v>284</v>
      </c>
      <c r="D54">
        <v>329</v>
      </c>
      <c r="E54">
        <v>190</v>
      </c>
      <c r="F54">
        <v>102</v>
      </c>
      <c r="G54">
        <v>88</v>
      </c>
      <c r="H54">
        <v>14495</v>
      </c>
      <c r="I54">
        <v>14340</v>
      </c>
      <c r="J54">
        <v>89</v>
      </c>
      <c r="K54">
        <v>244</v>
      </c>
      <c r="L54">
        <v>14211</v>
      </c>
      <c r="M54">
        <v>31</v>
      </c>
      <c r="N54">
        <v>31</v>
      </c>
      <c r="O54">
        <v>706</v>
      </c>
      <c r="P54">
        <v>5</v>
      </c>
      <c r="Q54">
        <v>6</v>
      </c>
      <c r="R54">
        <v>0</v>
      </c>
    </row>
    <row r="55" spans="1:18">
      <c r="A55" t="s">
        <v>59</v>
      </c>
      <c r="B55">
        <v>513</v>
      </c>
      <c r="C55">
        <v>317</v>
      </c>
      <c r="D55">
        <v>196</v>
      </c>
      <c r="E55">
        <v>174</v>
      </c>
      <c r="F55">
        <v>153</v>
      </c>
      <c r="G55">
        <v>65</v>
      </c>
      <c r="H55">
        <v>15572</v>
      </c>
      <c r="I55">
        <v>15622</v>
      </c>
      <c r="J55">
        <v>88</v>
      </c>
      <c r="K55">
        <v>38</v>
      </c>
      <c r="L55">
        <v>15075</v>
      </c>
      <c r="M55">
        <v>16</v>
      </c>
      <c r="N55">
        <v>19</v>
      </c>
      <c r="O55">
        <v>779</v>
      </c>
      <c r="P55">
        <v>1</v>
      </c>
      <c r="Q55">
        <v>3</v>
      </c>
      <c r="R55">
        <v>0</v>
      </c>
    </row>
  </sheetData>
  <sheetProtection autoFilter="0"/>
  <autoFilter ref="A1:R55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09375" defaultRowHeight="14.4"/>
  <cols>
    <col min="1" max="1" width="16.6640625" style="2" customWidth="1"/>
    <col min="2" max="20" width="14.6640625" style="2" customWidth="1"/>
    <col min="21" max="16384" width="9.109375" style="2"/>
  </cols>
  <sheetData>
    <row r="1" spans="1:20" s="1" customFormat="1" ht="75" customHeight="1">
      <c r="A1" s="3" t="s">
        <v>192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187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59595</v>
      </c>
      <c r="C2" s="7">
        <f>'January-19'!D2</f>
        <v>60244</v>
      </c>
      <c r="D2" s="7">
        <f>FebruaryR!I2</f>
        <v>60428</v>
      </c>
      <c r="E2" s="7">
        <f>FebruaryR!J2</f>
        <v>315</v>
      </c>
      <c r="F2" s="7">
        <f>FebruaryR!K2</f>
        <v>134</v>
      </c>
      <c r="G2" s="7">
        <f>FebruaryR!L2</f>
        <v>58946</v>
      </c>
      <c r="H2" s="7">
        <f>FebruaryR!M2</f>
        <v>164</v>
      </c>
      <c r="I2" s="7">
        <f>FebruaryR!N2</f>
        <v>62</v>
      </c>
      <c r="J2" s="7">
        <f>FebruaryR!B2</f>
        <v>6461</v>
      </c>
      <c r="K2" s="7">
        <f>FebruaryR!C2</f>
        <v>3855</v>
      </c>
      <c r="L2" s="7">
        <f>FebruaryR!D2</f>
        <v>2606</v>
      </c>
      <c r="M2" s="7">
        <f>FebruaryR!U2</f>
        <v>272</v>
      </c>
      <c r="N2" s="7">
        <f>FebruaryR!G2</f>
        <v>632</v>
      </c>
      <c r="O2" s="7">
        <f>FebruaryR!O2</f>
        <v>6663</v>
      </c>
      <c r="P2" s="7">
        <f>FebruaryR!P2</f>
        <v>52</v>
      </c>
      <c r="Q2" s="7">
        <f>FebruaryR!Q2</f>
        <v>122</v>
      </c>
      <c r="R2" s="7">
        <f>FebruaryR!R2</f>
        <v>258</v>
      </c>
      <c r="S2" s="7">
        <f>FebruaryR!E2</f>
        <v>873</v>
      </c>
      <c r="T2" s="7">
        <f>FebruaryR!F2</f>
        <v>1004</v>
      </c>
    </row>
    <row r="3" spans="1:20">
      <c r="A3" s="8" t="s">
        <v>8</v>
      </c>
      <c r="B3" s="8">
        <f>'YTD Totals'!B3</f>
        <v>24025</v>
      </c>
      <c r="C3" s="8">
        <f>'January-19'!D3</f>
        <v>24817</v>
      </c>
      <c r="D3" s="8">
        <f>FebruaryR!I3</f>
        <v>24948</v>
      </c>
      <c r="E3" s="8">
        <f>FebruaryR!J3</f>
        <v>172</v>
      </c>
      <c r="F3" s="8">
        <f>FebruaryR!K3</f>
        <v>41</v>
      </c>
      <c r="G3" s="8">
        <f>FebruaryR!L3</f>
        <v>24453</v>
      </c>
      <c r="H3" s="8">
        <f>FebruaryR!M3</f>
        <v>92</v>
      </c>
      <c r="I3" s="8">
        <f>FebruaryR!N3</f>
        <v>23</v>
      </c>
      <c r="J3" s="8">
        <f>FebruaryR!B3</f>
        <v>3061</v>
      </c>
      <c r="K3" s="8">
        <f>FebruaryR!C3</f>
        <v>1948</v>
      </c>
      <c r="L3" s="8">
        <f>FebruaryR!D3</f>
        <v>1113</v>
      </c>
      <c r="M3" s="8">
        <f>FebruaryR!U3</f>
        <v>194</v>
      </c>
      <c r="N3" s="8">
        <f>FebruaryR!G3</f>
        <v>375</v>
      </c>
      <c r="O3" s="8">
        <f>FebruaryR!O3</f>
        <v>3976</v>
      </c>
      <c r="P3" s="8">
        <f>FebruaryR!P3</f>
        <v>25</v>
      </c>
      <c r="Q3" s="8">
        <f>FebruaryR!Q3</f>
        <v>69</v>
      </c>
      <c r="R3" s="8">
        <f>FebruaryR!R3</f>
        <v>2</v>
      </c>
      <c r="S3" s="8">
        <f>FebruaryR!E3</f>
        <v>377</v>
      </c>
      <c r="T3" s="8">
        <f>FebruaryR!F3</f>
        <v>446</v>
      </c>
    </row>
    <row r="4" spans="1:20">
      <c r="A4" s="7" t="s">
        <v>9</v>
      </c>
      <c r="B4" s="7">
        <f>'YTD Totals'!B4</f>
        <v>65054</v>
      </c>
      <c r="C4" s="7">
        <f>'January-19'!D4</f>
        <v>65743</v>
      </c>
      <c r="D4" s="7">
        <f>FebruaryR!I4</f>
        <v>65548</v>
      </c>
      <c r="E4" s="7">
        <f>FebruaryR!J4</f>
        <v>585</v>
      </c>
      <c r="F4" s="7">
        <f>FebruaryR!K4</f>
        <v>754</v>
      </c>
      <c r="G4" s="7">
        <f>FebruaryR!L4</f>
        <v>61546</v>
      </c>
      <c r="H4" s="7">
        <f>FebruaryR!M4</f>
        <v>336</v>
      </c>
      <c r="I4" s="7">
        <f>FebruaryR!N4</f>
        <v>132</v>
      </c>
      <c r="J4" s="7">
        <f>FebruaryR!B4</f>
        <v>12590</v>
      </c>
      <c r="K4" s="7">
        <f>FebruaryR!C4</f>
        <v>6644</v>
      </c>
      <c r="L4" s="7">
        <f>FebruaryR!D4</f>
        <v>5946</v>
      </c>
      <c r="M4" s="7">
        <f>FebruaryR!U5</f>
        <v>508</v>
      </c>
      <c r="N4" s="7">
        <f>FebruaryR!G4</f>
        <v>1106</v>
      </c>
      <c r="O4" s="7">
        <f>FebruaryR!O4</f>
        <v>6748</v>
      </c>
      <c r="P4" s="7">
        <f>FebruaryR!P4</f>
        <v>29</v>
      </c>
      <c r="Q4" s="7">
        <f>FebruaryR!Q4</f>
        <v>195</v>
      </c>
      <c r="R4" s="7">
        <f>FebruaryR!R4</f>
        <v>0</v>
      </c>
      <c r="S4" s="7">
        <f>FebruaryR!E4</f>
        <v>848</v>
      </c>
      <c r="T4" s="7">
        <f>FebruaryR!F4</f>
        <v>1168</v>
      </c>
    </row>
    <row r="5" spans="1:20">
      <c r="A5" s="8" t="s">
        <v>10</v>
      </c>
      <c r="B5" s="8">
        <f>'YTD Totals'!B5</f>
        <v>11514</v>
      </c>
      <c r="C5" s="8">
        <f>'January-19'!D5</f>
        <v>11634</v>
      </c>
      <c r="D5" s="8">
        <f>FebruaryR!I5</f>
        <v>11666</v>
      </c>
      <c r="E5" s="8">
        <f>FebruaryR!J5</f>
        <v>33</v>
      </c>
      <c r="F5" s="8">
        <f>FebruaryR!K5</f>
        <v>1</v>
      </c>
      <c r="G5" s="8">
        <f>FebruaryR!L5</f>
        <v>11382</v>
      </c>
      <c r="H5" s="8">
        <f>FebruaryR!M5</f>
        <v>3</v>
      </c>
      <c r="I5" s="8">
        <f>FebruaryR!N5</f>
        <v>0</v>
      </c>
      <c r="J5" s="8">
        <f>FebruaryR!B5</f>
        <v>186</v>
      </c>
      <c r="K5" s="8">
        <f>FebruaryR!C5</f>
        <v>115</v>
      </c>
      <c r="L5" s="8">
        <f>FebruaryR!D5</f>
        <v>71</v>
      </c>
      <c r="M5" s="8">
        <f>FebruaryR!U7</f>
        <v>18</v>
      </c>
      <c r="N5" s="8">
        <f>FebruaryR!G5</f>
        <v>24</v>
      </c>
      <c r="O5" s="8">
        <f>FebruaryR!O5</f>
        <v>180</v>
      </c>
      <c r="P5" s="8">
        <f>FebruaryR!P5</f>
        <v>1</v>
      </c>
      <c r="Q5" s="8">
        <f>FebruaryR!Q5</f>
        <v>2</v>
      </c>
      <c r="R5" s="8">
        <f>FebruaryR!R5</f>
        <v>0</v>
      </c>
      <c r="S5" s="8">
        <f>FebruaryR!E5</f>
        <v>56</v>
      </c>
      <c r="T5" s="8">
        <f>FebruaryR!F5</f>
        <v>45</v>
      </c>
    </row>
    <row r="6" spans="1:20">
      <c r="A6" s="7" t="s">
        <v>11</v>
      </c>
      <c r="B6" s="7">
        <f>'YTD Totals'!B6</f>
        <v>59720</v>
      </c>
      <c r="C6" s="7">
        <f>'January-19'!D6</f>
        <v>57474</v>
      </c>
      <c r="D6" s="7">
        <f>FebruaryR!I6</f>
        <v>57760</v>
      </c>
      <c r="E6" s="7">
        <f>FebruaryR!J6</f>
        <v>516</v>
      </c>
      <c r="F6" s="7">
        <f>FebruaryR!K6</f>
        <v>222</v>
      </c>
      <c r="G6" s="7">
        <f>FebruaryR!L6</f>
        <v>54776</v>
      </c>
      <c r="H6" s="7">
        <f>FebruaryR!M6</f>
        <v>274</v>
      </c>
      <c r="I6" s="7">
        <f>FebruaryR!N6</f>
        <v>138</v>
      </c>
      <c r="J6" s="7">
        <f>FebruaryR!B6</f>
        <v>8233</v>
      </c>
      <c r="K6" s="7">
        <f>FebruaryR!C6</f>
        <v>4268</v>
      </c>
      <c r="L6" s="7">
        <f>FebruaryR!D6</f>
        <v>3965</v>
      </c>
      <c r="M6" s="7">
        <f>FebruaryR!U8</f>
        <v>433</v>
      </c>
      <c r="N6" s="7">
        <f>FebruaryR!G6</f>
        <v>866</v>
      </c>
      <c r="O6" s="7">
        <f>FebruaryR!O6</f>
        <v>12644</v>
      </c>
      <c r="P6" s="7">
        <f>FebruaryR!P6</f>
        <v>58</v>
      </c>
      <c r="Q6" s="7">
        <f>FebruaryR!Q6</f>
        <v>179</v>
      </c>
      <c r="R6" s="7">
        <f>FebruaryR!R6</f>
        <v>2</v>
      </c>
      <c r="S6" s="7">
        <f>FebruaryR!E6</f>
        <v>1216</v>
      </c>
      <c r="T6" s="7">
        <f>FebruaryR!F6</f>
        <v>1066</v>
      </c>
    </row>
    <row r="7" spans="1:20">
      <c r="A7" s="8" t="s">
        <v>12</v>
      </c>
      <c r="B7" s="8">
        <f>'YTD Totals'!B7</f>
        <v>15223</v>
      </c>
      <c r="C7" s="8">
        <f>'January-19'!D7</f>
        <v>15314</v>
      </c>
      <c r="D7" s="8">
        <f>FebruaryR!I7</f>
        <v>15329</v>
      </c>
      <c r="E7" s="8">
        <f>FebruaryR!J7</f>
        <v>48</v>
      </c>
      <c r="F7" s="8">
        <f>FebruaryR!K7</f>
        <v>34</v>
      </c>
      <c r="G7" s="8">
        <f>FebruaryR!L7</f>
        <v>15230</v>
      </c>
      <c r="H7" s="8">
        <f>FebruaryR!M7</f>
        <v>11</v>
      </c>
      <c r="I7" s="8">
        <f>FebruaryR!N7</f>
        <v>3</v>
      </c>
      <c r="J7" s="8">
        <f>FebruaryR!B7</f>
        <v>1051</v>
      </c>
      <c r="K7" s="8">
        <f>FebruaryR!C7</f>
        <v>880</v>
      </c>
      <c r="L7" s="8">
        <f>FebruaryR!D7</f>
        <v>171</v>
      </c>
      <c r="M7" s="8">
        <f>FebruaryR!U9</f>
        <v>18</v>
      </c>
      <c r="N7" s="8">
        <f>FebruaryR!G7</f>
        <v>108</v>
      </c>
      <c r="O7" s="8">
        <f>FebruaryR!O7</f>
        <v>644</v>
      </c>
      <c r="P7" s="8">
        <f>FebruaryR!P7</f>
        <v>8</v>
      </c>
      <c r="Q7" s="8">
        <f>FebruaryR!Q7</f>
        <v>14</v>
      </c>
      <c r="R7" s="8">
        <f>FebruaryR!R7</f>
        <v>0</v>
      </c>
      <c r="S7" s="8">
        <f>FebruaryR!E7</f>
        <v>186</v>
      </c>
      <c r="T7" s="8">
        <f>FebruaryR!F7</f>
        <v>232</v>
      </c>
    </row>
    <row r="8" spans="1:20">
      <c r="A8" s="7" t="s">
        <v>13</v>
      </c>
      <c r="B8" s="7">
        <f>'YTD Totals'!B8</f>
        <v>9019</v>
      </c>
      <c r="C8" s="7">
        <f>'January-19'!D8</f>
        <v>9412</v>
      </c>
      <c r="D8" s="7">
        <f>FebruaryR!I8</f>
        <v>9475</v>
      </c>
      <c r="E8" s="7">
        <f>FebruaryR!J8</f>
        <v>72</v>
      </c>
      <c r="F8" s="7">
        <f>FebruaryR!K8</f>
        <v>9</v>
      </c>
      <c r="G8" s="7">
        <f>FebruaryR!L8</f>
        <v>9319</v>
      </c>
      <c r="H8" s="7">
        <f>FebruaryR!M8</f>
        <v>24</v>
      </c>
      <c r="I8" s="7">
        <f>FebruaryR!N8</f>
        <v>2</v>
      </c>
      <c r="J8" s="7">
        <f>FebruaryR!B8</f>
        <v>586</v>
      </c>
      <c r="K8" s="7">
        <f>FebruaryR!C8</f>
        <v>482</v>
      </c>
      <c r="L8" s="7">
        <f>FebruaryR!D8</f>
        <v>104</v>
      </c>
      <c r="M8" s="7">
        <f>FebruaryR!U10</f>
        <v>13</v>
      </c>
      <c r="N8" s="7">
        <f>FebruaryR!G8</f>
        <v>81</v>
      </c>
      <c r="O8" s="7">
        <f>FebruaryR!O8</f>
        <v>515</v>
      </c>
      <c r="P8" s="7">
        <f>FebruaryR!P8</f>
        <v>1</v>
      </c>
      <c r="Q8" s="7">
        <f>FebruaryR!Q8</f>
        <v>8</v>
      </c>
      <c r="R8" s="7">
        <f>FebruaryR!R8</f>
        <v>0</v>
      </c>
      <c r="S8" s="7">
        <f>FebruaryR!E8</f>
        <v>175</v>
      </c>
      <c r="T8" s="7">
        <f>FebruaryR!F8</f>
        <v>162</v>
      </c>
    </row>
    <row r="9" spans="1:20">
      <c r="A9" s="8" t="s">
        <v>14</v>
      </c>
      <c r="B9" s="8">
        <f>'YTD Totals'!B9</f>
        <v>9362</v>
      </c>
      <c r="C9" s="8">
        <f>'January-19'!D9</f>
        <v>9279</v>
      </c>
      <c r="D9" s="8">
        <f>FebruaryR!I9</f>
        <v>9192</v>
      </c>
      <c r="E9" s="8">
        <f>FebruaryR!J9</f>
        <v>21</v>
      </c>
      <c r="F9" s="8">
        <f>FebruaryR!K9</f>
        <v>108</v>
      </c>
      <c r="G9" s="8">
        <f>FebruaryR!L9</f>
        <v>9051</v>
      </c>
      <c r="H9" s="8">
        <f>FebruaryR!M9</f>
        <v>7</v>
      </c>
      <c r="I9" s="8">
        <f>FebruaryR!N9</f>
        <v>47</v>
      </c>
      <c r="J9" s="8">
        <f>FebruaryR!B9</f>
        <v>330</v>
      </c>
      <c r="K9" s="8">
        <f>FebruaryR!C9</f>
        <v>247</v>
      </c>
      <c r="L9" s="8">
        <f>FebruaryR!D9</f>
        <v>83</v>
      </c>
      <c r="M9" s="8">
        <f>FebruaryR!U11</f>
        <v>12</v>
      </c>
      <c r="N9" s="8">
        <f>FebruaryR!G9</f>
        <v>52</v>
      </c>
      <c r="O9" s="8">
        <f>FebruaryR!O9</f>
        <v>253</v>
      </c>
      <c r="P9" s="8">
        <f>FebruaryR!P9</f>
        <v>1</v>
      </c>
      <c r="Q9" s="8">
        <f>FebruaryR!Q9</f>
        <v>25</v>
      </c>
      <c r="R9" s="8">
        <f>FebruaryR!R9</f>
        <v>0</v>
      </c>
      <c r="S9" s="8">
        <f>FebruaryR!E9</f>
        <v>66</v>
      </c>
      <c r="T9" s="8">
        <f>FebruaryR!F9</f>
        <v>49</v>
      </c>
    </row>
    <row r="10" spans="1:20">
      <c r="A10" s="7" t="s">
        <v>15</v>
      </c>
      <c r="B10" s="7">
        <f>'YTD Totals'!B10</f>
        <v>6463</v>
      </c>
      <c r="C10" s="7">
        <f>'January-19'!D10</f>
        <v>6662</v>
      </c>
      <c r="D10" s="7">
        <f>FebruaryR!I10</f>
        <v>6573</v>
      </c>
      <c r="E10" s="7">
        <f>FebruaryR!J10</f>
        <v>44</v>
      </c>
      <c r="F10" s="7">
        <f>FebruaryR!K10</f>
        <v>133</v>
      </c>
      <c r="G10" s="7">
        <f>FebruaryR!L10</f>
        <v>6439</v>
      </c>
      <c r="H10" s="7">
        <f>FebruaryR!M10</f>
        <v>1</v>
      </c>
      <c r="I10" s="7">
        <f>FebruaryR!N10</f>
        <v>17</v>
      </c>
      <c r="J10" s="7">
        <f>FebruaryR!B10</f>
        <v>13</v>
      </c>
      <c r="K10" s="7">
        <f>FebruaryR!C10</f>
        <v>11</v>
      </c>
      <c r="L10" s="7">
        <f>FebruaryR!D10</f>
        <v>2</v>
      </c>
      <c r="M10" s="7">
        <f>FebruaryR!U12</f>
        <v>2</v>
      </c>
      <c r="N10" s="7">
        <f>FebruaryR!G10</f>
        <v>4</v>
      </c>
      <c r="O10" s="7">
        <f>FebruaryR!O10</f>
        <v>126</v>
      </c>
      <c r="P10" s="7">
        <f>FebruaryR!P10</f>
        <v>0</v>
      </c>
      <c r="Q10" s="7">
        <f>FebruaryR!Q10</f>
        <v>1</v>
      </c>
      <c r="R10" s="7">
        <f>FebruaryR!R10</f>
        <v>0</v>
      </c>
      <c r="S10" s="7">
        <f>FebruaryR!E10</f>
        <v>38</v>
      </c>
      <c r="T10" s="7">
        <f>FebruaryR!F10</f>
        <v>0</v>
      </c>
    </row>
    <row r="11" spans="1:20">
      <c r="A11" s="8" t="s">
        <v>16</v>
      </c>
      <c r="B11" s="8">
        <f>'YTD Totals'!B11</f>
        <v>12438</v>
      </c>
      <c r="C11" s="8">
        <f>'January-19'!D11</f>
        <v>35487</v>
      </c>
      <c r="D11" s="8">
        <f>FebruaryR!I11</f>
        <v>36099</v>
      </c>
      <c r="E11" s="8">
        <f>FebruaryR!J11</f>
        <v>2127</v>
      </c>
      <c r="F11" s="8">
        <f>FebruaryR!K11</f>
        <v>1515</v>
      </c>
      <c r="G11" s="8">
        <f>FebruaryR!L11</f>
        <v>36099</v>
      </c>
      <c r="H11" s="8">
        <f>FebruaryR!M11</f>
        <v>2127</v>
      </c>
      <c r="I11" s="8">
        <f>FebruaryR!N11</f>
        <v>1515</v>
      </c>
      <c r="J11" s="8">
        <f>FebruaryR!B11</f>
        <v>0</v>
      </c>
      <c r="K11" s="8">
        <f>FebruaryR!C11</f>
        <v>0</v>
      </c>
      <c r="L11" s="8">
        <f>FebruaryR!D11</f>
        <v>0</v>
      </c>
      <c r="M11" s="8"/>
      <c r="N11" s="8">
        <f>FebruaryR!G11</f>
        <v>0</v>
      </c>
      <c r="O11" s="8">
        <f>FebruaryR!O11</f>
        <v>3</v>
      </c>
      <c r="P11" s="8">
        <f>FebruaryR!P11</f>
        <v>0</v>
      </c>
      <c r="Q11" s="8">
        <f>FebruaryR!Q11</f>
        <v>0</v>
      </c>
      <c r="R11" s="8">
        <f>FebruaryR!R11</f>
        <v>0</v>
      </c>
      <c r="S11" s="8">
        <f>FebruaryR!E11</f>
        <v>0</v>
      </c>
      <c r="T11" s="8">
        <f>FebruaryR!F11</f>
        <v>0</v>
      </c>
    </row>
    <row r="12" spans="1:20">
      <c r="A12" s="9" t="s">
        <v>17</v>
      </c>
      <c r="B12" s="9">
        <f>'YTD Totals'!B12</f>
        <v>3142</v>
      </c>
      <c r="C12" s="9">
        <f>'January-19'!D12</f>
        <v>3366</v>
      </c>
      <c r="D12" s="9">
        <f>FebruaryR!I12</f>
        <v>3307</v>
      </c>
      <c r="E12" s="9">
        <f>FebruaryR!J12</f>
        <v>40</v>
      </c>
      <c r="F12" s="9">
        <f>FebruaryR!K12</f>
        <v>92</v>
      </c>
      <c r="G12" s="9">
        <f>FebruaryR!L12</f>
        <v>3168</v>
      </c>
      <c r="H12" s="9">
        <f>FebruaryR!M12</f>
        <v>20</v>
      </c>
      <c r="I12" s="9">
        <f>FebruaryR!N12</f>
        <v>24</v>
      </c>
      <c r="J12" s="9">
        <f>FebruaryR!B12</f>
        <v>155</v>
      </c>
      <c r="K12" s="9">
        <f>FebruaryR!C12</f>
        <v>126</v>
      </c>
      <c r="L12" s="9">
        <f>FebruaryR!D12</f>
        <v>29</v>
      </c>
      <c r="M12" s="9"/>
      <c r="N12" s="9">
        <f>FebruaryR!G12</f>
        <v>29</v>
      </c>
      <c r="O12" s="9">
        <f>FebruaryR!O12</f>
        <v>464</v>
      </c>
      <c r="P12" s="9">
        <f>FebruaryR!P12</f>
        <v>2</v>
      </c>
      <c r="Q12" s="9">
        <f>FebruaryR!Q12</f>
        <v>3</v>
      </c>
      <c r="R12" s="9">
        <f>FebruaryR!R12</f>
        <v>0</v>
      </c>
      <c r="S12" s="9">
        <f>FebruaryR!E12</f>
        <v>90</v>
      </c>
      <c r="T12" s="9">
        <f>FebruaryR!F12</f>
        <v>75</v>
      </c>
    </row>
    <row r="13" spans="1:20">
      <c r="A13" s="9" t="s">
        <v>18</v>
      </c>
      <c r="B13" s="9">
        <f>'YTD Totals'!B13</f>
        <v>5352</v>
      </c>
      <c r="C13" s="9">
        <f>'January-19'!D13</f>
        <v>5519</v>
      </c>
      <c r="D13" s="9">
        <f>FebruaryR!I13</f>
        <v>5565</v>
      </c>
      <c r="E13" s="9">
        <f>FebruaryR!J13</f>
        <v>59</v>
      </c>
      <c r="F13" s="9">
        <f>FebruaryR!K13</f>
        <v>53</v>
      </c>
      <c r="G13" s="9">
        <f>FebruaryR!L13</f>
        <v>5448</v>
      </c>
      <c r="H13" s="9">
        <f>FebruaryR!M13</f>
        <v>30</v>
      </c>
      <c r="I13" s="9">
        <f>FebruaryR!N13</f>
        <v>6</v>
      </c>
      <c r="J13" s="9">
        <f>FebruaryR!B13</f>
        <v>615</v>
      </c>
      <c r="K13" s="9">
        <f>FebruaryR!C13</f>
        <v>384</v>
      </c>
      <c r="L13" s="9">
        <f>FebruaryR!D13</f>
        <v>231</v>
      </c>
      <c r="M13" s="9"/>
      <c r="N13" s="9">
        <f>FebruaryR!G13</f>
        <v>77</v>
      </c>
      <c r="O13" s="9">
        <f>FebruaryR!O13</f>
        <v>508</v>
      </c>
      <c r="P13" s="9">
        <f>FebruaryR!P13</f>
        <v>0</v>
      </c>
      <c r="Q13" s="9">
        <f>FebruaryR!Q13</f>
        <v>4</v>
      </c>
      <c r="R13" s="9">
        <f>FebruaryR!R13</f>
        <v>0</v>
      </c>
      <c r="S13" s="9">
        <f>FebruaryR!E13</f>
        <v>182</v>
      </c>
      <c r="T13" s="9">
        <f>FebruaryR!F13</f>
        <v>176</v>
      </c>
    </row>
    <row r="14" spans="1:20">
      <c r="A14" s="9" t="s">
        <v>19</v>
      </c>
      <c r="B14" s="9">
        <f>'YTD Totals'!B14</f>
        <v>14204</v>
      </c>
      <c r="C14" s="9">
        <f>'January-19'!D14</f>
        <v>14260</v>
      </c>
      <c r="D14" s="9">
        <f>FebruaryR!I14</f>
        <v>14205</v>
      </c>
      <c r="E14" s="9">
        <f>FebruaryR!J14</f>
        <v>122</v>
      </c>
      <c r="F14" s="9">
        <f>FebruaryR!K14</f>
        <v>128</v>
      </c>
      <c r="G14" s="9">
        <f>FebruaryR!L14</f>
        <v>13863</v>
      </c>
      <c r="H14" s="9">
        <f>FebruaryR!M14</f>
        <v>48</v>
      </c>
      <c r="I14" s="9">
        <f>FebruaryR!N14</f>
        <v>16</v>
      </c>
      <c r="J14" s="9">
        <f>FebruaryR!B14</f>
        <v>1138</v>
      </c>
      <c r="K14" s="9">
        <f>FebruaryR!C14</f>
        <v>792</v>
      </c>
      <c r="L14" s="9">
        <f>FebruaryR!D14</f>
        <v>346</v>
      </c>
      <c r="M14" s="9"/>
      <c r="N14" s="9">
        <f>FebruaryR!G14</f>
        <v>160</v>
      </c>
      <c r="O14" s="9">
        <f>FebruaryR!O14</f>
        <v>1255</v>
      </c>
      <c r="P14" s="9">
        <f>FebruaryR!P14</f>
        <v>9</v>
      </c>
      <c r="Q14" s="9">
        <f>FebruaryR!Q14</f>
        <v>26</v>
      </c>
      <c r="R14" s="9">
        <f>FebruaryR!R14</f>
        <v>0</v>
      </c>
      <c r="S14" s="9">
        <f>FebruaryR!E14</f>
        <v>373</v>
      </c>
      <c r="T14" s="9">
        <f>FebruaryR!F14</f>
        <v>238</v>
      </c>
    </row>
    <row r="15" spans="1:20">
      <c r="A15" s="9" t="s">
        <v>20</v>
      </c>
      <c r="B15" s="9">
        <f>'YTD Totals'!B15</f>
        <v>8628</v>
      </c>
      <c r="C15" s="9">
        <f>'January-19'!D15</f>
        <v>7587</v>
      </c>
      <c r="D15" s="9">
        <f>FebruaryR!I15</f>
        <v>7648</v>
      </c>
      <c r="E15" s="9">
        <f>FebruaryR!J15</f>
        <v>68</v>
      </c>
      <c r="F15" s="9">
        <f>FebruaryR!K15</f>
        <v>31</v>
      </c>
      <c r="G15" s="9">
        <f>FebruaryR!L15</f>
        <v>7522</v>
      </c>
      <c r="H15" s="9">
        <f>FebruaryR!M15</f>
        <v>30</v>
      </c>
      <c r="I15" s="9">
        <f>FebruaryR!N15</f>
        <v>11</v>
      </c>
      <c r="J15" s="9">
        <f>FebruaryR!B15</f>
        <v>928</v>
      </c>
      <c r="K15" s="9">
        <f>FebruaryR!C15</f>
        <v>625</v>
      </c>
      <c r="L15" s="9">
        <f>FebruaryR!D15</f>
        <v>303</v>
      </c>
      <c r="M15" s="9"/>
      <c r="N15" s="9">
        <f>FebruaryR!G15</f>
        <v>133</v>
      </c>
      <c r="O15" s="9">
        <f>FebruaryR!O15</f>
        <v>875</v>
      </c>
      <c r="P15" s="9">
        <f>FebruaryR!P15</f>
        <v>7</v>
      </c>
      <c r="Q15" s="9">
        <f>FebruaryR!Q15</f>
        <v>11</v>
      </c>
      <c r="R15" s="9">
        <f>FebruaryR!R15</f>
        <v>0</v>
      </c>
      <c r="S15" s="9">
        <f>FebruaryR!E15</f>
        <v>279</v>
      </c>
      <c r="T15" s="9">
        <f>FebruaryR!F15</f>
        <v>223</v>
      </c>
    </row>
    <row r="16" spans="1:20">
      <c r="A16" s="5" t="s">
        <v>70</v>
      </c>
      <c r="B16" s="5">
        <f>'YTD Totals'!B16</f>
        <v>31326</v>
      </c>
      <c r="C16" s="5">
        <f>SUM(C12:C15)</f>
        <v>30732</v>
      </c>
      <c r="D16" s="5">
        <f t="shared" ref="D16:L16" si="0">SUM(D12:D15)</f>
        <v>30725</v>
      </c>
      <c r="E16" s="5">
        <f t="shared" si="0"/>
        <v>289</v>
      </c>
      <c r="F16" s="5">
        <f t="shared" si="0"/>
        <v>304</v>
      </c>
      <c r="G16" s="5">
        <f t="shared" si="0"/>
        <v>30001</v>
      </c>
      <c r="H16" s="5">
        <f t="shared" si="0"/>
        <v>128</v>
      </c>
      <c r="I16" s="5">
        <f t="shared" si="0"/>
        <v>57</v>
      </c>
      <c r="J16" s="5">
        <f t="shared" si="0"/>
        <v>2836</v>
      </c>
      <c r="K16" s="5">
        <f t="shared" si="0"/>
        <v>1927</v>
      </c>
      <c r="L16" s="5">
        <f t="shared" si="0"/>
        <v>909</v>
      </c>
      <c r="M16" s="5">
        <f>FebruaryR!U14</f>
        <v>135</v>
      </c>
      <c r="N16" s="5">
        <f t="shared" ref="N16:T16" si="1">SUM(N12:N15)</f>
        <v>399</v>
      </c>
      <c r="O16" s="5">
        <f t="shared" si="1"/>
        <v>3102</v>
      </c>
      <c r="P16" s="5">
        <f>SUM(Q12:Q15)</f>
        <v>44</v>
      </c>
      <c r="Q16" s="5">
        <f>SUM(P12:P15)</f>
        <v>18</v>
      </c>
      <c r="R16" s="5">
        <f t="shared" si="1"/>
        <v>0</v>
      </c>
      <c r="S16" s="5">
        <f t="shared" si="1"/>
        <v>924</v>
      </c>
      <c r="T16" s="5">
        <f t="shared" si="1"/>
        <v>712</v>
      </c>
    </row>
    <row r="17" spans="1:20">
      <c r="A17" s="8" t="s">
        <v>21</v>
      </c>
      <c r="B17" s="8">
        <f>'YTD Totals'!B17</f>
        <v>8490</v>
      </c>
      <c r="C17" s="8">
        <f>'January-19'!D17</f>
        <v>8409</v>
      </c>
      <c r="D17" s="8">
        <f>FebruaryR!I16</f>
        <v>8439</v>
      </c>
      <c r="E17" s="8">
        <f>FebruaryR!J16</f>
        <v>37</v>
      </c>
      <c r="F17" s="8">
        <f>FebruaryR!K16</f>
        <v>8</v>
      </c>
      <c r="G17" s="8">
        <f>FebruaryR!L16</f>
        <v>8260</v>
      </c>
      <c r="H17" s="8">
        <f>FebruaryR!M16</f>
        <v>5</v>
      </c>
      <c r="I17" s="8">
        <f>FebruaryR!N16</f>
        <v>3</v>
      </c>
      <c r="J17" s="8">
        <f>FebruaryR!B16</f>
        <v>232</v>
      </c>
      <c r="K17" s="8">
        <f>FebruaryR!C16</f>
        <v>151</v>
      </c>
      <c r="L17" s="8">
        <f>FebruaryR!D16</f>
        <v>81</v>
      </c>
      <c r="M17" s="8">
        <f>FebruaryR!U15</f>
        <v>17</v>
      </c>
      <c r="N17" s="8">
        <f>FebruaryR!G16</f>
        <v>49</v>
      </c>
      <c r="O17" s="8">
        <f>FebruaryR!O16</f>
        <v>415</v>
      </c>
      <c r="P17" s="8">
        <f>FebruaryR!P16</f>
        <v>0</v>
      </c>
      <c r="Q17" s="8">
        <f>FebruaryR!Q16</f>
        <v>8</v>
      </c>
      <c r="R17" s="8">
        <f>FebruaryR!R16</f>
        <v>0</v>
      </c>
      <c r="S17" s="8">
        <f>FebruaryR!E16</f>
        <v>84</v>
      </c>
      <c r="T17" s="8">
        <f>FebruaryR!F16</f>
        <v>37</v>
      </c>
    </row>
    <row r="18" spans="1:20">
      <c r="A18" s="7" t="s">
        <v>22</v>
      </c>
      <c r="B18" s="7">
        <f>'YTD Totals'!B18</f>
        <v>15877</v>
      </c>
      <c r="C18" s="7">
        <f>'January-19'!D18</f>
        <v>15926</v>
      </c>
      <c r="D18" s="7">
        <f>FebruaryR!I17</f>
        <v>15970</v>
      </c>
      <c r="E18" s="7">
        <f>FebruaryR!J17</f>
        <v>139</v>
      </c>
      <c r="F18" s="7">
        <f>FebruaryR!K17</f>
        <v>95</v>
      </c>
      <c r="G18" s="7">
        <f>FebruaryR!L17</f>
        <v>15685</v>
      </c>
      <c r="H18" s="7">
        <f>FebruaryR!M17</f>
        <v>98</v>
      </c>
      <c r="I18" s="7">
        <f>FebruaryR!N17</f>
        <v>13</v>
      </c>
      <c r="J18" s="7">
        <f>FebruaryR!B17</f>
        <v>2655</v>
      </c>
      <c r="K18" s="7">
        <f>FebruaryR!C17</f>
        <v>1228</v>
      </c>
      <c r="L18" s="7">
        <f>FebruaryR!D17</f>
        <v>1427</v>
      </c>
      <c r="M18" s="7">
        <f>FebruaryR!U16</f>
        <v>264</v>
      </c>
      <c r="N18" s="7">
        <f>FebruaryR!G17</f>
        <v>236</v>
      </c>
      <c r="O18" s="7">
        <f>FebruaryR!O17</f>
        <v>2310</v>
      </c>
      <c r="P18" s="7">
        <f>FebruaryR!P17</f>
        <v>12</v>
      </c>
      <c r="Q18" s="7">
        <f>FebruaryR!Q17</f>
        <v>37</v>
      </c>
      <c r="R18" s="7">
        <f>FebruaryR!R17</f>
        <v>0</v>
      </c>
      <c r="S18" s="7">
        <f>FebruaryR!E17</f>
        <v>417</v>
      </c>
      <c r="T18" s="7">
        <f>FebruaryR!F17</f>
        <v>456</v>
      </c>
    </row>
    <row r="19" spans="1:20">
      <c r="A19" s="8" t="s">
        <v>23</v>
      </c>
      <c r="B19" s="8">
        <f>'YTD Totals'!B19</f>
        <v>9558</v>
      </c>
      <c r="C19" s="8">
        <f>'January-19'!D19</f>
        <v>10550</v>
      </c>
      <c r="D19" s="8">
        <f>FebruaryR!I18</f>
        <v>10714</v>
      </c>
      <c r="E19" s="8">
        <f>FebruaryR!J18</f>
        <v>164</v>
      </c>
      <c r="F19" s="8">
        <f>FebruaryR!K18</f>
        <v>2</v>
      </c>
      <c r="G19" s="8">
        <f>FebruaryR!L18</f>
        <v>10607</v>
      </c>
      <c r="H19" s="8">
        <f>FebruaryR!M18</f>
        <v>42</v>
      </c>
      <c r="I19" s="8">
        <f>FebruaryR!N18</f>
        <v>1</v>
      </c>
      <c r="J19" s="8">
        <f>FebruaryR!B18</f>
        <v>340</v>
      </c>
      <c r="K19" s="8">
        <f>FebruaryR!C18</f>
        <v>112</v>
      </c>
      <c r="L19" s="8">
        <f>FebruaryR!D18</f>
        <v>228</v>
      </c>
      <c r="M19" s="8">
        <f>FebruaryR!U4</f>
        <v>0</v>
      </c>
      <c r="N19" s="8">
        <f>FebruaryR!G18</f>
        <v>21</v>
      </c>
      <c r="O19" s="8">
        <f>FebruaryR!O18</f>
        <v>115</v>
      </c>
      <c r="P19" s="8">
        <f>FebruaryR!P18</f>
        <v>2</v>
      </c>
      <c r="Q19" s="8">
        <f>FebruaryR!Q18</f>
        <v>5</v>
      </c>
      <c r="R19" s="8">
        <f>FebruaryR!R18</f>
        <v>0</v>
      </c>
      <c r="S19" s="8">
        <f>FebruaryR!E18</f>
        <v>99</v>
      </c>
      <c r="T19" s="8">
        <f>FebruaryR!F18</f>
        <v>79</v>
      </c>
    </row>
    <row r="20" spans="1:20">
      <c r="A20" s="7" t="s">
        <v>24</v>
      </c>
      <c r="B20" s="7">
        <f>'YTD Totals'!B20</f>
        <v>33493</v>
      </c>
      <c r="C20" s="7">
        <f>'January-19'!D20</f>
        <v>33023</v>
      </c>
      <c r="D20" s="7">
        <f>FebruaryR!I19</f>
        <v>32744</v>
      </c>
      <c r="E20" s="7">
        <f>FebruaryR!J19</f>
        <v>193</v>
      </c>
      <c r="F20" s="7">
        <f>FebruaryR!K19</f>
        <v>471</v>
      </c>
      <c r="G20" s="7">
        <f>FebruaryR!L19</f>
        <v>31068</v>
      </c>
      <c r="H20" s="7">
        <f>FebruaryR!M19</f>
        <v>42</v>
      </c>
      <c r="I20" s="7">
        <f>FebruaryR!N19</f>
        <v>85</v>
      </c>
      <c r="J20" s="7">
        <f>FebruaryR!B19</f>
        <v>4044</v>
      </c>
      <c r="K20" s="7">
        <f>FebruaryR!C19</f>
        <v>2306</v>
      </c>
      <c r="L20" s="7">
        <f>FebruaryR!D19</f>
        <v>1738</v>
      </c>
      <c r="M20" s="7">
        <f>FebruaryR!U27</f>
        <v>102</v>
      </c>
      <c r="N20" s="7">
        <f>FebruaryR!G19</f>
        <v>438</v>
      </c>
      <c r="O20" s="7">
        <f>FebruaryR!O19</f>
        <v>3013</v>
      </c>
      <c r="P20" s="7">
        <f>FebruaryR!P19</f>
        <v>23</v>
      </c>
      <c r="Q20" s="7">
        <f>FebruaryR!Q19</f>
        <v>69</v>
      </c>
      <c r="R20" s="7">
        <f>FebruaryR!R19</f>
        <v>1</v>
      </c>
      <c r="S20" s="7">
        <f>FebruaryR!E19</f>
        <v>279</v>
      </c>
      <c r="T20" s="7">
        <f>FebruaryR!F19</f>
        <v>660</v>
      </c>
    </row>
    <row r="21" spans="1:20">
      <c r="A21" s="8" t="s">
        <v>189</v>
      </c>
      <c r="B21" s="8">
        <f>'YTD Totals'!B21</f>
        <v>0</v>
      </c>
      <c r="C21" s="8">
        <f>'January-19'!D21</f>
        <v>13470</v>
      </c>
      <c r="D21" s="8">
        <f>FebruaryR!I20</f>
        <v>13504</v>
      </c>
      <c r="E21" s="8">
        <f>FebruaryR!J20</f>
        <v>34</v>
      </c>
      <c r="F21" s="8">
        <f>FebruaryR!K20</f>
        <v>0</v>
      </c>
      <c r="G21" s="8">
        <f>FebruaryR!L20</f>
        <v>11843</v>
      </c>
      <c r="H21" s="8">
        <f>FebruaryR!M20</f>
        <v>13</v>
      </c>
      <c r="I21" s="8">
        <f>FebruaryR!N20</f>
        <v>0</v>
      </c>
      <c r="J21" s="8">
        <f>FebruaryR!B20</f>
        <v>138</v>
      </c>
      <c r="K21" s="8">
        <f>FebruaryR!C20</f>
        <v>137</v>
      </c>
      <c r="L21" s="8">
        <f>FebruaryR!D20</f>
        <v>1</v>
      </c>
      <c r="M21" s="8">
        <f>FebruaryR!U17</f>
        <v>4</v>
      </c>
      <c r="N21" s="8">
        <f>FebruaryR!G20</f>
        <v>59</v>
      </c>
      <c r="O21" s="8">
        <f>FebruaryR!O20</f>
        <v>1775</v>
      </c>
      <c r="P21" s="8">
        <f>FebruaryR!P20</f>
        <v>19</v>
      </c>
      <c r="Q21" s="8">
        <f>FebruaryR!Q20</f>
        <v>1</v>
      </c>
      <c r="R21" s="8">
        <f>FebruaryR!R20</f>
        <v>4</v>
      </c>
      <c r="S21" s="8">
        <f>FebruaryR!E20</f>
        <v>73</v>
      </c>
      <c r="T21" s="8">
        <f>FebruaryR!F20</f>
        <v>6</v>
      </c>
    </row>
    <row r="22" spans="1:20">
      <c r="A22" s="7" t="s">
        <v>25</v>
      </c>
      <c r="B22" s="7">
        <f>'YTD Totals'!B22</f>
        <v>27814</v>
      </c>
      <c r="C22" s="7">
        <f>'January-19'!D22</f>
        <v>27407</v>
      </c>
      <c r="D22" s="7">
        <f>FebruaryR!I21</f>
        <v>26826</v>
      </c>
      <c r="E22" s="7">
        <f>FebruaryR!J21</f>
        <v>143</v>
      </c>
      <c r="F22" s="7">
        <f>FebruaryR!K21</f>
        <v>726</v>
      </c>
      <c r="G22" s="7">
        <f>FebruaryR!L21</f>
        <v>25938</v>
      </c>
      <c r="H22" s="7">
        <f>FebruaryR!M21</f>
        <v>43</v>
      </c>
      <c r="I22" s="7">
        <f>FebruaryR!N21</f>
        <v>192</v>
      </c>
      <c r="J22" s="7">
        <f>FebruaryR!B21</f>
        <v>3220</v>
      </c>
      <c r="K22" s="7">
        <f>FebruaryR!C21</f>
        <v>2283</v>
      </c>
      <c r="L22" s="7">
        <f>FebruaryR!D21</f>
        <v>937</v>
      </c>
      <c r="M22" s="7">
        <f>FebruaryR!U6</f>
        <v>104</v>
      </c>
      <c r="N22" s="7">
        <f>FebruaryR!G21</f>
        <v>495</v>
      </c>
      <c r="O22" s="7">
        <f>FebruaryR!O21</f>
        <v>4322</v>
      </c>
      <c r="P22" s="7">
        <f>FebruaryR!P21</f>
        <v>20</v>
      </c>
      <c r="Q22" s="7">
        <f>FebruaryR!Q21</f>
        <v>73</v>
      </c>
      <c r="R22" s="7">
        <f>FebruaryR!R21</f>
        <v>0</v>
      </c>
      <c r="S22" s="7">
        <f>FebruaryR!E21</f>
        <v>327</v>
      </c>
      <c r="T22" s="7">
        <f>FebruaryR!F21</f>
        <v>388</v>
      </c>
    </row>
    <row r="23" spans="1:20">
      <c r="A23" s="8" t="s">
        <v>26</v>
      </c>
      <c r="B23" s="8">
        <f>'YTD Totals'!B23</f>
        <v>18512</v>
      </c>
      <c r="C23" s="8">
        <f>'January-19'!D23</f>
        <v>15044</v>
      </c>
      <c r="D23" s="8">
        <f>FebruaryR!I22</f>
        <v>15010</v>
      </c>
      <c r="E23" s="8">
        <f>FebruaryR!J22</f>
        <v>101</v>
      </c>
      <c r="F23" s="8">
        <f>FebruaryR!K22</f>
        <v>138</v>
      </c>
      <c r="G23" s="8">
        <f>FebruaryR!L22</f>
        <v>14445</v>
      </c>
      <c r="H23" s="8">
        <f>FebruaryR!M22</f>
        <v>34</v>
      </c>
      <c r="I23" s="8">
        <f>FebruaryR!N22</f>
        <v>39</v>
      </c>
      <c r="J23" s="8">
        <f>FebruaryR!B22</f>
        <v>458</v>
      </c>
      <c r="K23" s="8">
        <f>FebruaryR!C22</f>
        <v>365</v>
      </c>
      <c r="L23" s="8">
        <f>FebruaryR!D22</f>
        <v>93</v>
      </c>
      <c r="M23" s="8">
        <f>FebruaryR!U18</f>
        <v>24</v>
      </c>
      <c r="N23" s="8">
        <f>FebruaryR!G22</f>
        <v>95</v>
      </c>
      <c r="O23" s="8">
        <f>FebruaryR!O22</f>
        <v>1684</v>
      </c>
      <c r="P23" s="8">
        <f>FebruaryR!P22</f>
        <v>10</v>
      </c>
      <c r="Q23" s="8">
        <f>FebruaryR!Q22</f>
        <v>14</v>
      </c>
      <c r="R23" s="8">
        <f>FebruaryR!R22</f>
        <v>2</v>
      </c>
      <c r="S23" s="8">
        <f>FebruaryR!E22</f>
        <v>125</v>
      </c>
      <c r="T23" s="8">
        <f>FebruaryR!F22</f>
        <v>41</v>
      </c>
    </row>
    <row r="24" spans="1:20">
      <c r="A24" s="7" t="s">
        <v>27</v>
      </c>
      <c r="B24" s="7">
        <f>'YTD Totals'!B24</f>
        <v>21538</v>
      </c>
      <c r="C24" s="7">
        <f>'January-19'!D24</f>
        <v>21097</v>
      </c>
      <c r="D24" s="7">
        <f>FebruaryR!I23</f>
        <v>21274</v>
      </c>
      <c r="E24" s="7">
        <f>FebruaryR!J23</f>
        <v>229</v>
      </c>
      <c r="F24" s="7">
        <f>FebruaryR!K23</f>
        <v>49</v>
      </c>
      <c r="G24" s="7">
        <f>FebruaryR!L23</f>
        <v>20374</v>
      </c>
      <c r="H24" s="7">
        <f>FebruaryR!M23</f>
        <v>85</v>
      </c>
      <c r="I24" s="7">
        <f>FebruaryR!N23</f>
        <v>17</v>
      </c>
      <c r="J24" s="7">
        <f>FebruaryR!B23</f>
        <v>3559</v>
      </c>
      <c r="K24" s="7">
        <f>FebruaryR!C23</f>
        <v>1805</v>
      </c>
      <c r="L24" s="7">
        <f>FebruaryR!D23</f>
        <v>1754</v>
      </c>
      <c r="M24" s="7">
        <f>FebruaryR!U19</f>
        <v>150</v>
      </c>
      <c r="N24" s="7">
        <f>FebruaryR!G23</f>
        <v>390</v>
      </c>
      <c r="O24" s="7">
        <f>FebruaryR!O23</f>
        <v>3032</v>
      </c>
      <c r="P24" s="7">
        <f>FebruaryR!P23</f>
        <v>26</v>
      </c>
      <c r="Q24" s="7">
        <f>FebruaryR!Q23</f>
        <v>49</v>
      </c>
      <c r="R24" s="7">
        <f>FebruaryR!R23</f>
        <v>4</v>
      </c>
      <c r="S24" s="7">
        <f>FebruaryR!E23</f>
        <v>334</v>
      </c>
      <c r="T24" s="7">
        <f>FebruaryR!F23</f>
        <v>640</v>
      </c>
    </row>
    <row r="25" spans="1:20">
      <c r="A25" s="8" t="s">
        <v>28</v>
      </c>
      <c r="B25" s="8">
        <f>'YTD Totals'!B25</f>
        <v>90432</v>
      </c>
      <c r="C25" s="8">
        <f>'January-19'!D25</f>
        <v>91622</v>
      </c>
      <c r="D25" s="8">
        <f>FebruaryR!I24</f>
        <v>91073</v>
      </c>
      <c r="E25" s="8">
        <f>FebruaryR!J24</f>
        <v>561</v>
      </c>
      <c r="F25" s="8">
        <f>FebruaryR!K24</f>
        <v>1114</v>
      </c>
      <c r="G25" s="8">
        <f>FebruaryR!L24</f>
        <v>81192</v>
      </c>
      <c r="H25" s="8">
        <f>FebruaryR!M24</f>
        <v>326</v>
      </c>
      <c r="I25" s="8">
        <f>FebruaryR!N24</f>
        <v>529</v>
      </c>
      <c r="J25" s="8">
        <f>FebruaryR!B24</f>
        <v>15449</v>
      </c>
      <c r="K25" s="8">
        <f>FebruaryR!C24</f>
        <v>9195</v>
      </c>
      <c r="L25" s="8">
        <f>FebruaryR!D24</f>
        <v>6254</v>
      </c>
      <c r="M25" s="8">
        <f>FebruaryR!U20</f>
        <v>1074</v>
      </c>
      <c r="N25" s="8">
        <f>FebruaryR!G24</f>
        <v>1362</v>
      </c>
      <c r="O25" s="8">
        <f>FebruaryR!O24</f>
        <v>18816</v>
      </c>
      <c r="P25" s="8">
        <f>FebruaryR!P24</f>
        <v>112</v>
      </c>
      <c r="Q25" s="8">
        <f>FebruaryR!Q24</f>
        <v>277</v>
      </c>
      <c r="R25" s="8">
        <f>FebruaryR!R24</f>
        <v>9</v>
      </c>
      <c r="S25" s="8">
        <f>FebruaryR!E24</f>
        <v>1079</v>
      </c>
      <c r="T25" s="8">
        <f>FebruaryR!F24</f>
        <v>1569</v>
      </c>
    </row>
    <row r="26" spans="1:20">
      <c r="A26" s="7" t="s">
        <v>29</v>
      </c>
      <c r="B26" s="7">
        <f>'YTD Totals'!B26</f>
        <v>13344</v>
      </c>
      <c r="C26" s="7">
        <f>'January-19'!D26</f>
        <v>13176</v>
      </c>
      <c r="D26" s="7">
        <f>FebruaryR!I25</f>
        <v>13245</v>
      </c>
      <c r="E26" s="7">
        <f>FebruaryR!J25</f>
        <v>95</v>
      </c>
      <c r="F26" s="7">
        <f>FebruaryR!K25</f>
        <v>26</v>
      </c>
      <c r="G26" s="7">
        <f>FebruaryR!L25</f>
        <v>12901</v>
      </c>
      <c r="H26" s="7">
        <f>FebruaryR!M25</f>
        <v>34</v>
      </c>
      <c r="I26" s="7">
        <f>FebruaryR!N25</f>
        <v>10</v>
      </c>
      <c r="J26" s="7">
        <f>FebruaryR!B25</f>
        <v>1193</v>
      </c>
      <c r="K26" s="7">
        <f>FebruaryR!C25</f>
        <v>749</v>
      </c>
      <c r="L26" s="7">
        <f>FebruaryR!D25</f>
        <v>444</v>
      </c>
      <c r="M26" s="7">
        <f>FebruaryR!U21</f>
        <v>51</v>
      </c>
      <c r="N26" s="7">
        <f>FebruaryR!G25</f>
        <v>145</v>
      </c>
      <c r="O26" s="7">
        <f>FebruaryR!O25</f>
        <v>867</v>
      </c>
      <c r="P26" s="7">
        <f>FebruaryR!P25</f>
        <v>2</v>
      </c>
      <c r="Q26" s="7">
        <f>FebruaryR!Q25</f>
        <v>23</v>
      </c>
      <c r="R26" s="7">
        <f>FebruaryR!R25</f>
        <v>0</v>
      </c>
      <c r="S26" s="7">
        <f>FebruaryR!E25</f>
        <v>412</v>
      </c>
      <c r="T26" s="7">
        <f>FebruaryR!F25</f>
        <v>213</v>
      </c>
    </row>
    <row r="27" spans="1:20">
      <c r="A27" s="8" t="s">
        <v>30</v>
      </c>
      <c r="B27" s="8">
        <f>'YTD Totals'!B27</f>
        <v>0</v>
      </c>
      <c r="C27" s="8">
        <f>'January-19'!D27</f>
        <v>0</v>
      </c>
      <c r="D27" s="8">
        <f>FebruaryR!I26</f>
        <v>0</v>
      </c>
      <c r="E27" s="8">
        <f>FebruaryR!J26</f>
        <v>0</v>
      </c>
      <c r="F27" s="8">
        <f>FebruaryR!K26</f>
        <v>0</v>
      </c>
      <c r="G27" s="8">
        <f>FebruaryR!L26</f>
        <v>0</v>
      </c>
      <c r="H27" s="8">
        <f>FebruaryR!M26</f>
        <v>0</v>
      </c>
      <c r="I27" s="8">
        <f>FebruaryR!N26</f>
        <v>0</v>
      </c>
      <c r="J27" s="8">
        <f>FebruaryR!B26</f>
        <v>0</v>
      </c>
      <c r="K27" s="8">
        <f>FebruaryR!C26</f>
        <v>0</v>
      </c>
      <c r="L27" s="8">
        <f>FebruaryR!D26</f>
        <v>0</v>
      </c>
      <c r="M27" s="8">
        <f>FebruaryR!U22</f>
        <v>109</v>
      </c>
      <c r="N27" s="8">
        <f>FebruaryR!G26</f>
        <v>0</v>
      </c>
      <c r="O27" s="8">
        <f>FebruaryR!O26</f>
        <v>234</v>
      </c>
      <c r="P27" s="8">
        <f>FebruaryR!P26</f>
        <v>6</v>
      </c>
      <c r="Q27" s="8">
        <f>FebruaryR!Q26</f>
        <v>6</v>
      </c>
      <c r="R27" s="8">
        <f>FebruaryR!R26</f>
        <v>0</v>
      </c>
      <c r="S27" s="8">
        <f>FebruaryR!E26</f>
        <v>0</v>
      </c>
      <c r="T27" s="8">
        <f>FebruaryR!F26</f>
        <v>0</v>
      </c>
    </row>
    <row r="28" spans="1:20">
      <c r="A28" s="7" t="s">
        <v>31</v>
      </c>
      <c r="B28" s="7">
        <f>'YTD Totals'!B28</f>
        <v>14886</v>
      </c>
      <c r="C28" s="7">
        <f>'January-19'!D28</f>
        <v>15168</v>
      </c>
      <c r="D28" s="7">
        <f>FebruaryR!I27</f>
        <v>15144</v>
      </c>
      <c r="E28" s="7">
        <f>FebruaryR!J27</f>
        <v>165</v>
      </c>
      <c r="F28" s="7">
        <f>FebruaryR!K27</f>
        <v>181</v>
      </c>
      <c r="G28" s="7">
        <f>FebruaryR!L27</f>
        <v>14840</v>
      </c>
      <c r="H28" s="7">
        <f>FebruaryR!M27</f>
        <v>68</v>
      </c>
      <c r="I28" s="7">
        <f>FebruaryR!N27</f>
        <v>16</v>
      </c>
      <c r="J28" s="7">
        <f>FebruaryR!B27</f>
        <v>1093</v>
      </c>
      <c r="K28" s="7">
        <f>FebruaryR!C27</f>
        <v>691</v>
      </c>
      <c r="L28" s="7">
        <f>FebruaryR!D27</f>
        <v>402</v>
      </c>
      <c r="M28" s="7">
        <f>FebruaryR!U23</f>
        <v>55</v>
      </c>
      <c r="N28" s="7">
        <f>FebruaryR!G27</f>
        <v>133</v>
      </c>
      <c r="O28" s="7">
        <f>FebruaryR!O27</f>
        <v>1002</v>
      </c>
      <c r="P28" s="7">
        <f>FebruaryR!P27</f>
        <v>5</v>
      </c>
      <c r="Q28" s="7">
        <f>FebruaryR!Q27</f>
        <v>14</v>
      </c>
      <c r="R28" s="7">
        <f>FebruaryR!R27</f>
        <v>0</v>
      </c>
      <c r="S28" s="7">
        <f>FebruaryR!E27</f>
        <v>230</v>
      </c>
      <c r="T28" s="7">
        <f>FebruaryR!F27</f>
        <v>181</v>
      </c>
    </row>
    <row r="29" spans="1:20">
      <c r="A29" s="8" t="s">
        <v>32</v>
      </c>
      <c r="B29" s="8">
        <f>'YTD Totals'!B29</f>
        <v>4011</v>
      </c>
      <c r="C29" s="8">
        <f>'January-19'!D29</f>
        <v>3927</v>
      </c>
      <c r="D29" s="8">
        <f>FebruaryR!I28</f>
        <v>3763</v>
      </c>
      <c r="E29" s="8">
        <f>FebruaryR!J28</f>
        <v>22</v>
      </c>
      <c r="F29" s="8">
        <f>FebruaryR!K28</f>
        <v>186</v>
      </c>
      <c r="G29" s="8">
        <f>FebruaryR!L28</f>
        <v>3742</v>
      </c>
      <c r="H29" s="8">
        <f>FebruaryR!M28</f>
        <v>5</v>
      </c>
      <c r="I29" s="8">
        <f>FebruaryR!N28</f>
        <v>4</v>
      </c>
      <c r="J29" s="8">
        <f>FebruaryR!B28</f>
        <v>408</v>
      </c>
      <c r="K29" s="8">
        <f>FebruaryR!C28</f>
        <v>252</v>
      </c>
      <c r="L29" s="8">
        <f>FebruaryR!D28</f>
        <v>156</v>
      </c>
      <c r="M29" s="8">
        <f>FebruaryR!U25</f>
        <v>20</v>
      </c>
      <c r="N29" s="8">
        <f>FebruaryR!G28</f>
        <v>70</v>
      </c>
      <c r="O29" s="8">
        <f>FebruaryR!O28</f>
        <v>561</v>
      </c>
      <c r="P29" s="8">
        <f>FebruaryR!P28</f>
        <v>3</v>
      </c>
      <c r="Q29" s="8">
        <f>FebruaryR!Q28</f>
        <v>15</v>
      </c>
      <c r="R29" s="8">
        <f>FebruaryR!R28</f>
        <v>0</v>
      </c>
      <c r="S29" s="8">
        <f>FebruaryR!E28</f>
        <v>46</v>
      </c>
      <c r="T29" s="8">
        <f>FebruaryR!F28</f>
        <v>67</v>
      </c>
    </row>
    <row r="30" spans="1:20">
      <c r="A30" s="7" t="s">
        <v>33</v>
      </c>
      <c r="B30" s="7">
        <f>'YTD Totals'!B30</f>
        <v>16665</v>
      </c>
      <c r="C30" s="7">
        <f>'January-19'!D30</f>
        <v>16240</v>
      </c>
      <c r="D30" s="7">
        <f>FebruaryR!I29</f>
        <v>16217</v>
      </c>
      <c r="E30" s="7">
        <f>FebruaryR!J29</f>
        <v>93</v>
      </c>
      <c r="F30" s="7">
        <f>FebruaryR!K29</f>
        <v>116</v>
      </c>
      <c r="G30" s="7">
        <f>FebruaryR!L29</f>
        <v>16054</v>
      </c>
      <c r="H30" s="7">
        <f>FebruaryR!M29</f>
        <v>39</v>
      </c>
      <c r="I30" s="7">
        <f>FebruaryR!N29</f>
        <v>11</v>
      </c>
      <c r="J30" s="7">
        <f>FebruaryR!B29</f>
        <v>2424</v>
      </c>
      <c r="K30" s="7">
        <f>FebruaryR!C29</f>
        <v>1505</v>
      </c>
      <c r="L30" s="7">
        <f>FebruaryR!D29</f>
        <v>919</v>
      </c>
      <c r="M30" s="7">
        <f>FebruaryR!U26</f>
        <v>69</v>
      </c>
      <c r="N30" s="7">
        <f>FebruaryR!G29</f>
        <v>270</v>
      </c>
      <c r="O30" s="7">
        <f>FebruaryR!O29</f>
        <v>1709</v>
      </c>
      <c r="P30" s="7">
        <f>FebruaryR!P29</f>
        <v>10</v>
      </c>
      <c r="Q30" s="7">
        <f>FebruaryR!Q29</f>
        <v>46</v>
      </c>
      <c r="R30" s="7">
        <f>FebruaryR!R29</f>
        <v>1</v>
      </c>
      <c r="S30" s="7">
        <f>FebruaryR!E29</f>
        <v>463</v>
      </c>
      <c r="T30" s="7">
        <f>FebruaryR!F29</f>
        <v>387</v>
      </c>
    </row>
    <row r="31" spans="1:20">
      <c r="A31" s="8" t="s">
        <v>34</v>
      </c>
      <c r="B31" s="8">
        <f>'YTD Totals'!B31</f>
        <v>1143</v>
      </c>
      <c r="C31" s="8">
        <f>'January-19'!D31</f>
        <v>795</v>
      </c>
      <c r="D31" s="8">
        <f>FebruaryR!I30</f>
        <v>808</v>
      </c>
      <c r="E31" s="8">
        <f>FebruaryR!J30</f>
        <v>28</v>
      </c>
      <c r="F31" s="8">
        <f>FebruaryR!K30</f>
        <v>15</v>
      </c>
      <c r="G31" s="8">
        <f>FebruaryR!L30</f>
        <v>708</v>
      </c>
      <c r="H31" s="8">
        <f>FebruaryR!M30</f>
        <v>9</v>
      </c>
      <c r="I31" s="8">
        <f>FebruaryR!N30</f>
        <v>7</v>
      </c>
      <c r="J31" s="8">
        <f>FebruaryR!B30</f>
        <v>75</v>
      </c>
      <c r="K31" s="8">
        <f>FebruaryR!C30</f>
        <v>63</v>
      </c>
      <c r="L31" s="8">
        <f>FebruaryR!D30</f>
        <v>12</v>
      </c>
      <c r="M31" s="8">
        <f>FebruaryR!U28</f>
        <v>0</v>
      </c>
      <c r="N31" s="8">
        <f>FebruaryR!G30</f>
        <v>25</v>
      </c>
      <c r="O31" s="8">
        <f>FebruaryR!O30</f>
        <v>139</v>
      </c>
      <c r="P31" s="8">
        <f>FebruaryR!P30</f>
        <v>2</v>
      </c>
      <c r="Q31" s="8">
        <f>FebruaryR!Q30</f>
        <v>1</v>
      </c>
      <c r="R31" s="8">
        <f>FebruaryR!R30</f>
        <v>4</v>
      </c>
      <c r="S31" s="8">
        <f>FebruaryR!E30</f>
        <v>57</v>
      </c>
      <c r="T31" s="8">
        <f>FebruaryR!F30</f>
        <v>30</v>
      </c>
    </row>
    <row r="32" spans="1:20">
      <c r="A32" s="7" t="s">
        <v>35</v>
      </c>
      <c r="B32" s="7">
        <f>'YTD Totals'!B32</f>
        <v>21309</v>
      </c>
      <c r="C32" s="7">
        <f>'January-19'!D32</f>
        <v>21247</v>
      </c>
      <c r="D32" s="7">
        <f>FebruaryR!I31</f>
        <v>21353</v>
      </c>
      <c r="E32" s="7">
        <f>FebruaryR!J31</f>
        <v>111</v>
      </c>
      <c r="F32" s="7">
        <f>FebruaryR!K31</f>
        <v>5</v>
      </c>
      <c r="G32" s="7">
        <f>FebruaryR!L31</f>
        <v>20470</v>
      </c>
      <c r="H32" s="7">
        <f>FebruaryR!M31</f>
        <v>36</v>
      </c>
      <c r="I32" s="7">
        <f>FebruaryR!N31</f>
        <v>2</v>
      </c>
      <c r="J32" s="7">
        <f>FebruaryR!B31</f>
        <v>563</v>
      </c>
      <c r="K32" s="7">
        <f>FebruaryR!C31</f>
        <v>372</v>
      </c>
      <c r="L32" s="7">
        <f>FebruaryR!D31</f>
        <v>191</v>
      </c>
      <c r="M32" s="7">
        <f>FebruaryR!U29</f>
        <v>10</v>
      </c>
      <c r="N32" s="7">
        <f>FebruaryR!G31</f>
        <v>81</v>
      </c>
      <c r="O32" s="7">
        <f>FebruaryR!O31</f>
        <v>564</v>
      </c>
      <c r="P32" s="7">
        <f>FebruaryR!P31</f>
        <v>4</v>
      </c>
      <c r="Q32" s="7">
        <f>FebruaryR!Q31</f>
        <v>14</v>
      </c>
      <c r="R32" s="7">
        <f>FebruaryR!R31</f>
        <v>0</v>
      </c>
      <c r="S32" s="7">
        <f>FebruaryR!E31</f>
        <v>256</v>
      </c>
      <c r="T32" s="7">
        <f>FebruaryR!F31</f>
        <v>50</v>
      </c>
    </row>
    <row r="33" spans="1:20">
      <c r="A33" s="8" t="s">
        <v>36</v>
      </c>
      <c r="B33" s="8">
        <f>'YTD Totals'!B33</f>
        <v>24255</v>
      </c>
      <c r="C33" s="8">
        <f>'January-19'!D33</f>
        <v>24779</v>
      </c>
      <c r="D33" s="8">
        <f>FebruaryR!I32</f>
        <v>24826</v>
      </c>
      <c r="E33" s="8">
        <f>FebruaryR!J32</f>
        <v>194</v>
      </c>
      <c r="F33" s="8">
        <f>FebruaryR!K32</f>
        <v>147</v>
      </c>
      <c r="G33" s="8">
        <f>FebruaryR!L32</f>
        <v>24584</v>
      </c>
      <c r="H33" s="8">
        <f>FebruaryR!M32</f>
        <v>80</v>
      </c>
      <c r="I33" s="8">
        <f>FebruaryR!N32</f>
        <v>19</v>
      </c>
      <c r="J33" s="8">
        <f>FebruaryR!B32</f>
        <v>3071</v>
      </c>
      <c r="K33" s="8">
        <f>FebruaryR!C32</f>
        <v>2079</v>
      </c>
      <c r="L33" s="8">
        <f>FebruaryR!D32</f>
        <v>992</v>
      </c>
      <c r="M33" s="8">
        <f>FebruaryR!U30</f>
        <v>96</v>
      </c>
      <c r="N33" s="8">
        <f>FebruaryR!G32</f>
        <v>429</v>
      </c>
      <c r="O33" s="8">
        <f>FebruaryR!O32</f>
        <v>2799</v>
      </c>
      <c r="P33" s="8">
        <f>FebruaryR!P32</f>
        <v>20</v>
      </c>
      <c r="Q33" s="8">
        <f>FebruaryR!Q32</f>
        <v>69</v>
      </c>
      <c r="R33" s="8">
        <f>FebruaryR!R32</f>
        <v>3</v>
      </c>
      <c r="S33" s="8">
        <f>FebruaryR!E32</f>
        <v>568</v>
      </c>
      <c r="T33" s="8">
        <f>FebruaryR!F32</f>
        <v>483</v>
      </c>
    </row>
    <row r="34" spans="1:20">
      <c r="A34" s="7" t="s">
        <v>37</v>
      </c>
      <c r="B34" s="7">
        <f>'YTD Totals'!B34</f>
        <v>24501</v>
      </c>
      <c r="C34" s="7">
        <f>'January-19'!D34</f>
        <v>22561</v>
      </c>
      <c r="D34" s="7">
        <f>FebruaryR!I33</f>
        <v>22728</v>
      </c>
      <c r="E34" s="7">
        <f>FebruaryR!J33</f>
        <v>176</v>
      </c>
      <c r="F34" s="7">
        <f>FebruaryR!K33</f>
        <v>9</v>
      </c>
      <c r="G34" s="7">
        <f>FebruaryR!L33</f>
        <v>22349</v>
      </c>
      <c r="H34" s="7">
        <f>FebruaryR!M33</f>
        <v>86</v>
      </c>
      <c r="I34" s="7">
        <f>FebruaryR!N33</f>
        <v>0</v>
      </c>
      <c r="J34" s="7">
        <f>FebruaryR!B33</f>
        <v>2112</v>
      </c>
      <c r="K34" s="7">
        <f>FebruaryR!C33</f>
        <v>1611</v>
      </c>
      <c r="L34" s="7">
        <f>FebruaryR!D33</f>
        <v>501</v>
      </c>
      <c r="M34" s="7">
        <f>FebruaryR!U31</f>
        <v>9</v>
      </c>
      <c r="N34" s="7">
        <f>FebruaryR!G33</f>
        <v>275</v>
      </c>
      <c r="O34" s="7">
        <f>FebruaryR!O33</f>
        <v>3205</v>
      </c>
      <c r="P34" s="7">
        <f>FebruaryR!P33</f>
        <v>7</v>
      </c>
      <c r="Q34" s="7">
        <f>FebruaryR!Q33</f>
        <v>39</v>
      </c>
      <c r="R34" s="7">
        <f>FebruaryR!R33</f>
        <v>0</v>
      </c>
      <c r="S34" s="7">
        <f>FebruaryR!E33</f>
        <v>437</v>
      </c>
      <c r="T34" s="7">
        <f>FebruaryR!F33</f>
        <v>616</v>
      </c>
    </row>
    <row r="35" spans="1:20">
      <c r="A35" s="8" t="s">
        <v>38</v>
      </c>
      <c r="B35" s="8">
        <f>'YTD Totals'!B35</f>
        <v>10675</v>
      </c>
      <c r="C35" s="8">
        <f>'January-19'!D35</f>
        <v>10575</v>
      </c>
      <c r="D35" s="8">
        <f>FebruaryR!I34</f>
        <v>10446</v>
      </c>
      <c r="E35" s="8">
        <f>FebruaryR!J34</f>
        <v>101</v>
      </c>
      <c r="F35" s="8">
        <f>FebruaryR!K34</f>
        <v>230</v>
      </c>
      <c r="G35" s="8">
        <f>FebruaryR!L34</f>
        <v>10300</v>
      </c>
      <c r="H35" s="8">
        <f>FebruaryR!M34</f>
        <v>28</v>
      </c>
      <c r="I35" s="8">
        <f>FebruaryR!N34</f>
        <v>75</v>
      </c>
      <c r="J35" s="8">
        <f>FebruaryR!B34</f>
        <v>1209</v>
      </c>
      <c r="K35" s="8">
        <f>FebruaryR!C34</f>
        <v>889</v>
      </c>
      <c r="L35" s="8">
        <f>FebruaryR!D34</f>
        <v>320</v>
      </c>
      <c r="M35" s="8">
        <f>FebruaryR!U32</f>
        <v>62</v>
      </c>
      <c r="N35" s="8">
        <f>FebruaryR!G34</f>
        <v>187</v>
      </c>
      <c r="O35" s="8">
        <f>FebruaryR!O34</f>
        <v>1257</v>
      </c>
      <c r="P35" s="8">
        <f>FebruaryR!P34</f>
        <v>5</v>
      </c>
      <c r="Q35" s="8">
        <f>FebruaryR!Q34</f>
        <v>48</v>
      </c>
      <c r="R35" s="8">
        <f>FebruaryR!R34</f>
        <v>0</v>
      </c>
      <c r="S35" s="8">
        <f>FebruaryR!E34</f>
        <v>169</v>
      </c>
      <c r="T35" s="8">
        <f>FebruaryR!F34</f>
        <v>184</v>
      </c>
    </row>
    <row r="36" spans="1:20">
      <c r="A36" s="7" t="s">
        <v>39</v>
      </c>
      <c r="B36" s="7">
        <f>'YTD Totals'!B36</f>
        <v>64751</v>
      </c>
      <c r="C36" s="7">
        <f>'January-19'!D36</f>
        <v>64674</v>
      </c>
      <c r="D36" s="7">
        <f>FebruaryR!I35</f>
        <v>64843</v>
      </c>
      <c r="E36" s="7">
        <f>FebruaryR!J35</f>
        <v>385</v>
      </c>
      <c r="F36" s="7">
        <f>FebruaryR!K35</f>
        <v>217</v>
      </c>
      <c r="G36" s="7">
        <f>FebruaryR!L35</f>
        <v>62565</v>
      </c>
      <c r="H36" s="7">
        <f>FebruaryR!M35</f>
        <v>195</v>
      </c>
      <c r="I36" s="7">
        <f>FebruaryR!N35</f>
        <v>86</v>
      </c>
      <c r="J36" s="7">
        <f>FebruaryR!B35</f>
        <v>8370</v>
      </c>
      <c r="K36" s="7">
        <f>FebruaryR!C35</f>
        <v>5112</v>
      </c>
      <c r="L36" s="7">
        <f>FebruaryR!D35</f>
        <v>3258</v>
      </c>
      <c r="M36" s="7">
        <f>FebruaryR!U33</f>
        <v>245</v>
      </c>
      <c r="N36" s="7">
        <f>FebruaryR!G35</f>
        <v>965</v>
      </c>
      <c r="O36" s="7">
        <f>FebruaryR!O35</f>
        <v>12952</v>
      </c>
      <c r="P36" s="7">
        <f>FebruaryR!P35</f>
        <v>44</v>
      </c>
      <c r="Q36" s="7">
        <f>FebruaryR!Q35</f>
        <v>189</v>
      </c>
      <c r="R36" s="7">
        <f>FebruaryR!R35</f>
        <v>1</v>
      </c>
      <c r="S36" s="7">
        <f>FebruaryR!E35</f>
        <v>896</v>
      </c>
      <c r="T36" s="7">
        <f>FebruaryR!F35</f>
        <v>1063</v>
      </c>
    </row>
    <row r="37" spans="1:20">
      <c r="A37" s="8" t="s">
        <v>40</v>
      </c>
      <c r="B37" s="8">
        <f>'YTD Totals'!B37</f>
        <v>20619</v>
      </c>
      <c r="C37" s="8">
        <f>'January-19'!D37</f>
        <v>20743</v>
      </c>
      <c r="D37" s="8">
        <f>FebruaryR!I36</f>
        <v>20837</v>
      </c>
      <c r="E37" s="8">
        <f>FebruaryR!J36</f>
        <v>102</v>
      </c>
      <c r="F37" s="8">
        <f>FebruaryR!K36</f>
        <v>7</v>
      </c>
      <c r="G37" s="8">
        <f>FebruaryR!L36</f>
        <v>20570</v>
      </c>
      <c r="H37" s="8">
        <f>FebruaryR!M36</f>
        <v>33</v>
      </c>
      <c r="I37" s="8">
        <f>FebruaryR!N36</f>
        <v>2</v>
      </c>
      <c r="J37" s="8">
        <f>FebruaryR!B36</f>
        <v>1174</v>
      </c>
      <c r="K37" s="8">
        <f>FebruaryR!C36</f>
        <v>816</v>
      </c>
      <c r="L37" s="8">
        <f>FebruaryR!D36</f>
        <v>358</v>
      </c>
      <c r="M37" s="8">
        <f>FebruaryR!U34</f>
        <v>64</v>
      </c>
      <c r="N37" s="8">
        <f>FebruaryR!G36</f>
        <v>178</v>
      </c>
      <c r="O37" s="8">
        <f>FebruaryR!O36</f>
        <v>1418</v>
      </c>
      <c r="P37" s="8">
        <f>FebruaryR!P36</f>
        <v>4</v>
      </c>
      <c r="Q37" s="8">
        <f>FebruaryR!Q36</f>
        <v>21</v>
      </c>
      <c r="R37" s="8">
        <f>FebruaryR!R36</f>
        <v>0</v>
      </c>
      <c r="S37" s="8">
        <f>FebruaryR!E36</f>
        <v>400</v>
      </c>
      <c r="T37" s="8">
        <f>FebruaryR!F36</f>
        <v>203</v>
      </c>
    </row>
    <row r="38" spans="1:20">
      <c r="A38" s="7" t="s">
        <v>41</v>
      </c>
      <c r="B38" s="7">
        <f>'YTD Totals'!B38</f>
        <v>33028</v>
      </c>
      <c r="C38" s="7">
        <f>'January-19'!D38</f>
        <v>33308</v>
      </c>
      <c r="D38" s="7">
        <f>FebruaryR!I37</f>
        <v>33395</v>
      </c>
      <c r="E38" s="7">
        <f>FebruaryR!J37</f>
        <v>183</v>
      </c>
      <c r="F38" s="7">
        <f>FebruaryR!K37</f>
        <v>94</v>
      </c>
      <c r="G38" s="7">
        <f>FebruaryR!L37</f>
        <v>31901</v>
      </c>
      <c r="H38" s="7">
        <f>FebruaryR!M37</f>
        <v>75</v>
      </c>
      <c r="I38" s="7">
        <f>FebruaryR!N37</f>
        <v>47</v>
      </c>
      <c r="J38" s="7">
        <f>FebruaryR!B37</f>
        <v>3118</v>
      </c>
      <c r="K38" s="7">
        <f>FebruaryR!C37</f>
        <v>1858</v>
      </c>
      <c r="L38" s="7">
        <f>FebruaryR!D37</f>
        <v>1260</v>
      </c>
      <c r="M38" s="7">
        <f>FebruaryR!U35</f>
        <v>112</v>
      </c>
      <c r="N38" s="7">
        <f>FebruaryR!G37</f>
        <v>614</v>
      </c>
      <c r="O38" s="7">
        <f>FebruaryR!O37</f>
        <v>6687</v>
      </c>
      <c r="P38" s="7">
        <f>FebruaryR!P37</f>
        <v>38</v>
      </c>
      <c r="Q38" s="7">
        <f>FebruaryR!Q37</f>
        <v>88</v>
      </c>
      <c r="R38" s="7">
        <f>FebruaryR!R37</f>
        <v>8</v>
      </c>
      <c r="S38" s="7">
        <f>FebruaryR!E37</f>
        <v>332</v>
      </c>
      <c r="T38" s="7">
        <f>FebruaryR!F37</f>
        <v>226</v>
      </c>
    </row>
    <row r="39" spans="1:20">
      <c r="A39" s="8" t="s">
        <v>42</v>
      </c>
      <c r="B39" s="8">
        <f>'YTD Totals'!B39</f>
        <v>7973</v>
      </c>
      <c r="C39" s="8">
        <f>'January-19'!D39</f>
        <v>7581</v>
      </c>
      <c r="D39" s="8">
        <f>FebruaryR!I38</f>
        <v>7616</v>
      </c>
      <c r="E39" s="8">
        <f>FebruaryR!J38</f>
        <v>37</v>
      </c>
      <c r="F39" s="8">
        <f>FebruaryR!K38</f>
        <v>2</v>
      </c>
      <c r="G39" s="8">
        <f>FebruaryR!L38</f>
        <v>7608</v>
      </c>
      <c r="H39" s="8">
        <f>FebruaryR!M38</f>
        <v>8</v>
      </c>
      <c r="I39" s="8">
        <f>FebruaryR!N38</f>
        <v>0</v>
      </c>
      <c r="J39" s="8">
        <f>FebruaryR!B38</f>
        <v>170</v>
      </c>
      <c r="K39" s="8">
        <f>FebruaryR!C38</f>
        <v>152</v>
      </c>
      <c r="L39" s="8">
        <f>FebruaryR!D38</f>
        <v>18</v>
      </c>
      <c r="M39" s="8">
        <f>FebruaryR!U36</f>
        <v>0</v>
      </c>
      <c r="N39" s="8">
        <f>FebruaryR!G38</f>
        <v>24</v>
      </c>
      <c r="O39" s="8">
        <f>FebruaryR!O38</f>
        <v>234</v>
      </c>
      <c r="P39" s="8">
        <f>FebruaryR!P38</f>
        <v>5</v>
      </c>
      <c r="Q39" s="8">
        <f>FebruaryR!Q38</f>
        <v>1</v>
      </c>
      <c r="R39" s="8">
        <f>FebruaryR!R38</f>
        <v>1</v>
      </c>
      <c r="S39" s="8">
        <f>FebruaryR!E38</f>
        <v>95</v>
      </c>
      <c r="T39" s="8">
        <f>FebruaryR!F38</f>
        <v>36</v>
      </c>
    </row>
    <row r="40" spans="1:20">
      <c r="A40" s="10" t="s">
        <v>43</v>
      </c>
      <c r="B40" s="10">
        <f>'YTD Totals'!B40</f>
        <v>10388</v>
      </c>
      <c r="C40" s="10">
        <f>'January-19'!D40</f>
        <v>10999</v>
      </c>
      <c r="D40" s="10">
        <f>FebruaryR!I39</f>
        <v>11040</v>
      </c>
      <c r="E40" s="10">
        <f>FebruaryR!J39</f>
        <v>44</v>
      </c>
      <c r="F40" s="10">
        <f>FebruaryR!K39</f>
        <v>3</v>
      </c>
      <c r="G40" s="10">
        <f>FebruaryR!L39</f>
        <v>9528</v>
      </c>
      <c r="H40" s="10">
        <f>FebruaryR!M39</f>
        <v>7</v>
      </c>
      <c r="I40" s="10">
        <f>FebruaryR!N39</f>
        <v>0</v>
      </c>
      <c r="J40" s="10">
        <f>FebruaryR!B39</f>
        <v>569</v>
      </c>
      <c r="K40" s="10">
        <f>FebruaryR!C39</f>
        <v>23</v>
      </c>
      <c r="L40" s="10">
        <f>FebruaryR!D39</f>
        <v>546</v>
      </c>
      <c r="M40" s="10"/>
      <c r="N40" s="10">
        <f>FebruaryR!G39</f>
        <v>139</v>
      </c>
      <c r="O40" s="10">
        <f>FebruaryR!O39</f>
        <v>257</v>
      </c>
      <c r="P40" s="10">
        <f>FebruaryR!P39</f>
        <v>0</v>
      </c>
      <c r="Q40" s="10">
        <f>FebruaryR!Q39</f>
        <v>0</v>
      </c>
      <c r="R40" s="10">
        <f>FebruaryR!R39</f>
        <v>0</v>
      </c>
      <c r="S40" s="10">
        <f>FebruaryR!E39</f>
        <v>37</v>
      </c>
      <c r="T40" s="10">
        <f>FebruaryR!F39</f>
        <v>17</v>
      </c>
    </row>
    <row r="41" spans="1:20">
      <c r="A41" s="10" t="s">
        <v>44</v>
      </c>
      <c r="B41" s="10">
        <f>'YTD Totals'!B41</f>
        <v>18549</v>
      </c>
      <c r="C41" s="10">
        <f>'January-19'!D41</f>
        <v>18900</v>
      </c>
      <c r="D41" s="10">
        <f>FebruaryR!I40</f>
        <v>18917</v>
      </c>
      <c r="E41" s="10">
        <f>FebruaryR!J40</f>
        <v>23</v>
      </c>
      <c r="F41" s="10">
        <f>FebruaryR!K40</f>
        <v>6</v>
      </c>
      <c r="G41" s="10">
        <f>FebruaryR!L40</f>
        <v>14951</v>
      </c>
      <c r="H41" s="10">
        <f>FebruaryR!M40</f>
        <v>0</v>
      </c>
      <c r="I41" s="10">
        <f>FebruaryR!N40</f>
        <v>3</v>
      </c>
      <c r="J41" s="10">
        <f>FebruaryR!B40</f>
        <v>2267</v>
      </c>
      <c r="K41" s="10">
        <f>FebruaryR!C40</f>
        <v>12</v>
      </c>
      <c r="L41" s="10">
        <f>FebruaryR!D40</f>
        <v>2255</v>
      </c>
      <c r="M41" s="10"/>
      <c r="N41" s="10">
        <f>FebruaryR!G40</f>
        <v>331</v>
      </c>
      <c r="O41" s="10">
        <f>FebruaryR!O40</f>
        <v>459</v>
      </c>
      <c r="P41" s="10">
        <f>FebruaryR!P40</f>
        <v>2</v>
      </c>
      <c r="Q41" s="10">
        <f>FebruaryR!Q40</f>
        <v>0</v>
      </c>
      <c r="R41" s="10">
        <f>FebruaryR!R40</f>
        <v>0</v>
      </c>
      <c r="S41" s="10">
        <f>FebruaryR!E40</f>
        <v>97</v>
      </c>
      <c r="T41" s="10">
        <f>FebruaryR!F40</f>
        <v>38</v>
      </c>
    </row>
    <row r="42" spans="1:20">
      <c r="A42" s="10" t="s">
        <v>45</v>
      </c>
      <c r="B42" s="10">
        <f>'YTD Totals'!B42</f>
        <v>5474</v>
      </c>
      <c r="C42" s="10">
        <f>'January-19'!D42</f>
        <v>3625</v>
      </c>
      <c r="D42" s="10">
        <f>FebruaryR!I41</f>
        <v>3624</v>
      </c>
      <c r="E42" s="10">
        <f>FebruaryR!J41</f>
        <v>0</v>
      </c>
      <c r="F42" s="10">
        <f>FebruaryR!K41</f>
        <v>1</v>
      </c>
      <c r="G42" s="10">
        <f>FebruaryR!L41</f>
        <v>3354</v>
      </c>
      <c r="H42" s="10">
        <f>FebruaryR!M41</f>
        <v>0</v>
      </c>
      <c r="I42" s="10">
        <f>FebruaryR!N41</f>
        <v>0</v>
      </c>
      <c r="J42" s="10">
        <f>FebruaryR!B41</f>
        <v>36</v>
      </c>
      <c r="K42" s="10">
        <f>FebruaryR!C41</f>
        <v>35</v>
      </c>
      <c r="L42" s="10">
        <f>FebruaryR!D41</f>
        <v>1</v>
      </c>
      <c r="M42" s="10"/>
      <c r="N42" s="10">
        <f>FebruaryR!G41</f>
        <v>16</v>
      </c>
      <c r="O42" s="10">
        <f>FebruaryR!O41</f>
        <v>303</v>
      </c>
      <c r="P42" s="10">
        <f>FebruaryR!P41</f>
        <v>0</v>
      </c>
      <c r="Q42" s="10">
        <f>FebruaryR!Q41</f>
        <v>0</v>
      </c>
      <c r="R42" s="10">
        <f>FebruaryR!R41</f>
        <v>0</v>
      </c>
      <c r="S42" s="10">
        <f>FebruaryR!E41</f>
        <v>11</v>
      </c>
      <c r="T42" s="10">
        <f>FebruaryR!F41</f>
        <v>5</v>
      </c>
    </row>
    <row r="43" spans="1:20">
      <c r="A43" s="10" t="s">
        <v>46</v>
      </c>
      <c r="B43" s="10">
        <f>'YTD Totals'!B43</f>
        <v>5013</v>
      </c>
      <c r="C43" s="10">
        <f>'January-19'!D43</f>
        <v>5101</v>
      </c>
      <c r="D43" s="10">
        <f>FebruaryR!I42</f>
        <v>5103</v>
      </c>
      <c r="E43" s="10">
        <f>FebruaryR!J42</f>
        <v>0</v>
      </c>
      <c r="F43" s="10">
        <f>FebruaryR!K42</f>
        <v>1</v>
      </c>
      <c r="G43" s="10">
        <f>FebruaryR!L42</f>
        <v>4390</v>
      </c>
      <c r="H43" s="10">
        <f>FebruaryR!M42</f>
        <v>0</v>
      </c>
      <c r="I43" s="10">
        <f>FebruaryR!N42</f>
        <v>0</v>
      </c>
      <c r="J43" s="10">
        <f>FebruaryR!B42</f>
        <v>139</v>
      </c>
      <c r="K43" s="10">
        <f>FebruaryR!C42</f>
        <v>4</v>
      </c>
      <c r="L43" s="10">
        <f>FebruaryR!D42</f>
        <v>135</v>
      </c>
      <c r="M43" s="10"/>
      <c r="N43" s="10">
        <f>FebruaryR!G42</f>
        <v>68</v>
      </c>
      <c r="O43" s="10">
        <f>FebruaryR!O42</f>
        <v>219</v>
      </c>
      <c r="P43" s="10">
        <f>FebruaryR!P42</f>
        <v>0</v>
      </c>
      <c r="Q43" s="10">
        <f>FebruaryR!Q42</f>
        <v>0</v>
      </c>
      <c r="R43" s="10">
        <f>FebruaryR!R42</f>
        <v>0</v>
      </c>
      <c r="S43" s="10">
        <f>FebruaryR!E42</f>
        <v>21</v>
      </c>
      <c r="T43" s="10">
        <f>FebruaryR!F42</f>
        <v>22</v>
      </c>
    </row>
    <row r="44" spans="1:20">
      <c r="A44" s="10" t="s">
        <v>47</v>
      </c>
      <c r="B44" s="10">
        <f>'YTD Totals'!B44</f>
        <v>13457</v>
      </c>
      <c r="C44" s="10">
        <f>'January-19'!D44</f>
        <v>13448</v>
      </c>
      <c r="D44" s="10">
        <f>FebruaryR!I43</f>
        <v>13444</v>
      </c>
      <c r="E44" s="10">
        <f>FebruaryR!J43</f>
        <v>0</v>
      </c>
      <c r="F44" s="10">
        <f>FebruaryR!K43</f>
        <v>4</v>
      </c>
      <c r="G44" s="10">
        <f>FebruaryR!L43</f>
        <v>9528</v>
      </c>
      <c r="H44" s="10">
        <f>FebruaryR!M43</f>
        <v>0</v>
      </c>
      <c r="I44" s="10">
        <f>FebruaryR!N43</f>
        <v>0</v>
      </c>
      <c r="J44" s="10">
        <f>FebruaryR!B43</f>
        <v>487</v>
      </c>
      <c r="K44" s="10">
        <f>FebruaryR!C43</f>
        <v>27</v>
      </c>
      <c r="L44" s="10">
        <f>FebruaryR!D43</f>
        <v>460</v>
      </c>
      <c r="M44" s="10"/>
      <c r="N44" s="10">
        <f>FebruaryR!G43</f>
        <v>112</v>
      </c>
      <c r="O44" s="10">
        <f>FebruaryR!O43</f>
        <v>203</v>
      </c>
      <c r="P44" s="10">
        <f>FebruaryR!P43</f>
        <v>0</v>
      </c>
      <c r="Q44" s="10">
        <f>FebruaryR!Q43</f>
        <v>0</v>
      </c>
      <c r="R44" s="10">
        <f>FebruaryR!R43</f>
        <v>0</v>
      </c>
      <c r="S44" s="10">
        <f>FebruaryR!E43</f>
        <v>34</v>
      </c>
      <c r="T44" s="10">
        <f>FebruaryR!F43</f>
        <v>13</v>
      </c>
    </row>
    <row r="45" spans="1:20">
      <c r="A45" s="11" t="s">
        <v>69</v>
      </c>
      <c r="B45" s="11">
        <f>'YTD Totals'!B45</f>
        <v>52881</v>
      </c>
      <c r="C45" s="11">
        <f>SUM(C40:C44)</f>
        <v>52073</v>
      </c>
      <c r="D45" s="11">
        <f t="shared" ref="D45:L45" si="2">SUM(D40:D44)</f>
        <v>52128</v>
      </c>
      <c r="E45" s="11">
        <f t="shared" si="2"/>
        <v>67</v>
      </c>
      <c r="F45" s="11">
        <f t="shared" si="2"/>
        <v>15</v>
      </c>
      <c r="G45" s="11">
        <f t="shared" si="2"/>
        <v>41751</v>
      </c>
      <c r="H45" s="11">
        <f t="shared" si="2"/>
        <v>7</v>
      </c>
      <c r="I45" s="11">
        <f t="shared" si="2"/>
        <v>3</v>
      </c>
      <c r="J45" s="11">
        <f t="shared" si="2"/>
        <v>3498</v>
      </c>
      <c r="K45" s="11">
        <f t="shared" si="2"/>
        <v>101</v>
      </c>
      <c r="L45" s="11">
        <f t="shared" si="2"/>
        <v>3397</v>
      </c>
      <c r="M45" s="11"/>
      <c r="N45" s="11">
        <f t="shared" ref="N45:T45" si="3">SUM(N40:N44)</f>
        <v>666</v>
      </c>
      <c r="O45" s="11">
        <f t="shared" si="3"/>
        <v>1441</v>
      </c>
      <c r="P45" s="11">
        <f>SUM(Q40:Q44)</f>
        <v>0</v>
      </c>
      <c r="Q45" s="11">
        <f>SUM(P40:P44)</f>
        <v>2</v>
      </c>
      <c r="R45" s="11">
        <f t="shared" si="3"/>
        <v>0</v>
      </c>
      <c r="S45" s="11">
        <f t="shared" si="3"/>
        <v>200</v>
      </c>
      <c r="T45" s="11">
        <f t="shared" si="3"/>
        <v>95</v>
      </c>
    </row>
    <row r="46" spans="1:20">
      <c r="A46" s="8" t="s">
        <v>48</v>
      </c>
      <c r="B46" s="8">
        <f>'YTD Totals'!B46</f>
        <v>6476</v>
      </c>
      <c r="C46" s="8">
        <f>'January-19'!D46</f>
        <v>6590</v>
      </c>
      <c r="D46" s="8">
        <f>FebruaryR!I44</f>
        <v>6673</v>
      </c>
      <c r="E46" s="8">
        <f>FebruaryR!J44</f>
        <v>94</v>
      </c>
      <c r="F46" s="8">
        <f>FebruaryR!K44</f>
        <v>11</v>
      </c>
      <c r="G46" s="8">
        <f>FebruaryR!L44</f>
        <v>6542</v>
      </c>
      <c r="H46" s="8">
        <f>FebruaryR!M44</f>
        <v>16</v>
      </c>
      <c r="I46" s="8">
        <f>FebruaryR!N44</f>
        <v>1</v>
      </c>
      <c r="J46" s="8">
        <f>FebruaryR!B44</f>
        <v>156</v>
      </c>
      <c r="K46" s="8">
        <f>FebruaryR!C44</f>
        <v>96</v>
      </c>
      <c r="L46" s="8">
        <f>FebruaryR!D44</f>
        <v>60</v>
      </c>
      <c r="M46" s="8">
        <f>FebruaryR!U37</f>
        <v>12</v>
      </c>
      <c r="N46" s="8">
        <f>FebruaryR!G44</f>
        <v>31</v>
      </c>
      <c r="O46" s="8">
        <f>FebruaryR!O44</f>
        <v>403</v>
      </c>
      <c r="P46" s="8">
        <f>FebruaryR!P44</f>
        <v>0</v>
      </c>
      <c r="Q46" s="8">
        <f>FebruaryR!Q44</f>
        <v>6</v>
      </c>
      <c r="R46" s="8">
        <f>FebruaryR!R44</f>
        <v>0</v>
      </c>
      <c r="S46" s="8">
        <f>FebruaryR!E44</f>
        <v>18</v>
      </c>
      <c r="T46" s="8">
        <f>FebruaryR!F44</f>
        <v>35</v>
      </c>
    </row>
    <row r="47" spans="1:20">
      <c r="A47" s="7" t="s">
        <v>49</v>
      </c>
      <c r="B47" s="7">
        <f>'YTD Totals'!B47</f>
        <v>6971</v>
      </c>
      <c r="C47" s="7">
        <f>'January-19'!D47</f>
        <v>7209</v>
      </c>
      <c r="D47" s="7">
        <f>FebruaryR!I45</f>
        <v>7220</v>
      </c>
      <c r="E47" s="7">
        <f>FebruaryR!J45</f>
        <v>21</v>
      </c>
      <c r="F47" s="7">
        <f>FebruaryR!K45</f>
        <v>10</v>
      </c>
      <c r="G47" s="7">
        <f>FebruaryR!L45</f>
        <v>7186</v>
      </c>
      <c r="H47" s="7">
        <f>FebruaryR!M45</f>
        <v>3</v>
      </c>
      <c r="I47" s="7">
        <f>FebruaryR!N45</f>
        <v>4</v>
      </c>
      <c r="J47" s="7">
        <f>FebruaryR!B45</f>
        <v>397</v>
      </c>
      <c r="K47" s="7">
        <f>FebruaryR!C45</f>
        <v>230</v>
      </c>
      <c r="L47" s="7">
        <f>FebruaryR!D45</f>
        <v>167</v>
      </c>
      <c r="M47" s="7">
        <f>FebruaryR!U38</f>
        <v>3</v>
      </c>
      <c r="N47" s="7">
        <f>FebruaryR!G45</f>
        <v>53</v>
      </c>
      <c r="O47" s="7">
        <f>FebruaryR!O45</f>
        <v>242</v>
      </c>
      <c r="P47" s="7">
        <f>FebruaryR!P45</f>
        <v>3</v>
      </c>
      <c r="Q47" s="7">
        <f>FebruaryR!Q45</f>
        <v>6</v>
      </c>
      <c r="R47" s="7">
        <f>FebruaryR!R45</f>
        <v>0</v>
      </c>
      <c r="S47" s="7">
        <f>FebruaryR!E45</f>
        <v>161</v>
      </c>
      <c r="T47" s="7">
        <f>FebruaryR!F45</f>
        <v>45</v>
      </c>
    </row>
    <row r="48" spans="1:20">
      <c r="A48" s="8" t="s">
        <v>50</v>
      </c>
      <c r="B48" s="8">
        <f>'YTD Totals'!B48</f>
        <v>14844</v>
      </c>
      <c r="C48" s="8">
        <f>'January-19'!D48</f>
        <v>15302</v>
      </c>
      <c r="D48" s="8">
        <f>FebruaryR!I46</f>
        <v>15380</v>
      </c>
      <c r="E48" s="8">
        <f>FebruaryR!J46</f>
        <v>140</v>
      </c>
      <c r="F48" s="8">
        <f>FebruaryR!K46</f>
        <v>63</v>
      </c>
      <c r="G48" s="8">
        <f>FebruaryR!L46</f>
        <v>15306</v>
      </c>
      <c r="H48" s="8">
        <f>FebruaryR!M46</f>
        <v>37</v>
      </c>
      <c r="I48" s="8">
        <f>FebruaryR!N46</f>
        <v>47</v>
      </c>
      <c r="J48" s="8">
        <f>FebruaryR!B46</f>
        <v>1879</v>
      </c>
      <c r="K48" s="8">
        <f>FebruaryR!C46</f>
        <v>1102</v>
      </c>
      <c r="L48" s="8">
        <f>FebruaryR!D46</f>
        <v>777</v>
      </c>
      <c r="M48" s="8">
        <f>FebruaryR!U39</f>
        <v>85</v>
      </c>
      <c r="N48" s="8">
        <f>FebruaryR!G46</f>
        <v>237</v>
      </c>
      <c r="O48" s="8">
        <f>FebruaryR!O46</f>
        <v>1344</v>
      </c>
      <c r="P48" s="8">
        <f>FebruaryR!P46</f>
        <v>12</v>
      </c>
      <c r="Q48" s="8">
        <f>FebruaryR!Q46</f>
        <v>40</v>
      </c>
      <c r="R48" s="8">
        <f>FebruaryR!R46</f>
        <v>0</v>
      </c>
      <c r="S48" s="8">
        <f>FebruaryR!E46</f>
        <v>371</v>
      </c>
      <c r="T48" s="8">
        <f>FebruaryR!F46</f>
        <v>326</v>
      </c>
    </row>
    <row r="49" spans="1:20">
      <c r="A49" s="7" t="s">
        <v>51</v>
      </c>
      <c r="B49" s="7">
        <f>'YTD Totals'!B49</f>
        <v>31693</v>
      </c>
      <c r="C49" s="7">
        <f>'January-19'!D49</f>
        <v>32179</v>
      </c>
      <c r="D49" s="7">
        <f>FebruaryR!I47</f>
        <v>32256</v>
      </c>
      <c r="E49" s="7">
        <f>FebruaryR!J47</f>
        <v>127</v>
      </c>
      <c r="F49" s="7">
        <f>FebruaryR!K47</f>
        <v>51</v>
      </c>
      <c r="G49" s="7">
        <f>FebruaryR!L47</f>
        <v>31161</v>
      </c>
      <c r="H49" s="7">
        <f>FebruaryR!M47</f>
        <v>65</v>
      </c>
      <c r="I49" s="7">
        <f>FebruaryR!N47</f>
        <v>21</v>
      </c>
      <c r="J49" s="7">
        <f>FebruaryR!B47</f>
        <v>3408</v>
      </c>
      <c r="K49" s="7">
        <f>FebruaryR!C47</f>
        <v>1394</v>
      </c>
      <c r="L49" s="7">
        <f>FebruaryR!D47</f>
        <v>2014</v>
      </c>
      <c r="M49" s="7">
        <f>FebruaryR!U24</f>
        <v>128</v>
      </c>
      <c r="N49" s="7">
        <f>FebruaryR!G47</f>
        <v>305</v>
      </c>
      <c r="O49" s="7">
        <f>FebruaryR!O47</f>
        <v>1837</v>
      </c>
      <c r="P49" s="7">
        <f>FebruaryR!P47</f>
        <v>4</v>
      </c>
      <c r="Q49" s="7">
        <f>FebruaryR!Q47</f>
        <v>208</v>
      </c>
      <c r="R49" s="7">
        <f>FebruaryR!R47</f>
        <v>10</v>
      </c>
      <c r="S49" s="7">
        <f>FebruaryR!E47</f>
        <v>587</v>
      </c>
      <c r="T49" s="7">
        <f>FebruaryR!F47</f>
        <v>488</v>
      </c>
    </row>
    <row r="50" spans="1:20">
      <c r="A50" s="8" t="s">
        <v>52</v>
      </c>
      <c r="B50" s="8">
        <f>'YTD Totals'!B50</f>
        <v>25578</v>
      </c>
      <c r="C50" s="8">
        <f>'January-19'!D50</f>
        <v>24724</v>
      </c>
      <c r="D50" s="8">
        <f>FebruaryR!I48</f>
        <v>24770</v>
      </c>
      <c r="E50" s="8">
        <f>FebruaryR!J48</f>
        <v>84</v>
      </c>
      <c r="F50" s="8">
        <f>FebruaryR!K48</f>
        <v>38</v>
      </c>
      <c r="G50" s="8">
        <f>FebruaryR!L48</f>
        <v>24652</v>
      </c>
      <c r="H50" s="8">
        <f>FebruaryR!M48</f>
        <v>53</v>
      </c>
      <c r="I50" s="8">
        <f>FebruaryR!N48</f>
        <v>3</v>
      </c>
      <c r="J50" s="8">
        <f>FebruaryR!B48</f>
        <v>2720</v>
      </c>
      <c r="K50" s="8">
        <f>FebruaryR!C48</f>
        <v>1335</v>
      </c>
      <c r="L50" s="8">
        <f>FebruaryR!D48</f>
        <v>1385</v>
      </c>
      <c r="M50" s="8">
        <f>FebruaryR!U40</f>
        <v>242</v>
      </c>
      <c r="N50" s="8">
        <f>FebruaryR!G48</f>
        <v>338</v>
      </c>
      <c r="O50" s="8">
        <f>FebruaryR!O48</f>
        <v>1848</v>
      </c>
      <c r="P50" s="8">
        <f>FebruaryR!P48</f>
        <v>10</v>
      </c>
      <c r="Q50" s="8">
        <f>FebruaryR!Q48</f>
        <v>61</v>
      </c>
      <c r="R50" s="8">
        <f>FebruaryR!R48</f>
        <v>0</v>
      </c>
      <c r="S50" s="8">
        <f>FebruaryR!E48</f>
        <v>550</v>
      </c>
      <c r="T50" s="8">
        <f>FebruaryR!F48</f>
        <v>217</v>
      </c>
    </row>
    <row r="51" spans="1:20">
      <c r="A51" s="7" t="s">
        <v>53</v>
      </c>
      <c r="B51" s="7">
        <f>'YTD Totals'!B51</f>
        <v>10661</v>
      </c>
      <c r="C51" s="7">
        <f>'January-19'!D51</f>
        <v>10624</v>
      </c>
      <c r="D51" s="7">
        <f>FebruaryR!I49</f>
        <v>10709</v>
      </c>
      <c r="E51" s="7">
        <f>FebruaryR!J49</f>
        <v>98</v>
      </c>
      <c r="F51" s="7">
        <f>FebruaryR!K49</f>
        <v>13</v>
      </c>
      <c r="G51" s="7">
        <f>FebruaryR!L49</f>
        <v>10230</v>
      </c>
      <c r="H51" s="7">
        <f>FebruaryR!M49</f>
        <v>28</v>
      </c>
      <c r="I51" s="7">
        <f>FebruaryR!N49</f>
        <v>3</v>
      </c>
      <c r="J51" s="7">
        <f>FebruaryR!B49</f>
        <v>1203</v>
      </c>
      <c r="K51" s="7">
        <f>FebruaryR!C49</f>
        <v>504</v>
      </c>
      <c r="L51" s="7">
        <f>FebruaryR!D49</f>
        <v>699</v>
      </c>
      <c r="M51" s="7">
        <f>FebruaryR!U41</f>
        <v>32</v>
      </c>
      <c r="N51" s="7">
        <f>FebruaryR!G49</f>
        <v>159</v>
      </c>
      <c r="O51" s="7">
        <f>FebruaryR!O49</f>
        <v>1164</v>
      </c>
      <c r="P51" s="7">
        <f>FebruaryR!P49</f>
        <v>10</v>
      </c>
      <c r="Q51" s="7">
        <f>FebruaryR!Q49</f>
        <v>23</v>
      </c>
      <c r="R51" s="7">
        <f>FebruaryR!R49</f>
        <v>1</v>
      </c>
      <c r="S51" s="7">
        <f>FebruaryR!E49</f>
        <v>203</v>
      </c>
      <c r="T51" s="7">
        <f>FebruaryR!F49</f>
        <v>240</v>
      </c>
    </row>
    <row r="52" spans="1:20">
      <c r="A52" s="8" t="s">
        <v>54</v>
      </c>
      <c r="B52" s="8">
        <f>'YTD Totals'!B52</f>
        <v>30706</v>
      </c>
      <c r="C52" s="8">
        <f>'January-19'!D52</f>
        <v>31240</v>
      </c>
      <c r="D52" s="8">
        <f>FebruaryR!I50</f>
        <v>31412</v>
      </c>
      <c r="E52" s="8">
        <f>FebruaryR!J50</f>
        <v>308</v>
      </c>
      <c r="F52" s="8">
        <f>FebruaryR!K50</f>
        <v>136</v>
      </c>
      <c r="G52" s="8">
        <f>FebruaryR!L50</f>
        <v>31002</v>
      </c>
      <c r="H52" s="8">
        <f>FebruaryR!M50</f>
        <v>152</v>
      </c>
      <c r="I52" s="8">
        <f>FebruaryR!N50</f>
        <v>81</v>
      </c>
      <c r="J52" s="8">
        <f>FebruaryR!B50</f>
        <v>3178</v>
      </c>
      <c r="K52" s="8">
        <f>FebruaryR!C50</f>
        <v>1899</v>
      </c>
      <c r="L52" s="8">
        <f>FebruaryR!D50</f>
        <v>1279</v>
      </c>
      <c r="M52" s="8">
        <f>FebruaryR!U42</f>
        <v>213</v>
      </c>
      <c r="N52" s="8">
        <f>FebruaryR!G50</f>
        <v>458</v>
      </c>
      <c r="O52" s="8">
        <f>FebruaryR!O50</f>
        <v>4867</v>
      </c>
      <c r="P52" s="8">
        <f>FebruaryR!P50</f>
        <v>30</v>
      </c>
      <c r="Q52" s="8">
        <f>FebruaryR!Q50</f>
        <v>89</v>
      </c>
      <c r="R52" s="8">
        <f>FebruaryR!R50</f>
        <v>4</v>
      </c>
      <c r="S52" s="8">
        <f>FebruaryR!E50</f>
        <v>459</v>
      </c>
      <c r="T52" s="8">
        <f>FebruaryR!F50</f>
        <v>530</v>
      </c>
    </row>
    <row r="53" spans="1:20">
      <c r="A53" s="7" t="s">
        <v>55</v>
      </c>
      <c r="B53" s="7">
        <f>'YTD Totals'!B53</f>
        <v>11200</v>
      </c>
      <c r="C53" s="7">
        <f>'January-19'!D53</f>
        <v>10834</v>
      </c>
      <c r="D53" s="7">
        <f>FebruaryR!I51</f>
        <v>10878</v>
      </c>
      <c r="E53" s="7">
        <f>FebruaryR!J51</f>
        <v>53</v>
      </c>
      <c r="F53" s="7">
        <f>FebruaryR!K51</f>
        <v>10</v>
      </c>
      <c r="G53" s="7">
        <f>FebruaryR!L51</f>
        <v>10800</v>
      </c>
      <c r="H53" s="7">
        <f>FebruaryR!M51</f>
        <v>13</v>
      </c>
      <c r="I53" s="7">
        <f>FebruaryR!N51</f>
        <v>2</v>
      </c>
      <c r="J53" s="7">
        <f>FebruaryR!B51</f>
        <v>570</v>
      </c>
      <c r="K53" s="7">
        <f>FebruaryR!C51</f>
        <v>376</v>
      </c>
      <c r="L53" s="7">
        <f>FebruaryR!D51</f>
        <v>194</v>
      </c>
      <c r="M53" s="7">
        <f>FebruaryR!U13</f>
        <v>15</v>
      </c>
      <c r="N53" s="7">
        <f>FebruaryR!G51</f>
        <v>84</v>
      </c>
      <c r="O53" s="7">
        <f>FebruaryR!O51</f>
        <v>696</v>
      </c>
      <c r="P53" s="7">
        <f>FebruaryR!P51</f>
        <v>5</v>
      </c>
      <c r="Q53" s="7">
        <f>FebruaryR!Q51</f>
        <v>10</v>
      </c>
      <c r="R53" s="7">
        <f>FebruaryR!R51</f>
        <v>0</v>
      </c>
      <c r="S53" s="7">
        <f>FebruaryR!E51</f>
        <v>96</v>
      </c>
      <c r="T53" s="7">
        <f>FebruaryR!F51</f>
        <v>139</v>
      </c>
    </row>
    <row r="54" spans="1:20">
      <c r="A54" s="8" t="s">
        <v>56</v>
      </c>
      <c r="B54" s="8">
        <f>'YTD Totals'!B54</f>
        <v>22067</v>
      </c>
      <c r="C54" s="8">
        <f>'January-19'!D54</f>
        <v>22181</v>
      </c>
      <c r="D54" s="8">
        <f>FebruaryR!I52</f>
        <v>22275</v>
      </c>
      <c r="E54" s="8">
        <f>FebruaryR!J52</f>
        <v>114</v>
      </c>
      <c r="F54" s="8">
        <f>FebruaryR!K52</f>
        <v>20</v>
      </c>
      <c r="G54" s="8">
        <f>FebruaryR!L52</f>
        <v>21540</v>
      </c>
      <c r="H54" s="8">
        <f>FebruaryR!M52</f>
        <v>47</v>
      </c>
      <c r="I54" s="8">
        <f>FebruaryR!N52</f>
        <v>3</v>
      </c>
      <c r="J54" s="8">
        <f>FebruaryR!B52</f>
        <v>2324</v>
      </c>
      <c r="K54" s="8">
        <f>FebruaryR!C52</f>
        <v>1170</v>
      </c>
      <c r="L54" s="8">
        <f>FebruaryR!D52</f>
        <v>1154</v>
      </c>
      <c r="M54" s="8">
        <f>FebruaryR!U43</f>
        <v>59</v>
      </c>
      <c r="N54" s="8">
        <f>FebruaryR!G52</f>
        <v>202</v>
      </c>
      <c r="O54" s="8">
        <f>FebruaryR!O52</f>
        <v>1308</v>
      </c>
      <c r="P54" s="8">
        <f>FebruaryR!P52</f>
        <v>10</v>
      </c>
      <c r="Q54" s="8">
        <f>FebruaryR!Q52</f>
        <v>35</v>
      </c>
      <c r="R54" s="8">
        <f>FebruaryR!R52</f>
        <v>0</v>
      </c>
      <c r="S54" s="8">
        <f>FebruaryR!E52</f>
        <v>433</v>
      </c>
      <c r="T54" s="8">
        <f>FebruaryR!F52</f>
        <v>352</v>
      </c>
    </row>
    <row r="55" spans="1:20">
      <c r="A55" s="7" t="s">
        <v>57</v>
      </c>
      <c r="B55" s="7">
        <f>'YTD Totals'!B55</f>
        <v>10340</v>
      </c>
      <c r="C55" s="7">
        <f>'January-19'!D55</f>
        <v>10252</v>
      </c>
      <c r="D55" s="7">
        <f>FebruaryR!I53</f>
        <v>10274</v>
      </c>
      <c r="E55" s="7">
        <f>FebruaryR!J53</f>
        <v>25</v>
      </c>
      <c r="F55" s="7">
        <f>FebruaryR!K53</f>
        <v>3</v>
      </c>
      <c r="G55" s="7">
        <f>FebruaryR!L53</f>
        <v>10108</v>
      </c>
      <c r="H55" s="7">
        <f>FebruaryR!M53</f>
        <v>4</v>
      </c>
      <c r="I55" s="7">
        <f>FebruaryR!N53</f>
        <v>0</v>
      </c>
      <c r="J55" s="7">
        <f>FebruaryR!B53</f>
        <v>369</v>
      </c>
      <c r="K55" s="7">
        <f>FebruaryR!C53</f>
        <v>210</v>
      </c>
      <c r="L55" s="7">
        <f>FebruaryR!D53</f>
        <v>159</v>
      </c>
      <c r="M55" s="7">
        <f>FebruaryR!U44</f>
        <v>0</v>
      </c>
      <c r="N55" s="7">
        <f>FebruaryR!G53</f>
        <v>34</v>
      </c>
      <c r="O55" s="7">
        <f>FebruaryR!O53</f>
        <v>322</v>
      </c>
      <c r="P55" s="7">
        <f>FebruaryR!P53</f>
        <v>1</v>
      </c>
      <c r="Q55" s="7">
        <f>FebruaryR!Q53</f>
        <v>43</v>
      </c>
      <c r="R55" s="7">
        <f>FebruaryR!R53</f>
        <v>0</v>
      </c>
      <c r="S55" s="7">
        <f>FebruaryR!E53</f>
        <v>78</v>
      </c>
      <c r="T55" s="7">
        <f>FebruaryR!F53</f>
        <v>199</v>
      </c>
    </row>
    <row r="56" spans="1:20">
      <c r="A56" s="8" t="s">
        <v>58</v>
      </c>
      <c r="B56" s="8">
        <f>'YTD Totals'!B56</f>
        <v>15378</v>
      </c>
      <c r="C56" s="8">
        <f>'January-19'!D56</f>
        <v>14340</v>
      </c>
      <c r="D56" s="8">
        <f>FebruaryR!I54</f>
        <v>14174</v>
      </c>
      <c r="E56" s="8">
        <f>FebruaryR!J54</f>
        <v>39</v>
      </c>
      <c r="F56" s="8">
        <f>FebruaryR!K54</f>
        <v>206</v>
      </c>
      <c r="G56" s="8">
        <f>FebruaryR!L54</f>
        <v>14054</v>
      </c>
      <c r="H56" s="8">
        <f>FebruaryR!M54</f>
        <v>8</v>
      </c>
      <c r="I56" s="8">
        <f>FebruaryR!N54</f>
        <v>45</v>
      </c>
      <c r="J56" s="8">
        <f>FebruaryR!B54</f>
        <v>473</v>
      </c>
      <c r="K56" s="8">
        <f>FebruaryR!C54</f>
        <v>222</v>
      </c>
      <c r="L56" s="8">
        <f>FebruaryR!D54</f>
        <v>251</v>
      </c>
      <c r="M56" s="8">
        <f>FebruaryR!U45</f>
        <v>18</v>
      </c>
      <c r="N56" s="8">
        <f>FebruaryR!G54</f>
        <v>83</v>
      </c>
      <c r="O56" s="8">
        <f>FebruaryR!O54</f>
        <v>711</v>
      </c>
      <c r="P56" s="8">
        <f>FebruaryR!P54</f>
        <v>6</v>
      </c>
      <c r="Q56" s="8">
        <f>FebruaryR!Q54</f>
        <v>7</v>
      </c>
      <c r="R56" s="8">
        <f>FebruaryR!R54</f>
        <v>0</v>
      </c>
      <c r="S56" s="8">
        <f>FebruaryR!E54</f>
        <v>135</v>
      </c>
      <c r="T56" s="8">
        <f>FebruaryR!F54</f>
        <v>76</v>
      </c>
    </row>
    <row r="57" spans="1:20">
      <c r="A57" s="7" t="s">
        <v>59</v>
      </c>
      <c r="B57" s="7">
        <f>'YTD Totals'!B57</f>
        <v>17645</v>
      </c>
      <c r="C57" s="7">
        <f>'January-19'!D57</f>
        <v>15622</v>
      </c>
      <c r="D57" s="7">
        <f>FebruaryR!I55</f>
        <v>15495</v>
      </c>
      <c r="E57" s="7">
        <f>FebruaryR!J55</f>
        <v>16</v>
      </c>
      <c r="F57" s="7">
        <f>FebruaryR!K55</f>
        <v>143</v>
      </c>
      <c r="G57" s="7">
        <f>FebruaryR!L55</f>
        <v>14950</v>
      </c>
      <c r="H57" s="7">
        <f>FebruaryR!M55</f>
        <v>8</v>
      </c>
      <c r="I57" s="7">
        <f>FebruaryR!N55</f>
        <v>51</v>
      </c>
      <c r="J57" s="7">
        <f>FebruaryR!B55</f>
        <v>525</v>
      </c>
      <c r="K57" s="7">
        <f>FebruaryR!C55</f>
        <v>315</v>
      </c>
      <c r="L57" s="7">
        <f>FebruaryR!D55</f>
        <v>210</v>
      </c>
      <c r="M57" s="7">
        <f>FebruaryR!U46</f>
        <v>42</v>
      </c>
      <c r="N57" s="7">
        <f>FebruaryR!G55</f>
        <v>81</v>
      </c>
      <c r="O57" s="7">
        <f>FebruaryR!O55</f>
        <v>782</v>
      </c>
      <c r="P57" s="7">
        <f>FebruaryR!P55</f>
        <v>4</v>
      </c>
      <c r="Q57" s="7">
        <f>FebruaryR!Q55</f>
        <v>13</v>
      </c>
      <c r="R57" s="7">
        <f>FebruaryR!R55</f>
        <v>0</v>
      </c>
      <c r="S57" s="7">
        <f>FebruaryR!E55</f>
        <v>141</v>
      </c>
      <c r="T57" s="7">
        <f>FebruaryR!F55</f>
        <v>128</v>
      </c>
    </row>
    <row r="58" spans="1:20">
      <c r="A58" s="6" t="s">
        <v>68</v>
      </c>
      <c r="B58" s="6">
        <f>'YTD Totals'!B58</f>
        <v>1043053</v>
      </c>
      <c r="C58" s="6">
        <f t="shared" ref="C58:T58" si="4">SUM(C46:C57)+SUM(C17:C44)+SUM(C2:C15)</f>
        <v>1071290</v>
      </c>
      <c r="D58" s="6">
        <f t="shared" si="4"/>
        <v>1072162</v>
      </c>
      <c r="E58" s="6">
        <f t="shared" si="4"/>
        <v>8701</v>
      </c>
      <c r="F58" s="6">
        <f t="shared" si="4"/>
        <v>7812</v>
      </c>
      <c r="G58" s="6">
        <v>442816</v>
      </c>
      <c r="H58" s="6">
        <v>4253</v>
      </c>
      <c r="I58" s="6">
        <v>3684</v>
      </c>
      <c r="J58" s="6">
        <f t="shared" si="4"/>
        <v>111122</v>
      </c>
      <c r="K58" s="6">
        <f t="shared" si="4"/>
        <v>63062</v>
      </c>
      <c r="L58" s="6">
        <f t="shared" si="4"/>
        <v>48060</v>
      </c>
      <c r="M58" s="6">
        <f>SUM(M2:M57)</f>
        <v>5095</v>
      </c>
      <c r="N58" s="6">
        <f t="shared" si="4"/>
        <v>12919</v>
      </c>
      <c r="O58" s="6">
        <f t="shared" si="4"/>
        <v>120929</v>
      </c>
      <c r="P58" s="6">
        <f>SUM(Q46:Q57)+SUM(Q17:Q44)+SUM(Q2:Q15)</f>
        <v>2307</v>
      </c>
      <c r="Q58" s="6">
        <f>SUM(P46:P57)+SUM(P17:P44)+SUM(P2:P15)</f>
        <v>669</v>
      </c>
      <c r="R58" s="6">
        <f t="shared" si="4"/>
        <v>315</v>
      </c>
      <c r="S58" s="6">
        <f t="shared" si="4"/>
        <v>15369</v>
      </c>
      <c r="T58" s="6">
        <f t="shared" si="4"/>
        <v>15369</v>
      </c>
    </row>
  </sheetData>
  <sheetProtection autoFilter="0"/>
  <autoFilter ref="A1:T58"/>
  <dataValidations disablePrompts="1"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55"/>
  <sheetViews>
    <sheetView workbookViewId="0"/>
  </sheetViews>
  <sheetFormatPr defaultRowHeight="14.4"/>
  <cols>
    <col min="2" max="18" width="21.664062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183</v>
      </c>
      <c r="I1" t="s">
        <v>184</v>
      </c>
      <c r="J1" t="s">
        <v>60</v>
      </c>
      <c r="K1" t="s">
        <v>61</v>
      </c>
      <c r="L1" t="s">
        <v>62</v>
      </c>
      <c r="M1" t="s">
        <v>63</v>
      </c>
      <c r="N1" t="s">
        <v>185</v>
      </c>
      <c r="O1" t="s">
        <v>76</v>
      </c>
      <c r="P1" t="s">
        <v>77</v>
      </c>
      <c r="Q1" t="s">
        <v>188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6461</v>
      </c>
      <c r="C2">
        <v>3855</v>
      </c>
      <c r="D2">
        <v>2606</v>
      </c>
      <c r="E2">
        <v>873</v>
      </c>
      <c r="F2">
        <v>1004</v>
      </c>
      <c r="G2">
        <v>632</v>
      </c>
      <c r="H2">
        <v>60247</v>
      </c>
      <c r="I2">
        <v>60428</v>
      </c>
      <c r="J2">
        <v>315</v>
      </c>
      <c r="K2">
        <v>134</v>
      </c>
      <c r="L2">
        <v>58946</v>
      </c>
      <c r="M2">
        <v>164</v>
      </c>
      <c r="N2">
        <v>62</v>
      </c>
      <c r="O2">
        <v>6663</v>
      </c>
      <c r="P2">
        <v>52</v>
      </c>
      <c r="Q2">
        <v>122</v>
      </c>
      <c r="R2">
        <v>258</v>
      </c>
      <c r="T2" s="30" t="s">
        <v>108</v>
      </c>
      <c r="U2" s="57">
        <v>272</v>
      </c>
    </row>
    <row r="3" spans="1:21">
      <c r="A3" t="s">
        <v>8</v>
      </c>
      <c r="B3">
        <v>3061</v>
      </c>
      <c r="C3">
        <v>1948</v>
      </c>
      <c r="D3">
        <v>1113</v>
      </c>
      <c r="E3">
        <v>377</v>
      </c>
      <c r="F3">
        <v>446</v>
      </c>
      <c r="G3">
        <v>375</v>
      </c>
      <c r="H3">
        <v>24817</v>
      </c>
      <c r="I3">
        <v>24948</v>
      </c>
      <c r="J3">
        <v>172</v>
      </c>
      <c r="K3">
        <v>41</v>
      </c>
      <c r="L3">
        <v>24453</v>
      </c>
      <c r="M3">
        <v>92</v>
      </c>
      <c r="N3">
        <v>23</v>
      </c>
      <c r="O3">
        <v>3976</v>
      </c>
      <c r="P3">
        <v>25</v>
      </c>
      <c r="Q3">
        <v>69</v>
      </c>
      <c r="R3">
        <v>2</v>
      </c>
      <c r="T3" s="30" t="s">
        <v>109</v>
      </c>
      <c r="U3" s="57">
        <v>194</v>
      </c>
    </row>
    <row r="4" spans="1:21">
      <c r="A4" t="s">
        <v>9</v>
      </c>
      <c r="B4">
        <v>12590</v>
      </c>
      <c r="C4">
        <v>6644</v>
      </c>
      <c r="D4">
        <v>5946</v>
      </c>
      <c r="E4">
        <v>848</v>
      </c>
      <c r="F4">
        <v>1168</v>
      </c>
      <c r="G4">
        <v>1106</v>
      </c>
      <c r="H4">
        <v>65717</v>
      </c>
      <c r="I4">
        <v>65548</v>
      </c>
      <c r="J4">
        <v>585</v>
      </c>
      <c r="K4">
        <v>754</v>
      </c>
      <c r="L4">
        <v>61546</v>
      </c>
      <c r="M4">
        <v>336</v>
      </c>
      <c r="N4">
        <v>132</v>
      </c>
      <c r="O4">
        <v>6748</v>
      </c>
      <c r="P4">
        <v>29</v>
      </c>
      <c r="Q4">
        <v>195</v>
      </c>
      <c r="R4">
        <v>0</v>
      </c>
      <c r="T4" s="30" t="s">
        <v>110</v>
      </c>
      <c r="U4" s="57">
        <v>0</v>
      </c>
    </row>
    <row r="5" spans="1:21">
      <c r="A5" t="s">
        <v>10</v>
      </c>
      <c r="B5">
        <v>186</v>
      </c>
      <c r="C5">
        <v>115</v>
      </c>
      <c r="D5">
        <v>71</v>
      </c>
      <c r="E5">
        <v>56</v>
      </c>
      <c r="F5">
        <v>45</v>
      </c>
      <c r="G5">
        <v>24</v>
      </c>
      <c r="H5">
        <v>11634</v>
      </c>
      <c r="I5">
        <v>11666</v>
      </c>
      <c r="J5">
        <v>33</v>
      </c>
      <c r="K5">
        <v>1</v>
      </c>
      <c r="L5">
        <v>11382</v>
      </c>
      <c r="M5">
        <v>3</v>
      </c>
      <c r="N5">
        <v>0</v>
      </c>
      <c r="O5">
        <v>180</v>
      </c>
      <c r="P5">
        <v>1</v>
      </c>
      <c r="Q5">
        <v>2</v>
      </c>
      <c r="R5">
        <v>0</v>
      </c>
      <c r="T5" s="30" t="s">
        <v>111</v>
      </c>
      <c r="U5" s="57">
        <v>508</v>
      </c>
    </row>
    <row r="6" spans="1:21">
      <c r="A6" t="s">
        <v>11</v>
      </c>
      <c r="B6">
        <v>8233</v>
      </c>
      <c r="C6">
        <v>4268</v>
      </c>
      <c r="D6">
        <v>3965</v>
      </c>
      <c r="E6">
        <v>1216</v>
      </c>
      <c r="F6">
        <v>1066</v>
      </c>
      <c r="G6">
        <v>866</v>
      </c>
      <c r="H6">
        <v>57466</v>
      </c>
      <c r="I6">
        <v>57760</v>
      </c>
      <c r="J6">
        <v>516</v>
      </c>
      <c r="K6">
        <v>222</v>
      </c>
      <c r="L6">
        <v>54776</v>
      </c>
      <c r="M6">
        <v>274</v>
      </c>
      <c r="N6">
        <v>138</v>
      </c>
      <c r="O6">
        <v>12644</v>
      </c>
      <c r="P6">
        <v>58</v>
      </c>
      <c r="Q6">
        <v>179</v>
      </c>
      <c r="R6">
        <v>2</v>
      </c>
      <c r="T6" s="30" t="s">
        <v>112</v>
      </c>
      <c r="U6" s="57">
        <v>104</v>
      </c>
    </row>
    <row r="7" spans="1:21">
      <c r="A7" t="s">
        <v>12</v>
      </c>
      <c r="B7">
        <v>1051</v>
      </c>
      <c r="C7">
        <v>880</v>
      </c>
      <c r="D7">
        <v>171</v>
      </c>
      <c r="E7">
        <v>186</v>
      </c>
      <c r="F7">
        <v>232</v>
      </c>
      <c r="G7">
        <v>108</v>
      </c>
      <c r="H7">
        <v>15315</v>
      </c>
      <c r="I7">
        <v>15329</v>
      </c>
      <c r="J7">
        <v>48</v>
      </c>
      <c r="K7">
        <v>34</v>
      </c>
      <c r="L7">
        <v>15230</v>
      </c>
      <c r="M7">
        <v>11</v>
      </c>
      <c r="N7">
        <v>3</v>
      </c>
      <c r="O7">
        <v>644</v>
      </c>
      <c r="P7">
        <v>8</v>
      </c>
      <c r="Q7">
        <v>14</v>
      </c>
      <c r="R7">
        <v>0</v>
      </c>
      <c r="T7" s="30" t="s">
        <v>113</v>
      </c>
      <c r="U7" s="57">
        <v>18</v>
      </c>
    </row>
    <row r="8" spans="1:21">
      <c r="A8" t="s">
        <v>13</v>
      </c>
      <c r="B8">
        <v>586</v>
      </c>
      <c r="C8">
        <v>482</v>
      </c>
      <c r="D8">
        <v>104</v>
      </c>
      <c r="E8">
        <v>175</v>
      </c>
      <c r="F8">
        <v>162</v>
      </c>
      <c r="G8">
        <v>81</v>
      </c>
      <c r="H8">
        <v>9412</v>
      </c>
      <c r="I8">
        <v>9475</v>
      </c>
      <c r="J8">
        <v>72</v>
      </c>
      <c r="K8">
        <v>9</v>
      </c>
      <c r="L8">
        <v>9319</v>
      </c>
      <c r="M8">
        <v>24</v>
      </c>
      <c r="N8">
        <v>2</v>
      </c>
      <c r="O8">
        <v>515</v>
      </c>
      <c r="P8">
        <v>1</v>
      </c>
      <c r="Q8">
        <v>8</v>
      </c>
      <c r="R8">
        <v>0</v>
      </c>
      <c r="T8" s="30" t="s">
        <v>114</v>
      </c>
      <c r="U8" s="57">
        <v>433</v>
      </c>
    </row>
    <row r="9" spans="1:21">
      <c r="A9" t="s">
        <v>14</v>
      </c>
      <c r="B9">
        <v>330</v>
      </c>
      <c r="C9">
        <v>247</v>
      </c>
      <c r="D9">
        <v>83</v>
      </c>
      <c r="E9">
        <v>66</v>
      </c>
      <c r="F9">
        <v>49</v>
      </c>
      <c r="G9">
        <v>52</v>
      </c>
      <c r="H9">
        <v>9279</v>
      </c>
      <c r="I9">
        <v>9192</v>
      </c>
      <c r="J9">
        <v>21</v>
      </c>
      <c r="K9">
        <v>108</v>
      </c>
      <c r="L9">
        <v>9051</v>
      </c>
      <c r="M9">
        <v>7</v>
      </c>
      <c r="N9">
        <v>47</v>
      </c>
      <c r="O9">
        <v>253</v>
      </c>
      <c r="P9">
        <v>1</v>
      </c>
      <c r="Q9">
        <v>25</v>
      </c>
      <c r="R9">
        <v>0</v>
      </c>
      <c r="T9" s="30" t="s">
        <v>115</v>
      </c>
      <c r="U9" s="57">
        <v>18</v>
      </c>
    </row>
    <row r="10" spans="1:21">
      <c r="A10" t="s">
        <v>15</v>
      </c>
      <c r="B10">
        <v>13</v>
      </c>
      <c r="C10">
        <v>11</v>
      </c>
      <c r="D10">
        <v>2</v>
      </c>
      <c r="E10">
        <v>38</v>
      </c>
      <c r="F10">
        <v>0</v>
      </c>
      <c r="G10">
        <v>4</v>
      </c>
      <c r="H10">
        <v>6662</v>
      </c>
      <c r="I10">
        <v>6573</v>
      </c>
      <c r="J10">
        <v>44</v>
      </c>
      <c r="K10">
        <v>133</v>
      </c>
      <c r="L10">
        <v>6439</v>
      </c>
      <c r="M10">
        <v>1</v>
      </c>
      <c r="N10">
        <v>17</v>
      </c>
      <c r="O10">
        <v>126</v>
      </c>
      <c r="P10">
        <v>0</v>
      </c>
      <c r="Q10">
        <v>1</v>
      </c>
      <c r="R10">
        <v>0</v>
      </c>
      <c r="T10" s="30" t="s">
        <v>116</v>
      </c>
      <c r="U10" s="57">
        <v>13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35487</v>
      </c>
      <c r="I11">
        <v>36099</v>
      </c>
      <c r="J11">
        <v>2127</v>
      </c>
      <c r="K11">
        <v>1515</v>
      </c>
      <c r="L11">
        <v>36099</v>
      </c>
      <c r="M11">
        <v>2127</v>
      </c>
      <c r="N11">
        <v>1515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57">
        <v>12</v>
      </c>
    </row>
    <row r="12" spans="1:21">
      <c r="A12" t="s">
        <v>17</v>
      </c>
      <c r="B12">
        <v>155</v>
      </c>
      <c r="C12">
        <v>126</v>
      </c>
      <c r="D12">
        <v>29</v>
      </c>
      <c r="E12">
        <v>90</v>
      </c>
      <c r="F12">
        <v>75</v>
      </c>
      <c r="G12">
        <v>29</v>
      </c>
      <c r="H12">
        <v>3359</v>
      </c>
      <c r="I12">
        <v>3307</v>
      </c>
      <c r="J12">
        <v>40</v>
      </c>
      <c r="K12">
        <v>92</v>
      </c>
      <c r="L12">
        <v>3168</v>
      </c>
      <c r="M12">
        <v>20</v>
      </c>
      <c r="N12">
        <v>24</v>
      </c>
      <c r="O12">
        <v>464</v>
      </c>
      <c r="P12">
        <v>2</v>
      </c>
      <c r="Q12">
        <v>3</v>
      </c>
      <c r="R12">
        <v>0</v>
      </c>
      <c r="T12" s="30" t="s">
        <v>118</v>
      </c>
      <c r="U12" s="57">
        <v>2</v>
      </c>
    </row>
    <row r="13" spans="1:21">
      <c r="A13" t="s">
        <v>18</v>
      </c>
      <c r="B13">
        <v>615</v>
      </c>
      <c r="C13">
        <v>384</v>
      </c>
      <c r="D13">
        <v>231</v>
      </c>
      <c r="E13">
        <v>182</v>
      </c>
      <c r="F13">
        <v>176</v>
      </c>
      <c r="G13">
        <v>77</v>
      </c>
      <c r="H13">
        <v>5559</v>
      </c>
      <c r="I13">
        <v>5565</v>
      </c>
      <c r="J13">
        <v>59</v>
      </c>
      <c r="K13">
        <v>53</v>
      </c>
      <c r="L13">
        <v>5448</v>
      </c>
      <c r="M13">
        <v>30</v>
      </c>
      <c r="N13">
        <v>6</v>
      </c>
      <c r="O13">
        <v>508</v>
      </c>
      <c r="P13">
        <v>0</v>
      </c>
      <c r="Q13">
        <v>4</v>
      </c>
      <c r="R13">
        <v>0</v>
      </c>
      <c r="T13" s="30" t="s">
        <v>119</v>
      </c>
      <c r="U13" s="57">
        <v>15</v>
      </c>
    </row>
    <row r="14" spans="1:21">
      <c r="A14" t="s">
        <v>19</v>
      </c>
      <c r="B14">
        <v>1138</v>
      </c>
      <c r="C14">
        <v>792</v>
      </c>
      <c r="D14">
        <v>346</v>
      </c>
      <c r="E14">
        <v>373</v>
      </c>
      <c r="F14">
        <v>238</v>
      </c>
      <c r="G14">
        <v>160</v>
      </c>
      <c r="H14">
        <v>14211</v>
      </c>
      <c r="I14">
        <v>14205</v>
      </c>
      <c r="J14">
        <v>122</v>
      </c>
      <c r="K14">
        <v>128</v>
      </c>
      <c r="L14">
        <v>13863</v>
      </c>
      <c r="M14">
        <v>48</v>
      </c>
      <c r="N14">
        <v>16</v>
      </c>
      <c r="O14">
        <v>1255</v>
      </c>
      <c r="P14">
        <v>9</v>
      </c>
      <c r="Q14">
        <v>26</v>
      </c>
      <c r="R14">
        <v>0</v>
      </c>
      <c r="T14" s="30" t="s">
        <v>120</v>
      </c>
      <c r="U14" s="57">
        <v>135</v>
      </c>
    </row>
    <row r="15" spans="1:21">
      <c r="A15" t="s">
        <v>20</v>
      </c>
      <c r="B15">
        <v>928</v>
      </c>
      <c r="C15">
        <v>625</v>
      </c>
      <c r="D15">
        <v>303</v>
      </c>
      <c r="E15">
        <v>279</v>
      </c>
      <c r="F15">
        <v>223</v>
      </c>
      <c r="G15">
        <v>133</v>
      </c>
      <c r="H15">
        <v>7611</v>
      </c>
      <c r="I15">
        <v>7648</v>
      </c>
      <c r="J15">
        <v>68</v>
      </c>
      <c r="K15">
        <v>31</v>
      </c>
      <c r="L15">
        <v>7522</v>
      </c>
      <c r="M15">
        <v>30</v>
      </c>
      <c r="N15">
        <v>11</v>
      </c>
      <c r="O15">
        <v>875</v>
      </c>
      <c r="P15">
        <v>7</v>
      </c>
      <c r="Q15">
        <v>11</v>
      </c>
      <c r="R15">
        <v>0</v>
      </c>
      <c r="T15" s="30" t="s">
        <v>121</v>
      </c>
      <c r="U15" s="57">
        <v>17</v>
      </c>
    </row>
    <row r="16" spans="1:21">
      <c r="A16" t="s">
        <v>21</v>
      </c>
      <c r="B16">
        <v>232</v>
      </c>
      <c r="C16">
        <v>151</v>
      </c>
      <c r="D16">
        <v>81</v>
      </c>
      <c r="E16">
        <v>84</v>
      </c>
      <c r="F16">
        <v>37</v>
      </c>
      <c r="G16">
        <v>49</v>
      </c>
      <c r="H16">
        <v>8410</v>
      </c>
      <c r="I16">
        <v>8439</v>
      </c>
      <c r="J16">
        <v>37</v>
      </c>
      <c r="K16">
        <v>8</v>
      </c>
      <c r="L16">
        <v>8260</v>
      </c>
      <c r="M16">
        <v>5</v>
      </c>
      <c r="N16">
        <v>3</v>
      </c>
      <c r="O16">
        <v>415</v>
      </c>
      <c r="P16">
        <v>0</v>
      </c>
      <c r="Q16">
        <v>8</v>
      </c>
      <c r="R16">
        <v>0</v>
      </c>
      <c r="T16" s="30" t="s">
        <v>122</v>
      </c>
      <c r="U16" s="57">
        <v>264</v>
      </c>
    </row>
    <row r="17" spans="1:21">
      <c r="A17" t="s">
        <v>22</v>
      </c>
      <c r="B17">
        <v>2655</v>
      </c>
      <c r="C17">
        <v>1228</v>
      </c>
      <c r="D17">
        <v>1427</v>
      </c>
      <c r="E17">
        <v>417</v>
      </c>
      <c r="F17">
        <v>456</v>
      </c>
      <c r="G17">
        <v>236</v>
      </c>
      <c r="H17">
        <v>15926</v>
      </c>
      <c r="I17">
        <v>15970</v>
      </c>
      <c r="J17">
        <v>139</v>
      </c>
      <c r="K17">
        <v>95</v>
      </c>
      <c r="L17">
        <v>15685</v>
      </c>
      <c r="M17">
        <v>98</v>
      </c>
      <c r="N17">
        <v>13</v>
      </c>
      <c r="O17">
        <v>2310</v>
      </c>
      <c r="P17">
        <v>12</v>
      </c>
      <c r="Q17">
        <v>37</v>
      </c>
      <c r="R17">
        <v>0</v>
      </c>
      <c r="T17" s="30" t="s">
        <v>191</v>
      </c>
      <c r="U17" s="57">
        <v>4</v>
      </c>
    </row>
    <row r="18" spans="1:21">
      <c r="A18" t="s">
        <v>23</v>
      </c>
      <c r="B18">
        <v>340</v>
      </c>
      <c r="C18">
        <v>112</v>
      </c>
      <c r="D18">
        <v>228</v>
      </c>
      <c r="E18">
        <v>99</v>
      </c>
      <c r="F18">
        <v>79</v>
      </c>
      <c r="G18">
        <v>21</v>
      </c>
      <c r="H18">
        <v>10552</v>
      </c>
      <c r="I18">
        <v>10714</v>
      </c>
      <c r="J18">
        <v>164</v>
      </c>
      <c r="K18">
        <v>2</v>
      </c>
      <c r="L18">
        <v>10607</v>
      </c>
      <c r="M18">
        <v>42</v>
      </c>
      <c r="N18">
        <v>1</v>
      </c>
      <c r="O18">
        <v>115</v>
      </c>
      <c r="P18">
        <v>2</v>
      </c>
      <c r="Q18">
        <v>5</v>
      </c>
      <c r="R18">
        <v>0</v>
      </c>
      <c r="T18" s="30" t="s">
        <v>123</v>
      </c>
      <c r="U18" s="57">
        <v>24</v>
      </c>
    </row>
    <row r="19" spans="1:21">
      <c r="A19" t="s">
        <v>24</v>
      </c>
      <c r="B19">
        <v>4044</v>
      </c>
      <c r="C19">
        <v>2306</v>
      </c>
      <c r="D19">
        <v>1738</v>
      </c>
      <c r="E19">
        <v>279</v>
      </c>
      <c r="F19">
        <v>660</v>
      </c>
      <c r="G19">
        <v>438</v>
      </c>
      <c r="H19">
        <v>33022</v>
      </c>
      <c r="I19">
        <v>32744</v>
      </c>
      <c r="J19">
        <v>193</v>
      </c>
      <c r="K19">
        <v>471</v>
      </c>
      <c r="L19">
        <v>31068</v>
      </c>
      <c r="M19">
        <v>42</v>
      </c>
      <c r="N19">
        <v>85</v>
      </c>
      <c r="O19">
        <v>3013</v>
      </c>
      <c r="P19">
        <v>23</v>
      </c>
      <c r="Q19">
        <v>69</v>
      </c>
      <c r="R19">
        <v>1</v>
      </c>
      <c r="T19" s="30" t="s">
        <v>124</v>
      </c>
      <c r="U19" s="57">
        <v>150</v>
      </c>
    </row>
    <row r="20" spans="1:21">
      <c r="A20" s="55" t="s">
        <v>189</v>
      </c>
      <c r="B20">
        <v>138</v>
      </c>
      <c r="C20">
        <v>137</v>
      </c>
      <c r="D20">
        <v>1</v>
      </c>
      <c r="E20">
        <v>73</v>
      </c>
      <c r="F20">
        <v>6</v>
      </c>
      <c r="G20">
        <v>59</v>
      </c>
      <c r="H20">
        <v>13470</v>
      </c>
      <c r="I20">
        <v>13504</v>
      </c>
      <c r="J20">
        <v>34</v>
      </c>
      <c r="K20">
        <v>0</v>
      </c>
      <c r="L20">
        <v>11843</v>
      </c>
      <c r="M20">
        <v>13</v>
      </c>
      <c r="N20">
        <v>0</v>
      </c>
      <c r="O20">
        <v>1775</v>
      </c>
      <c r="P20">
        <v>19</v>
      </c>
      <c r="Q20">
        <v>1</v>
      </c>
      <c r="R20">
        <v>4</v>
      </c>
      <c r="T20" s="30" t="s">
        <v>125</v>
      </c>
      <c r="U20" s="57">
        <v>1074</v>
      </c>
    </row>
    <row r="21" spans="1:21">
      <c r="A21" t="s">
        <v>25</v>
      </c>
      <c r="B21">
        <v>3220</v>
      </c>
      <c r="C21">
        <v>2283</v>
      </c>
      <c r="D21">
        <v>937</v>
      </c>
      <c r="E21">
        <v>327</v>
      </c>
      <c r="F21">
        <v>388</v>
      </c>
      <c r="G21">
        <v>495</v>
      </c>
      <c r="H21">
        <v>27409</v>
      </c>
      <c r="I21">
        <v>26826</v>
      </c>
      <c r="J21">
        <v>143</v>
      </c>
      <c r="K21">
        <v>726</v>
      </c>
      <c r="L21">
        <v>25938</v>
      </c>
      <c r="M21">
        <v>43</v>
      </c>
      <c r="N21">
        <v>192</v>
      </c>
      <c r="O21">
        <v>4322</v>
      </c>
      <c r="P21">
        <v>20</v>
      </c>
      <c r="Q21">
        <v>73</v>
      </c>
      <c r="R21">
        <v>0</v>
      </c>
      <c r="T21" s="30" t="s">
        <v>126</v>
      </c>
      <c r="U21" s="57">
        <v>51</v>
      </c>
    </row>
    <row r="22" spans="1:21">
      <c r="A22" t="s">
        <v>26</v>
      </c>
      <c r="B22">
        <v>458</v>
      </c>
      <c r="C22">
        <v>365</v>
      </c>
      <c r="D22">
        <v>93</v>
      </c>
      <c r="E22">
        <v>125</v>
      </c>
      <c r="F22">
        <v>41</v>
      </c>
      <c r="G22">
        <v>95</v>
      </c>
      <c r="H22">
        <v>15047</v>
      </c>
      <c r="I22">
        <v>15010</v>
      </c>
      <c r="J22">
        <v>101</v>
      </c>
      <c r="K22">
        <v>138</v>
      </c>
      <c r="L22">
        <v>14445</v>
      </c>
      <c r="M22">
        <v>34</v>
      </c>
      <c r="N22">
        <v>39</v>
      </c>
      <c r="O22">
        <v>1684</v>
      </c>
      <c r="P22">
        <v>10</v>
      </c>
      <c r="Q22">
        <v>14</v>
      </c>
      <c r="R22">
        <v>2</v>
      </c>
      <c r="T22" s="30" t="s">
        <v>127</v>
      </c>
      <c r="U22" s="57">
        <v>109</v>
      </c>
    </row>
    <row r="23" spans="1:21">
      <c r="A23" t="s">
        <v>27</v>
      </c>
      <c r="B23">
        <v>3559</v>
      </c>
      <c r="C23">
        <v>1805</v>
      </c>
      <c r="D23">
        <v>1754</v>
      </c>
      <c r="E23">
        <v>334</v>
      </c>
      <c r="F23">
        <v>640</v>
      </c>
      <c r="G23">
        <v>390</v>
      </c>
      <c r="H23">
        <v>21094</v>
      </c>
      <c r="I23">
        <v>21274</v>
      </c>
      <c r="J23">
        <v>229</v>
      </c>
      <c r="K23">
        <v>49</v>
      </c>
      <c r="L23">
        <v>20374</v>
      </c>
      <c r="M23">
        <v>85</v>
      </c>
      <c r="N23">
        <v>17</v>
      </c>
      <c r="O23">
        <v>3032</v>
      </c>
      <c r="P23">
        <v>26</v>
      </c>
      <c r="Q23">
        <v>49</v>
      </c>
      <c r="R23">
        <v>4</v>
      </c>
      <c r="T23" s="30" t="s">
        <v>128</v>
      </c>
      <c r="U23" s="57">
        <v>55</v>
      </c>
    </row>
    <row r="24" spans="1:21">
      <c r="A24" t="s">
        <v>28</v>
      </c>
      <c r="B24">
        <v>15449</v>
      </c>
      <c r="C24">
        <v>9195</v>
      </c>
      <c r="D24">
        <v>6254</v>
      </c>
      <c r="E24">
        <v>1079</v>
      </c>
      <c r="F24">
        <v>1569</v>
      </c>
      <c r="G24">
        <v>1362</v>
      </c>
      <c r="H24">
        <v>91626</v>
      </c>
      <c r="I24">
        <v>91073</v>
      </c>
      <c r="J24">
        <v>561</v>
      </c>
      <c r="K24">
        <v>1114</v>
      </c>
      <c r="L24">
        <v>81192</v>
      </c>
      <c r="M24">
        <v>326</v>
      </c>
      <c r="N24">
        <v>529</v>
      </c>
      <c r="O24">
        <v>18816</v>
      </c>
      <c r="P24">
        <v>112</v>
      </c>
      <c r="Q24">
        <v>277</v>
      </c>
      <c r="R24">
        <v>9</v>
      </c>
      <c r="T24" s="30" t="s">
        <v>129</v>
      </c>
      <c r="U24" s="57">
        <v>128</v>
      </c>
    </row>
    <row r="25" spans="1:21">
      <c r="A25" t="s">
        <v>29</v>
      </c>
      <c r="B25">
        <v>1193</v>
      </c>
      <c r="C25">
        <v>749</v>
      </c>
      <c r="D25">
        <v>444</v>
      </c>
      <c r="E25">
        <v>412</v>
      </c>
      <c r="F25">
        <v>213</v>
      </c>
      <c r="G25">
        <v>145</v>
      </c>
      <c r="H25">
        <v>13176</v>
      </c>
      <c r="I25">
        <v>13245</v>
      </c>
      <c r="J25">
        <v>95</v>
      </c>
      <c r="K25">
        <v>26</v>
      </c>
      <c r="L25">
        <v>12901</v>
      </c>
      <c r="M25">
        <v>34</v>
      </c>
      <c r="N25">
        <v>10</v>
      </c>
      <c r="O25">
        <v>867</v>
      </c>
      <c r="P25">
        <v>2</v>
      </c>
      <c r="Q25">
        <v>23</v>
      </c>
      <c r="R25">
        <v>0</v>
      </c>
      <c r="T25" s="30" t="s">
        <v>130</v>
      </c>
      <c r="U25" s="57">
        <v>20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234</v>
      </c>
      <c r="P26">
        <v>6</v>
      </c>
      <c r="Q26">
        <v>6</v>
      </c>
      <c r="R26">
        <v>0</v>
      </c>
      <c r="T26" s="30" t="s">
        <v>131</v>
      </c>
      <c r="U26" s="57">
        <v>69</v>
      </c>
    </row>
    <row r="27" spans="1:21">
      <c r="A27" t="s">
        <v>31</v>
      </c>
      <c r="B27">
        <v>1093</v>
      </c>
      <c r="C27">
        <v>691</v>
      </c>
      <c r="D27">
        <v>402</v>
      </c>
      <c r="E27">
        <v>230</v>
      </c>
      <c r="F27">
        <v>181</v>
      </c>
      <c r="G27">
        <v>133</v>
      </c>
      <c r="H27">
        <v>15160</v>
      </c>
      <c r="I27">
        <v>15144</v>
      </c>
      <c r="J27">
        <v>165</v>
      </c>
      <c r="K27">
        <v>181</v>
      </c>
      <c r="L27">
        <v>14840</v>
      </c>
      <c r="M27">
        <v>68</v>
      </c>
      <c r="N27">
        <v>16</v>
      </c>
      <c r="O27">
        <v>1002</v>
      </c>
      <c r="P27">
        <v>5</v>
      </c>
      <c r="Q27">
        <v>14</v>
      </c>
      <c r="R27">
        <v>0</v>
      </c>
      <c r="T27" s="30" t="s">
        <v>132</v>
      </c>
      <c r="U27" s="57">
        <v>102</v>
      </c>
    </row>
    <row r="28" spans="1:21">
      <c r="A28" t="s">
        <v>32</v>
      </c>
      <c r="B28">
        <v>408</v>
      </c>
      <c r="C28">
        <v>252</v>
      </c>
      <c r="D28">
        <v>156</v>
      </c>
      <c r="E28">
        <v>46</v>
      </c>
      <c r="F28">
        <v>67</v>
      </c>
      <c r="G28">
        <v>70</v>
      </c>
      <c r="H28">
        <v>3927</v>
      </c>
      <c r="I28">
        <v>3763</v>
      </c>
      <c r="J28">
        <v>22</v>
      </c>
      <c r="K28">
        <v>186</v>
      </c>
      <c r="L28">
        <v>3742</v>
      </c>
      <c r="M28">
        <v>5</v>
      </c>
      <c r="N28">
        <v>4</v>
      </c>
      <c r="O28">
        <v>561</v>
      </c>
      <c r="P28">
        <v>3</v>
      </c>
      <c r="Q28">
        <v>15</v>
      </c>
      <c r="R28">
        <v>0</v>
      </c>
      <c r="T28" s="30" t="s">
        <v>133</v>
      </c>
      <c r="U28" s="57">
        <v>0</v>
      </c>
    </row>
    <row r="29" spans="1:21">
      <c r="A29" t="s">
        <v>33</v>
      </c>
      <c r="B29">
        <v>2424</v>
      </c>
      <c r="C29">
        <v>1505</v>
      </c>
      <c r="D29">
        <v>919</v>
      </c>
      <c r="E29">
        <v>463</v>
      </c>
      <c r="F29">
        <v>387</v>
      </c>
      <c r="G29">
        <v>270</v>
      </c>
      <c r="H29">
        <v>16240</v>
      </c>
      <c r="I29">
        <v>16217</v>
      </c>
      <c r="J29">
        <v>93</v>
      </c>
      <c r="K29">
        <v>116</v>
      </c>
      <c r="L29">
        <v>16054</v>
      </c>
      <c r="M29">
        <v>39</v>
      </c>
      <c r="N29">
        <v>11</v>
      </c>
      <c r="O29">
        <v>1709</v>
      </c>
      <c r="P29">
        <v>10</v>
      </c>
      <c r="Q29">
        <v>46</v>
      </c>
      <c r="R29">
        <v>1</v>
      </c>
      <c r="T29" s="30" t="s">
        <v>134</v>
      </c>
      <c r="U29" s="57">
        <v>10</v>
      </c>
    </row>
    <row r="30" spans="1:21">
      <c r="A30" t="s">
        <v>34</v>
      </c>
      <c r="B30">
        <v>75</v>
      </c>
      <c r="C30">
        <v>63</v>
      </c>
      <c r="D30">
        <v>12</v>
      </c>
      <c r="E30">
        <v>57</v>
      </c>
      <c r="F30">
        <v>30</v>
      </c>
      <c r="G30">
        <v>25</v>
      </c>
      <c r="H30">
        <v>795</v>
      </c>
      <c r="I30">
        <v>808</v>
      </c>
      <c r="J30">
        <v>28</v>
      </c>
      <c r="K30">
        <v>15</v>
      </c>
      <c r="L30">
        <v>708</v>
      </c>
      <c r="M30">
        <v>9</v>
      </c>
      <c r="N30">
        <v>7</v>
      </c>
      <c r="O30">
        <v>139</v>
      </c>
      <c r="P30">
        <v>2</v>
      </c>
      <c r="Q30">
        <v>1</v>
      </c>
      <c r="R30">
        <v>4</v>
      </c>
      <c r="T30" s="30" t="s">
        <v>135</v>
      </c>
      <c r="U30" s="57">
        <v>96</v>
      </c>
    </row>
    <row r="31" spans="1:21">
      <c r="A31" t="s">
        <v>35</v>
      </c>
      <c r="B31">
        <v>563</v>
      </c>
      <c r="C31">
        <v>372</v>
      </c>
      <c r="D31">
        <v>191</v>
      </c>
      <c r="E31">
        <v>256</v>
      </c>
      <c r="F31">
        <v>50</v>
      </c>
      <c r="G31">
        <v>81</v>
      </c>
      <c r="H31">
        <v>21247</v>
      </c>
      <c r="I31">
        <v>21353</v>
      </c>
      <c r="J31">
        <v>111</v>
      </c>
      <c r="K31">
        <v>5</v>
      </c>
      <c r="L31">
        <v>20470</v>
      </c>
      <c r="M31">
        <v>36</v>
      </c>
      <c r="N31">
        <v>2</v>
      </c>
      <c r="O31">
        <v>564</v>
      </c>
      <c r="P31">
        <v>4</v>
      </c>
      <c r="Q31">
        <v>14</v>
      </c>
      <c r="R31">
        <v>0</v>
      </c>
      <c r="T31" s="30" t="s">
        <v>136</v>
      </c>
      <c r="U31" s="57">
        <v>9</v>
      </c>
    </row>
    <row r="32" spans="1:21">
      <c r="A32" t="s">
        <v>36</v>
      </c>
      <c r="B32">
        <v>3071</v>
      </c>
      <c r="C32">
        <v>2079</v>
      </c>
      <c r="D32">
        <v>992</v>
      </c>
      <c r="E32">
        <v>568</v>
      </c>
      <c r="F32">
        <v>483</v>
      </c>
      <c r="G32">
        <v>429</v>
      </c>
      <c r="H32">
        <v>24779</v>
      </c>
      <c r="I32">
        <v>24826</v>
      </c>
      <c r="J32">
        <v>194</v>
      </c>
      <c r="K32">
        <v>147</v>
      </c>
      <c r="L32">
        <v>24584</v>
      </c>
      <c r="M32">
        <v>80</v>
      </c>
      <c r="N32">
        <v>19</v>
      </c>
      <c r="O32">
        <v>2799</v>
      </c>
      <c r="P32">
        <v>20</v>
      </c>
      <c r="Q32">
        <v>69</v>
      </c>
      <c r="R32">
        <v>3</v>
      </c>
      <c r="T32" s="30" t="s">
        <v>137</v>
      </c>
      <c r="U32" s="57">
        <v>62</v>
      </c>
    </row>
    <row r="33" spans="1:21">
      <c r="A33" t="s">
        <v>37</v>
      </c>
      <c r="B33">
        <v>2112</v>
      </c>
      <c r="C33">
        <v>1611</v>
      </c>
      <c r="D33">
        <v>501</v>
      </c>
      <c r="E33">
        <v>437</v>
      </c>
      <c r="F33">
        <v>616</v>
      </c>
      <c r="G33">
        <v>275</v>
      </c>
      <c r="H33">
        <v>22561</v>
      </c>
      <c r="I33">
        <v>22728</v>
      </c>
      <c r="J33">
        <v>176</v>
      </c>
      <c r="K33">
        <v>9</v>
      </c>
      <c r="L33">
        <v>22349</v>
      </c>
      <c r="M33">
        <v>86</v>
      </c>
      <c r="N33">
        <v>0</v>
      </c>
      <c r="O33">
        <v>3205</v>
      </c>
      <c r="P33">
        <v>7</v>
      </c>
      <c r="Q33">
        <v>39</v>
      </c>
      <c r="R33">
        <v>0</v>
      </c>
      <c r="T33" s="30" t="s">
        <v>138</v>
      </c>
      <c r="U33" s="57">
        <v>245</v>
      </c>
    </row>
    <row r="34" spans="1:21">
      <c r="A34" t="s">
        <v>38</v>
      </c>
      <c r="B34">
        <v>1209</v>
      </c>
      <c r="C34">
        <v>889</v>
      </c>
      <c r="D34">
        <v>320</v>
      </c>
      <c r="E34">
        <v>169</v>
      </c>
      <c r="F34">
        <v>184</v>
      </c>
      <c r="G34">
        <v>187</v>
      </c>
      <c r="H34">
        <v>10575</v>
      </c>
      <c r="I34">
        <v>10446</v>
      </c>
      <c r="J34">
        <v>101</v>
      </c>
      <c r="K34">
        <v>230</v>
      </c>
      <c r="L34">
        <v>10300</v>
      </c>
      <c r="M34">
        <v>28</v>
      </c>
      <c r="N34">
        <v>75</v>
      </c>
      <c r="O34">
        <v>1257</v>
      </c>
      <c r="P34">
        <v>5</v>
      </c>
      <c r="Q34">
        <v>48</v>
      </c>
      <c r="R34">
        <v>0</v>
      </c>
      <c r="T34" s="30" t="s">
        <v>139</v>
      </c>
      <c r="U34" s="57">
        <v>64</v>
      </c>
    </row>
    <row r="35" spans="1:21">
      <c r="A35" t="s">
        <v>39</v>
      </c>
      <c r="B35">
        <v>8370</v>
      </c>
      <c r="C35">
        <v>5112</v>
      </c>
      <c r="D35">
        <v>3258</v>
      </c>
      <c r="E35">
        <v>896</v>
      </c>
      <c r="F35">
        <v>1063</v>
      </c>
      <c r="G35">
        <v>965</v>
      </c>
      <c r="H35">
        <v>64675</v>
      </c>
      <c r="I35">
        <v>64843</v>
      </c>
      <c r="J35">
        <v>385</v>
      </c>
      <c r="K35">
        <v>217</v>
      </c>
      <c r="L35">
        <v>62565</v>
      </c>
      <c r="M35">
        <v>195</v>
      </c>
      <c r="N35">
        <v>86</v>
      </c>
      <c r="O35">
        <v>12952</v>
      </c>
      <c r="P35">
        <v>44</v>
      </c>
      <c r="Q35">
        <v>189</v>
      </c>
      <c r="R35">
        <v>1</v>
      </c>
      <c r="T35" s="30" t="s">
        <v>140</v>
      </c>
      <c r="U35" s="57">
        <v>112</v>
      </c>
    </row>
    <row r="36" spans="1:21">
      <c r="A36" t="s">
        <v>40</v>
      </c>
      <c r="B36">
        <v>1174</v>
      </c>
      <c r="C36">
        <v>816</v>
      </c>
      <c r="D36">
        <v>358</v>
      </c>
      <c r="E36">
        <v>400</v>
      </c>
      <c r="F36">
        <v>203</v>
      </c>
      <c r="G36">
        <v>178</v>
      </c>
      <c r="H36">
        <v>20742</v>
      </c>
      <c r="I36">
        <v>20837</v>
      </c>
      <c r="J36">
        <v>102</v>
      </c>
      <c r="K36">
        <v>7</v>
      </c>
      <c r="L36">
        <v>20570</v>
      </c>
      <c r="M36">
        <v>33</v>
      </c>
      <c r="N36">
        <v>2</v>
      </c>
      <c r="O36">
        <v>1418</v>
      </c>
      <c r="P36">
        <v>4</v>
      </c>
      <c r="Q36">
        <v>21</v>
      </c>
      <c r="R36">
        <v>0</v>
      </c>
      <c r="T36" s="30" t="s">
        <v>141</v>
      </c>
      <c r="U36" s="57"/>
    </row>
    <row r="37" spans="1:21">
      <c r="A37" t="s">
        <v>41</v>
      </c>
      <c r="B37">
        <v>3118</v>
      </c>
      <c r="C37">
        <v>1858</v>
      </c>
      <c r="D37">
        <v>1260</v>
      </c>
      <c r="E37">
        <v>332</v>
      </c>
      <c r="F37">
        <v>226</v>
      </c>
      <c r="G37">
        <v>614</v>
      </c>
      <c r="H37">
        <v>33306</v>
      </c>
      <c r="I37">
        <v>33395</v>
      </c>
      <c r="J37">
        <v>183</v>
      </c>
      <c r="K37">
        <v>94</v>
      </c>
      <c r="L37">
        <v>31901</v>
      </c>
      <c r="M37">
        <v>75</v>
      </c>
      <c r="N37">
        <v>47</v>
      </c>
      <c r="O37">
        <v>6687</v>
      </c>
      <c r="P37">
        <v>38</v>
      </c>
      <c r="Q37">
        <v>88</v>
      </c>
      <c r="R37">
        <v>8</v>
      </c>
      <c r="T37" s="30" t="s">
        <v>142</v>
      </c>
      <c r="U37" s="57">
        <v>12</v>
      </c>
    </row>
    <row r="38" spans="1:21">
      <c r="A38" t="s">
        <v>42</v>
      </c>
      <c r="B38">
        <v>170</v>
      </c>
      <c r="C38">
        <v>152</v>
      </c>
      <c r="D38">
        <v>18</v>
      </c>
      <c r="E38">
        <v>95</v>
      </c>
      <c r="F38">
        <v>36</v>
      </c>
      <c r="G38">
        <v>24</v>
      </c>
      <c r="H38">
        <v>7581</v>
      </c>
      <c r="I38">
        <v>7616</v>
      </c>
      <c r="J38">
        <v>37</v>
      </c>
      <c r="K38">
        <v>2</v>
      </c>
      <c r="L38">
        <v>7608</v>
      </c>
      <c r="M38">
        <v>8</v>
      </c>
      <c r="N38">
        <v>0</v>
      </c>
      <c r="O38">
        <v>234</v>
      </c>
      <c r="P38">
        <v>5</v>
      </c>
      <c r="Q38">
        <v>1</v>
      </c>
      <c r="R38">
        <v>1</v>
      </c>
      <c r="T38" s="30" t="s">
        <v>143</v>
      </c>
      <c r="U38" s="57">
        <v>3</v>
      </c>
    </row>
    <row r="39" spans="1:21">
      <c r="A39" t="s">
        <v>43</v>
      </c>
      <c r="B39">
        <v>569</v>
      </c>
      <c r="C39">
        <v>23</v>
      </c>
      <c r="D39">
        <v>546</v>
      </c>
      <c r="E39">
        <v>37</v>
      </c>
      <c r="F39">
        <v>17</v>
      </c>
      <c r="G39">
        <v>139</v>
      </c>
      <c r="H39">
        <v>10999</v>
      </c>
      <c r="I39">
        <v>11040</v>
      </c>
      <c r="J39">
        <v>44</v>
      </c>
      <c r="K39">
        <v>3</v>
      </c>
      <c r="L39">
        <v>9528</v>
      </c>
      <c r="M39">
        <v>7</v>
      </c>
      <c r="N39">
        <v>0</v>
      </c>
      <c r="O39">
        <v>257</v>
      </c>
      <c r="P39">
        <v>0</v>
      </c>
      <c r="Q39">
        <v>0</v>
      </c>
      <c r="R39">
        <v>0</v>
      </c>
      <c r="T39" s="30" t="s">
        <v>144</v>
      </c>
      <c r="U39" s="57">
        <v>85</v>
      </c>
    </row>
    <row r="40" spans="1:21">
      <c r="A40" t="s">
        <v>44</v>
      </c>
      <c r="B40">
        <v>2267</v>
      </c>
      <c r="C40">
        <v>12</v>
      </c>
      <c r="D40">
        <v>2255</v>
      </c>
      <c r="E40">
        <v>97</v>
      </c>
      <c r="F40">
        <v>38</v>
      </c>
      <c r="G40">
        <v>331</v>
      </c>
      <c r="H40">
        <v>18900</v>
      </c>
      <c r="I40">
        <v>18917</v>
      </c>
      <c r="J40">
        <v>23</v>
      </c>
      <c r="K40">
        <v>6</v>
      </c>
      <c r="L40">
        <v>14951</v>
      </c>
      <c r="M40">
        <v>0</v>
      </c>
      <c r="N40">
        <v>3</v>
      </c>
      <c r="O40">
        <v>459</v>
      </c>
      <c r="P40">
        <v>2</v>
      </c>
      <c r="Q40">
        <v>0</v>
      </c>
      <c r="R40">
        <v>0</v>
      </c>
      <c r="T40" s="30" t="s">
        <v>145</v>
      </c>
      <c r="U40" s="57">
        <v>242</v>
      </c>
    </row>
    <row r="41" spans="1:21">
      <c r="A41" t="s">
        <v>45</v>
      </c>
      <c r="B41">
        <v>36</v>
      </c>
      <c r="C41">
        <v>35</v>
      </c>
      <c r="D41">
        <v>1</v>
      </c>
      <c r="E41">
        <v>11</v>
      </c>
      <c r="F41">
        <v>5</v>
      </c>
      <c r="G41">
        <v>16</v>
      </c>
      <c r="H41">
        <v>3625</v>
      </c>
      <c r="I41">
        <v>3624</v>
      </c>
      <c r="J41">
        <v>0</v>
      </c>
      <c r="K41">
        <v>1</v>
      </c>
      <c r="L41">
        <v>3354</v>
      </c>
      <c r="M41">
        <v>0</v>
      </c>
      <c r="N41">
        <v>0</v>
      </c>
      <c r="O41">
        <v>303</v>
      </c>
      <c r="P41">
        <v>0</v>
      </c>
      <c r="Q41">
        <v>0</v>
      </c>
      <c r="R41">
        <v>0</v>
      </c>
      <c r="T41" s="30" t="s">
        <v>146</v>
      </c>
      <c r="U41" s="57">
        <v>32</v>
      </c>
    </row>
    <row r="42" spans="1:21">
      <c r="A42" t="s">
        <v>46</v>
      </c>
      <c r="B42">
        <v>139</v>
      </c>
      <c r="C42">
        <v>4</v>
      </c>
      <c r="D42">
        <v>135</v>
      </c>
      <c r="E42">
        <v>21</v>
      </c>
      <c r="F42">
        <v>22</v>
      </c>
      <c r="G42">
        <v>68</v>
      </c>
      <c r="H42">
        <v>5104</v>
      </c>
      <c r="I42">
        <v>5103</v>
      </c>
      <c r="J42">
        <v>0</v>
      </c>
      <c r="K42">
        <v>1</v>
      </c>
      <c r="L42">
        <v>4390</v>
      </c>
      <c r="M42">
        <v>0</v>
      </c>
      <c r="N42">
        <v>0</v>
      </c>
      <c r="O42">
        <v>219</v>
      </c>
      <c r="P42">
        <v>0</v>
      </c>
      <c r="Q42">
        <v>0</v>
      </c>
      <c r="R42">
        <v>0</v>
      </c>
      <c r="T42" s="30" t="s">
        <v>147</v>
      </c>
      <c r="U42" s="57">
        <v>213</v>
      </c>
    </row>
    <row r="43" spans="1:21">
      <c r="A43" t="s">
        <v>47</v>
      </c>
      <c r="B43">
        <v>487</v>
      </c>
      <c r="C43">
        <v>27</v>
      </c>
      <c r="D43">
        <v>460</v>
      </c>
      <c r="E43">
        <v>34</v>
      </c>
      <c r="F43">
        <v>13</v>
      </c>
      <c r="G43">
        <v>112</v>
      </c>
      <c r="H43">
        <v>13448</v>
      </c>
      <c r="I43">
        <v>13444</v>
      </c>
      <c r="J43">
        <v>0</v>
      </c>
      <c r="K43">
        <v>4</v>
      </c>
      <c r="L43">
        <v>9528</v>
      </c>
      <c r="M43">
        <v>0</v>
      </c>
      <c r="N43">
        <v>0</v>
      </c>
      <c r="O43">
        <v>203</v>
      </c>
      <c r="P43">
        <v>0</v>
      </c>
      <c r="Q43">
        <v>0</v>
      </c>
      <c r="R43">
        <v>0</v>
      </c>
      <c r="T43" s="30" t="s">
        <v>148</v>
      </c>
      <c r="U43" s="57">
        <v>59</v>
      </c>
    </row>
    <row r="44" spans="1:21">
      <c r="A44" t="s">
        <v>48</v>
      </c>
      <c r="B44">
        <v>156</v>
      </c>
      <c r="C44">
        <v>96</v>
      </c>
      <c r="D44">
        <v>60</v>
      </c>
      <c r="E44">
        <v>18</v>
      </c>
      <c r="F44">
        <v>35</v>
      </c>
      <c r="G44">
        <v>31</v>
      </c>
      <c r="H44">
        <v>6590</v>
      </c>
      <c r="I44">
        <v>6673</v>
      </c>
      <c r="J44">
        <v>94</v>
      </c>
      <c r="K44">
        <v>11</v>
      </c>
      <c r="L44">
        <v>6542</v>
      </c>
      <c r="M44">
        <v>16</v>
      </c>
      <c r="N44">
        <v>1</v>
      </c>
      <c r="O44">
        <v>403</v>
      </c>
      <c r="P44">
        <v>0</v>
      </c>
      <c r="Q44">
        <v>6</v>
      </c>
      <c r="R44">
        <v>0</v>
      </c>
      <c r="T44" s="30" t="s">
        <v>149</v>
      </c>
      <c r="U44" s="57">
        <v>0</v>
      </c>
    </row>
    <row r="45" spans="1:21">
      <c r="A45" t="s">
        <v>49</v>
      </c>
      <c r="B45">
        <v>397</v>
      </c>
      <c r="C45">
        <v>230</v>
      </c>
      <c r="D45">
        <v>167</v>
      </c>
      <c r="E45">
        <v>161</v>
      </c>
      <c r="F45">
        <v>45</v>
      </c>
      <c r="G45">
        <v>53</v>
      </c>
      <c r="H45">
        <v>7209</v>
      </c>
      <c r="I45">
        <v>7220</v>
      </c>
      <c r="J45">
        <v>21</v>
      </c>
      <c r="K45">
        <v>10</v>
      </c>
      <c r="L45">
        <v>7186</v>
      </c>
      <c r="M45">
        <v>3</v>
      </c>
      <c r="N45">
        <v>4</v>
      </c>
      <c r="O45">
        <v>242</v>
      </c>
      <c r="P45">
        <v>3</v>
      </c>
      <c r="Q45">
        <v>6</v>
      </c>
      <c r="R45">
        <v>0</v>
      </c>
      <c r="T45" s="30" t="s">
        <v>150</v>
      </c>
      <c r="U45" s="57">
        <v>18</v>
      </c>
    </row>
    <row r="46" spans="1:21" ht="15" thickBot="1">
      <c r="A46" t="s">
        <v>50</v>
      </c>
      <c r="B46">
        <v>1879</v>
      </c>
      <c r="C46">
        <v>1102</v>
      </c>
      <c r="D46">
        <v>777</v>
      </c>
      <c r="E46">
        <v>371</v>
      </c>
      <c r="F46">
        <v>326</v>
      </c>
      <c r="G46">
        <v>237</v>
      </c>
      <c r="H46">
        <v>15303</v>
      </c>
      <c r="I46">
        <v>15380</v>
      </c>
      <c r="J46">
        <v>140</v>
      </c>
      <c r="K46">
        <v>63</v>
      </c>
      <c r="L46">
        <v>15306</v>
      </c>
      <c r="M46">
        <v>37</v>
      </c>
      <c r="N46">
        <v>47</v>
      </c>
      <c r="O46">
        <v>1344</v>
      </c>
      <c r="P46">
        <v>12</v>
      </c>
      <c r="Q46">
        <v>40</v>
      </c>
      <c r="R46">
        <v>0</v>
      </c>
      <c r="T46" s="32" t="s">
        <v>151</v>
      </c>
      <c r="U46" s="57">
        <v>42</v>
      </c>
    </row>
    <row r="47" spans="1:21" ht="15" thickTop="1">
      <c r="A47" t="s">
        <v>51</v>
      </c>
      <c r="B47">
        <v>3408</v>
      </c>
      <c r="C47">
        <v>1394</v>
      </c>
      <c r="D47">
        <v>2014</v>
      </c>
      <c r="E47">
        <v>587</v>
      </c>
      <c r="F47">
        <v>488</v>
      </c>
      <c r="G47">
        <v>305</v>
      </c>
      <c r="H47">
        <v>32180</v>
      </c>
      <c r="I47">
        <v>32256</v>
      </c>
      <c r="J47">
        <v>127</v>
      </c>
      <c r="K47">
        <v>51</v>
      </c>
      <c r="L47">
        <v>31161</v>
      </c>
      <c r="M47">
        <v>65</v>
      </c>
      <c r="N47">
        <v>21</v>
      </c>
      <c r="O47">
        <v>1837</v>
      </c>
      <c r="P47">
        <v>4</v>
      </c>
      <c r="Q47">
        <v>208</v>
      </c>
      <c r="R47">
        <v>10</v>
      </c>
      <c r="U47" s="31"/>
    </row>
    <row r="48" spans="1:21">
      <c r="A48" t="s">
        <v>52</v>
      </c>
      <c r="B48">
        <v>2720</v>
      </c>
      <c r="C48">
        <v>1335</v>
      </c>
      <c r="D48">
        <v>1385</v>
      </c>
      <c r="E48">
        <v>550</v>
      </c>
      <c r="F48">
        <v>217</v>
      </c>
      <c r="G48">
        <v>338</v>
      </c>
      <c r="H48">
        <v>24724</v>
      </c>
      <c r="I48">
        <v>24770</v>
      </c>
      <c r="J48">
        <v>84</v>
      </c>
      <c r="K48">
        <v>38</v>
      </c>
      <c r="L48">
        <v>24652</v>
      </c>
      <c r="M48">
        <v>53</v>
      </c>
      <c r="N48">
        <v>3</v>
      </c>
      <c r="O48">
        <v>1848</v>
      </c>
      <c r="P48">
        <v>10</v>
      </c>
      <c r="Q48">
        <v>61</v>
      </c>
      <c r="R48">
        <v>0</v>
      </c>
    </row>
    <row r="49" spans="1:18">
      <c r="A49" t="s">
        <v>53</v>
      </c>
      <c r="B49">
        <v>1203</v>
      </c>
      <c r="C49">
        <v>504</v>
      </c>
      <c r="D49">
        <v>699</v>
      </c>
      <c r="E49">
        <v>203</v>
      </c>
      <c r="F49">
        <v>240</v>
      </c>
      <c r="G49">
        <v>159</v>
      </c>
      <c r="H49">
        <v>10624</v>
      </c>
      <c r="I49">
        <v>10709</v>
      </c>
      <c r="J49">
        <v>98</v>
      </c>
      <c r="K49">
        <v>13</v>
      </c>
      <c r="L49">
        <v>10230</v>
      </c>
      <c r="M49">
        <v>28</v>
      </c>
      <c r="N49">
        <v>3</v>
      </c>
      <c r="O49">
        <v>1164</v>
      </c>
      <c r="P49">
        <v>10</v>
      </c>
      <c r="Q49">
        <v>23</v>
      </c>
      <c r="R49">
        <v>1</v>
      </c>
    </row>
    <row r="50" spans="1:18">
      <c r="A50" t="s">
        <v>54</v>
      </c>
      <c r="B50">
        <v>3178</v>
      </c>
      <c r="C50">
        <v>1899</v>
      </c>
      <c r="D50">
        <v>1279</v>
      </c>
      <c r="E50">
        <v>459</v>
      </c>
      <c r="F50">
        <v>530</v>
      </c>
      <c r="G50">
        <v>458</v>
      </c>
      <c r="H50">
        <v>31240</v>
      </c>
      <c r="I50">
        <v>31412</v>
      </c>
      <c r="J50">
        <v>308</v>
      </c>
      <c r="K50">
        <v>136</v>
      </c>
      <c r="L50">
        <v>31002</v>
      </c>
      <c r="M50">
        <v>152</v>
      </c>
      <c r="N50">
        <v>81</v>
      </c>
      <c r="O50">
        <v>4867</v>
      </c>
      <c r="P50">
        <v>30</v>
      </c>
      <c r="Q50">
        <v>89</v>
      </c>
      <c r="R50">
        <v>4</v>
      </c>
    </row>
    <row r="51" spans="1:18">
      <c r="A51" t="s">
        <v>55</v>
      </c>
      <c r="B51">
        <v>570</v>
      </c>
      <c r="C51">
        <v>376</v>
      </c>
      <c r="D51">
        <v>194</v>
      </c>
      <c r="E51">
        <v>96</v>
      </c>
      <c r="F51">
        <v>139</v>
      </c>
      <c r="G51">
        <v>84</v>
      </c>
      <c r="H51">
        <v>10835</v>
      </c>
      <c r="I51">
        <v>10878</v>
      </c>
      <c r="J51">
        <v>53</v>
      </c>
      <c r="K51">
        <v>10</v>
      </c>
      <c r="L51">
        <v>10800</v>
      </c>
      <c r="M51">
        <v>13</v>
      </c>
      <c r="N51">
        <v>2</v>
      </c>
      <c r="O51">
        <v>696</v>
      </c>
      <c r="P51">
        <v>5</v>
      </c>
      <c r="Q51">
        <v>10</v>
      </c>
      <c r="R51">
        <v>0</v>
      </c>
    </row>
    <row r="52" spans="1:18">
      <c r="A52" t="s">
        <v>56</v>
      </c>
      <c r="B52">
        <v>2324</v>
      </c>
      <c r="C52">
        <v>1170</v>
      </c>
      <c r="D52">
        <v>1154</v>
      </c>
      <c r="E52">
        <v>433</v>
      </c>
      <c r="F52">
        <v>352</v>
      </c>
      <c r="G52">
        <v>202</v>
      </c>
      <c r="H52">
        <v>22181</v>
      </c>
      <c r="I52">
        <v>22275</v>
      </c>
      <c r="J52">
        <v>114</v>
      </c>
      <c r="K52">
        <v>20</v>
      </c>
      <c r="L52">
        <v>21540</v>
      </c>
      <c r="M52">
        <v>47</v>
      </c>
      <c r="N52">
        <v>3</v>
      </c>
      <c r="O52">
        <v>1308</v>
      </c>
      <c r="P52">
        <v>10</v>
      </c>
      <c r="Q52">
        <v>35</v>
      </c>
      <c r="R52">
        <v>0</v>
      </c>
    </row>
    <row r="53" spans="1:18">
      <c r="A53" t="s">
        <v>57</v>
      </c>
      <c r="B53">
        <v>369</v>
      </c>
      <c r="C53">
        <v>210</v>
      </c>
      <c r="D53">
        <v>159</v>
      </c>
      <c r="E53">
        <v>78</v>
      </c>
      <c r="F53">
        <v>199</v>
      </c>
      <c r="G53">
        <v>34</v>
      </c>
      <c r="H53">
        <v>10252</v>
      </c>
      <c r="I53">
        <v>10274</v>
      </c>
      <c r="J53">
        <v>25</v>
      </c>
      <c r="K53">
        <v>3</v>
      </c>
      <c r="L53">
        <v>10108</v>
      </c>
      <c r="M53">
        <v>4</v>
      </c>
      <c r="N53">
        <v>0</v>
      </c>
      <c r="O53">
        <v>322</v>
      </c>
      <c r="P53">
        <v>1</v>
      </c>
      <c r="Q53">
        <v>43</v>
      </c>
      <c r="R53">
        <v>0</v>
      </c>
    </row>
    <row r="54" spans="1:18">
      <c r="A54" t="s">
        <v>58</v>
      </c>
      <c r="B54">
        <v>473</v>
      </c>
      <c r="C54">
        <v>222</v>
      </c>
      <c r="D54">
        <v>251</v>
      </c>
      <c r="E54">
        <v>135</v>
      </c>
      <c r="F54">
        <v>76</v>
      </c>
      <c r="G54">
        <v>83</v>
      </c>
      <c r="H54">
        <v>14341</v>
      </c>
      <c r="I54">
        <v>14174</v>
      </c>
      <c r="J54">
        <v>39</v>
      </c>
      <c r="K54">
        <v>206</v>
      </c>
      <c r="L54">
        <v>14054</v>
      </c>
      <c r="M54">
        <v>8</v>
      </c>
      <c r="N54">
        <v>45</v>
      </c>
      <c r="O54">
        <v>711</v>
      </c>
      <c r="P54">
        <v>6</v>
      </c>
      <c r="Q54">
        <v>7</v>
      </c>
      <c r="R54">
        <v>0</v>
      </c>
    </row>
    <row r="55" spans="1:18">
      <c r="A55" t="s">
        <v>59</v>
      </c>
      <c r="B55">
        <v>525</v>
      </c>
      <c r="C55">
        <v>315</v>
      </c>
      <c r="D55">
        <v>210</v>
      </c>
      <c r="E55">
        <v>141</v>
      </c>
      <c r="F55">
        <v>128</v>
      </c>
      <c r="G55">
        <v>81</v>
      </c>
      <c r="H55">
        <v>15622</v>
      </c>
      <c r="I55">
        <v>15495</v>
      </c>
      <c r="J55">
        <v>16</v>
      </c>
      <c r="K55">
        <v>143</v>
      </c>
      <c r="L55">
        <v>14950</v>
      </c>
      <c r="M55">
        <v>8</v>
      </c>
      <c r="N55">
        <v>51</v>
      </c>
      <c r="O55">
        <v>782</v>
      </c>
      <c r="P55">
        <v>4</v>
      </c>
      <c r="Q55">
        <v>13</v>
      </c>
      <c r="R55">
        <v>0</v>
      </c>
    </row>
  </sheetData>
  <sheetProtection autoFilter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T58"/>
  <sheetViews>
    <sheetView workbookViewId="0">
      <pane xSplit="1" ySplit="1" topLeftCell="B2" activePane="bottomRight" state="frozen"/>
      <selection sqref="A1:B1"/>
      <selection pane="topRight" sqref="A1:B1"/>
      <selection pane="bottomLeft" sqref="A1:B1"/>
      <selection pane="bottomRight" activeCell="C1" sqref="C1"/>
    </sheetView>
  </sheetViews>
  <sheetFormatPr defaultRowHeight="14.4"/>
  <cols>
    <col min="1" max="1" width="16.6640625" style="2" customWidth="1"/>
    <col min="2" max="2" width="12.6640625" style="2" customWidth="1"/>
    <col min="3" max="3" width="14.6640625" style="41" customWidth="1"/>
    <col min="4" max="18" width="11.6640625" style="41" customWidth="1"/>
    <col min="19" max="19" width="14.6640625" style="41" customWidth="1"/>
  </cols>
  <sheetData>
    <row r="1" spans="1:20" ht="75" customHeight="1">
      <c r="A1" s="3" t="s">
        <v>0</v>
      </c>
      <c r="B1" s="4" t="s">
        <v>190</v>
      </c>
      <c r="C1" s="33" t="s">
        <v>194</v>
      </c>
      <c r="D1" s="33" t="s">
        <v>166</v>
      </c>
      <c r="E1" s="33" t="s">
        <v>168</v>
      </c>
      <c r="F1" s="33" t="s">
        <v>167</v>
      </c>
      <c r="G1" s="33" t="s">
        <v>153</v>
      </c>
      <c r="H1" s="33" t="s">
        <v>154</v>
      </c>
      <c r="I1" s="33" t="s">
        <v>155</v>
      </c>
      <c r="J1" s="33" t="s">
        <v>156</v>
      </c>
      <c r="K1" s="33" t="s">
        <v>157</v>
      </c>
      <c r="L1" s="33" t="s">
        <v>158</v>
      </c>
      <c r="M1" s="33" t="s">
        <v>159</v>
      </c>
      <c r="N1" s="33" t="s">
        <v>160</v>
      </c>
      <c r="O1" s="33" t="s">
        <v>161</v>
      </c>
      <c r="P1" s="33" t="s">
        <v>162</v>
      </c>
      <c r="Q1" s="33" t="s">
        <v>163</v>
      </c>
      <c r="R1" s="33" t="s">
        <v>164</v>
      </c>
      <c r="S1" s="33" t="s">
        <v>165</v>
      </c>
    </row>
    <row r="2" spans="1:20">
      <c r="A2" s="7" t="s">
        <v>7</v>
      </c>
      <c r="B2" s="7">
        <f>'YTD Totals'!B2</f>
        <v>59595</v>
      </c>
      <c r="C2" s="34">
        <f>B2*0.04</f>
        <v>2383.8000000000002</v>
      </c>
      <c r="D2" s="34">
        <f t="shared" ref="D2:D34" si="0">SUM(G2:R2)</f>
        <v>4603</v>
      </c>
      <c r="E2" s="34">
        <f>C2-D2</f>
        <v>-2219.1999999999998</v>
      </c>
      <c r="F2" s="13">
        <f>D2/B2</f>
        <v>7.7238023324104371E-2</v>
      </c>
      <c r="G2" s="34">
        <f>'January-19'!$E2</f>
        <v>423</v>
      </c>
      <c r="H2" s="34">
        <f>'February-19'!$E2</f>
        <v>315</v>
      </c>
      <c r="I2" s="34">
        <f>'March-19'!$E2</f>
        <v>320</v>
      </c>
      <c r="J2" s="34">
        <f>'April-19'!$E2</f>
        <v>415</v>
      </c>
      <c r="K2" s="34">
        <f>'May-19'!$E2</f>
        <v>571</v>
      </c>
      <c r="L2" s="34">
        <f>'June-19'!$E2</f>
        <v>338</v>
      </c>
      <c r="M2" s="34">
        <f>'July-18'!$E2</f>
        <v>386</v>
      </c>
      <c r="N2" s="34">
        <f>'August-18'!$E2</f>
        <v>386</v>
      </c>
      <c r="O2" s="34">
        <f>'September-18'!$E2</f>
        <v>319</v>
      </c>
      <c r="P2" s="34">
        <f>'October-18'!$E2</f>
        <v>511</v>
      </c>
      <c r="Q2" s="34">
        <f>'November-18'!$E2</f>
        <v>357</v>
      </c>
      <c r="R2" s="34">
        <f>'December-18'!$E2</f>
        <v>262</v>
      </c>
      <c r="S2" s="49">
        <f t="shared" ref="S2:S34" si="1">(B2*0.04)/12</f>
        <v>198.65</v>
      </c>
      <c r="T2" s="53"/>
    </row>
    <row r="3" spans="1:20">
      <c r="A3" s="8" t="s">
        <v>8</v>
      </c>
      <c r="B3" s="8">
        <f>'YTD Totals'!B3</f>
        <v>24025</v>
      </c>
      <c r="C3" s="35">
        <f t="shared" ref="C3:C57" si="2">B3*0.04</f>
        <v>961</v>
      </c>
      <c r="D3" s="35">
        <f t="shared" si="0"/>
        <v>2964</v>
      </c>
      <c r="E3" s="35">
        <f t="shared" ref="E3:E57" si="3">C3-D3</f>
        <v>-2003</v>
      </c>
      <c r="F3" s="42">
        <f t="shared" ref="F3:F57" si="4">D3/B3</f>
        <v>0.12337148803329864</v>
      </c>
      <c r="G3" s="35">
        <f>'January-19'!$E3</f>
        <v>319</v>
      </c>
      <c r="H3" s="35">
        <f>'February-19'!$E3</f>
        <v>172</v>
      </c>
      <c r="I3" s="35">
        <f>'March-19'!$E3</f>
        <v>345</v>
      </c>
      <c r="J3" s="35">
        <f>'April-19'!$E3</f>
        <v>294</v>
      </c>
      <c r="K3" s="35">
        <f>'May-19'!$E3</f>
        <v>324</v>
      </c>
      <c r="L3" s="35">
        <f>'June-19'!$E3</f>
        <v>198</v>
      </c>
      <c r="M3" s="35">
        <f>'July-18'!$E3</f>
        <v>246</v>
      </c>
      <c r="N3" s="35">
        <f>'August-18'!$E3</f>
        <v>246</v>
      </c>
      <c r="O3" s="35">
        <f>'September-18'!$E3</f>
        <v>217</v>
      </c>
      <c r="P3" s="35">
        <f>'October-18'!$E3</f>
        <v>253</v>
      </c>
      <c r="Q3" s="35">
        <f>'November-18'!$E3</f>
        <v>208</v>
      </c>
      <c r="R3" s="35">
        <f>'December-18'!$E3</f>
        <v>142</v>
      </c>
      <c r="S3" s="50">
        <f t="shared" si="1"/>
        <v>80.083333333333329</v>
      </c>
      <c r="T3" s="53"/>
    </row>
    <row r="4" spans="1:20">
      <c r="A4" s="7" t="s">
        <v>9</v>
      </c>
      <c r="B4" s="7">
        <f>'YTD Totals'!B4</f>
        <v>65054</v>
      </c>
      <c r="C4" s="34">
        <f t="shared" si="2"/>
        <v>2602.16</v>
      </c>
      <c r="D4" s="34">
        <f t="shared" si="0"/>
        <v>7133</v>
      </c>
      <c r="E4" s="34">
        <f t="shared" si="3"/>
        <v>-4530.84</v>
      </c>
      <c r="F4" s="43">
        <f t="shared" si="4"/>
        <v>0.10964736987733267</v>
      </c>
      <c r="G4" s="34">
        <f>'January-19'!$E4</f>
        <v>719</v>
      </c>
      <c r="H4" s="34">
        <f>'February-19'!$E4</f>
        <v>585</v>
      </c>
      <c r="I4" s="34">
        <f>'March-19'!$E4</f>
        <v>642</v>
      </c>
      <c r="J4" s="34">
        <f>'April-19'!$E4</f>
        <v>586</v>
      </c>
      <c r="K4" s="34">
        <f>'May-19'!$E4</f>
        <v>617</v>
      </c>
      <c r="L4" s="34">
        <f>'June-19'!$E4</f>
        <v>611</v>
      </c>
      <c r="M4" s="34">
        <f>'July-18'!$E4</f>
        <v>546</v>
      </c>
      <c r="N4" s="34">
        <f>'August-18'!$E4</f>
        <v>546</v>
      </c>
      <c r="O4" s="34">
        <f>'September-18'!$E4</f>
        <v>601</v>
      </c>
      <c r="P4" s="34">
        <f>'October-18'!$E4</f>
        <v>635</v>
      </c>
      <c r="Q4" s="34">
        <f>'November-18'!$E4</f>
        <v>576</v>
      </c>
      <c r="R4" s="34">
        <f>'December-18'!$E4</f>
        <v>469</v>
      </c>
      <c r="S4" s="49">
        <f t="shared" si="1"/>
        <v>216.84666666666666</v>
      </c>
      <c r="T4" s="53"/>
    </row>
    <row r="5" spans="1:20">
      <c r="A5" s="8" t="s">
        <v>10</v>
      </c>
      <c r="B5" s="8">
        <f>'YTD Totals'!B5</f>
        <v>11514</v>
      </c>
      <c r="C5" s="35">
        <f t="shared" si="2"/>
        <v>460.56</v>
      </c>
      <c r="D5" s="35">
        <f t="shared" si="0"/>
        <v>333</v>
      </c>
      <c r="E5" s="35">
        <f t="shared" si="3"/>
        <v>127.56</v>
      </c>
      <c r="F5" s="42">
        <f t="shared" si="4"/>
        <v>2.8921313183949974E-2</v>
      </c>
      <c r="G5" s="35">
        <f>'January-19'!$E5</f>
        <v>13</v>
      </c>
      <c r="H5" s="35">
        <f>'February-19'!$E5</f>
        <v>33</v>
      </c>
      <c r="I5" s="35">
        <f>'March-19'!$E5</f>
        <v>21</v>
      </c>
      <c r="J5" s="35">
        <f>'April-19'!$E5</f>
        <v>16</v>
      </c>
      <c r="K5" s="35">
        <f>'May-19'!$E5</f>
        <v>17</v>
      </c>
      <c r="L5" s="35">
        <f>'June-19'!$E5</f>
        <v>14</v>
      </c>
      <c r="M5" s="35">
        <f>'July-18'!$E5</f>
        <v>53</v>
      </c>
      <c r="N5" s="35">
        <f>'August-18'!$E5</f>
        <v>53</v>
      </c>
      <c r="O5" s="35">
        <f>'September-18'!$E5</f>
        <v>38</v>
      </c>
      <c r="P5" s="35">
        <f>'October-18'!$E5</f>
        <v>24</v>
      </c>
      <c r="Q5" s="35">
        <f>'November-18'!$E5</f>
        <v>13</v>
      </c>
      <c r="R5" s="35">
        <f>'December-18'!$E5</f>
        <v>38</v>
      </c>
      <c r="S5" s="50">
        <f t="shared" si="1"/>
        <v>38.380000000000003</v>
      </c>
      <c r="T5" s="53"/>
    </row>
    <row r="6" spans="1:20">
      <c r="A6" s="7" t="s">
        <v>11</v>
      </c>
      <c r="B6" s="7">
        <f>'YTD Totals'!B6</f>
        <v>59720</v>
      </c>
      <c r="C6" s="34">
        <f t="shared" si="2"/>
        <v>2388.8000000000002</v>
      </c>
      <c r="D6" s="34">
        <f t="shared" si="0"/>
        <v>6629</v>
      </c>
      <c r="E6" s="34">
        <f t="shared" si="3"/>
        <v>-4240.2</v>
      </c>
      <c r="F6" s="43">
        <f t="shared" si="4"/>
        <v>0.11100133958472873</v>
      </c>
      <c r="G6" s="34">
        <f>'January-19'!$E6</f>
        <v>520</v>
      </c>
      <c r="H6" s="34">
        <f>'February-19'!$E6</f>
        <v>516</v>
      </c>
      <c r="I6" s="34">
        <f>'March-19'!$E6</f>
        <v>555</v>
      </c>
      <c r="J6" s="34">
        <f>'April-19'!$E6</f>
        <v>603</v>
      </c>
      <c r="K6" s="34">
        <f>'May-19'!$E6</f>
        <v>447</v>
      </c>
      <c r="L6" s="34">
        <f>'June-19'!$E6</f>
        <v>489</v>
      </c>
      <c r="M6" s="34">
        <f>'July-18'!$E6</f>
        <v>555</v>
      </c>
      <c r="N6" s="34">
        <f>'August-18'!$E6</f>
        <v>555</v>
      </c>
      <c r="O6" s="34">
        <f>'September-18'!$E6</f>
        <v>614</v>
      </c>
      <c r="P6" s="34">
        <f>'October-18'!$E6</f>
        <v>741</v>
      </c>
      <c r="Q6" s="34">
        <f>'November-18'!$E6</f>
        <v>571</v>
      </c>
      <c r="R6" s="34">
        <f>'December-18'!$E6</f>
        <v>463</v>
      </c>
      <c r="S6" s="49">
        <f t="shared" si="1"/>
        <v>199.06666666666669</v>
      </c>
      <c r="T6" s="53"/>
    </row>
    <row r="7" spans="1:20">
      <c r="A7" s="8" t="s">
        <v>12</v>
      </c>
      <c r="B7" s="8">
        <f>'YTD Totals'!B7</f>
        <v>15223</v>
      </c>
      <c r="C7" s="35">
        <f t="shared" si="2"/>
        <v>608.91999999999996</v>
      </c>
      <c r="D7" s="35">
        <f t="shared" si="0"/>
        <v>972</v>
      </c>
      <c r="E7" s="35">
        <f t="shared" si="3"/>
        <v>-363.08000000000004</v>
      </c>
      <c r="F7" s="42">
        <f t="shared" si="4"/>
        <v>6.3850752151349929E-2</v>
      </c>
      <c r="G7" s="35">
        <f>'January-19'!$E7</f>
        <v>101</v>
      </c>
      <c r="H7" s="35">
        <f>'February-19'!$E7</f>
        <v>48</v>
      </c>
      <c r="I7" s="35">
        <f>'March-19'!$E7</f>
        <v>116</v>
      </c>
      <c r="J7" s="35">
        <f>'April-19'!$E7</f>
        <v>34</v>
      </c>
      <c r="K7" s="35">
        <f>'May-19'!$E7</f>
        <v>148</v>
      </c>
      <c r="L7" s="35">
        <f>'June-19'!$E7</f>
        <v>118</v>
      </c>
      <c r="M7" s="35">
        <f>'July-18'!$E7</f>
        <v>68</v>
      </c>
      <c r="N7" s="35">
        <f>'August-18'!$E7</f>
        <v>68</v>
      </c>
      <c r="O7" s="35">
        <f>'September-18'!$E7</f>
        <v>55</v>
      </c>
      <c r="P7" s="35">
        <f>'October-18'!$E7</f>
        <v>64</v>
      </c>
      <c r="Q7" s="35">
        <f>'November-18'!$E7</f>
        <v>86</v>
      </c>
      <c r="R7" s="35">
        <f>'December-18'!$E7</f>
        <v>66</v>
      </c>
      <c r="S7" s="50">
        <f t="shared" si="1"/>
        <v>50.743333333333332</v>
      </c>
      <c r="T7" s="53"/>
    </row>
    <row r="8" spans="1:20">
      <c r="A8" s="7" t="s">
        <v>13</v>
      </c>
      <c r="B8" s="7">
        <f>'YTD Totals'!B8</f>
        <v>9019</v>
      </c>
      <c r="C8" s="34">
        <f t="shared" si="2"/>
        <v>360.76</v>
      </c>
      <c r="D8" s="34">
        <f t="shared" si="0"/>
        <v>634</v>
      </c>
      <c r="E8" s="34">
        <f t="shared" si="3"/>
        <v>-273.24</v>
      </c>
      <c r="F8" s="43">
        <f t="shared" si="4"/>
        <v>7.0296041689766053E-2</v>
      </c>
      <c r="G8" s="34">
        <f>'January-19'!$E8</f>
        <v>108</v>
      </c>
      <c r="H8" s="34">
        <f>'February-19'!$E8</f>
        <v>72</v>
      </c>
      <c r="I8" s="34">
        <f>'March-19'!$E8</f>
        <v>22</v>
      </c>
      <c r="J8" s="34">
        <f>'April-19'!$E8</f>
        <v>71</v>
      </c>
      <c r="K8" s="34">
        <f>'May-19'!$E8</f>
        <v>18</v>
      </c>
      <c r="L8" s="34">
        <f>'June-19'!$E8</f>
        <v>26</v>
      </c>
      <c r="M8" s="34">
        <f>'July-18'!$E8</f>
        <v>56</v>
      </c>
      <c r="N8" s="34">
        <f>'August-18'!$E8</f>
        <v>56</v>
      </c>
      <c r="O8" s="34">
        <f>'September-18'!$E8</f>
        <v>102</v>
      </c>
      <c r="P8" s="34">
        <f>'October-18'!$E8</f>
        <v>30</v>
      </c>
      <c r="Q8" s="34">
        <f>'November-18'!$E8</f>
        <v>38</v>
      </c>
      <c r="R8" s="34">
        <f>'December-18'!$E8</f>
        <v>35</v>
      </c>
      <c r="S8" s="49">
        <f t="shared" si="1"/>
        <v>30.063333333333333</v>
      </c>
      <c r="T8" s="53"/>
    </row>
    <row r="9" spans="1:20">
      <c r="A9" s="8" t="s">
        <v>14</v>
      </c>
      <c r="B9" s="8">
        <f>'YTD Totals'!B9</f>
        <v>9362</v>
      </c>
      <c r="C9" s="35">
        <f t="shared" si="2"/>
        <v>374.48</v>
      </c>
      <c r="D9" s="35">
        <f t="shared" si="0"/>
        <v>492</v>
      </c>
      <c r="E9" s="35">
        <f t="shared" si="3"/>
        <v>-117.51999999999998</v>
      </c>
      <c r="F9" s="42">
        <f t="shared" si="4"/>
        <v>5.2552873317667163E-2</v>
      </c>
      <c r="G9" s="35">
        <f>'January-19'!$E9</f>
        <v>39</v>
      </c>
      <c r="H9" s="35">
        <f>'February-19'!$E9</f>
        <v>21</v>
      </c>
      <c r="I9" s="35">
        <f>'March-19'!$E9</f>
        <v>75</v>
      </c>
      <c r="J9" s="35">
        <f>'April-19'!$E9</f>
        <v>41</v>
      </c>
      <c r="K9" s="35">
        <f>'May-19'!$E9</f>
        <v>50</v>
      </c>
      <c r="L9" s="35">
        <f>'June-19'!$E9</f>
        <v>24</v>
      </c>
      <c r="M9" s="35">
        <f>'July-18'!$E9</f>
        <v>39</v>
      </c>
      <c r="N9" s="35">
        <f>'August-18'!$E9</f>
        <v>39</v>
      </c>
      <c r="O9" s="35">
        <f>'September-18'!$E9</f>
        <v>2</v>
      </c>
      <c r="P9" s="35">
        <f>'October-18'!$E9</f>
        <v>75</v>
      </c>
      <c r="Q9" s="35">
        <f>'November-18'!$E9</f>
        <v>36</v>
      </c>
      <c r="R9" s="35">
        <f>'December-18'!$E9</f>
        <v>51</v>
      </c>
      <c r="S9" s="50">
        <f t="shared" si="1"/>
        <v>31.206666666666667</v>
      </c>
      <c r="T9" s="53"/>
    </row>
    <row r="10" spans="1:20">
      <c r="A10" s="7" t="s">
        <v>15</v>
      </c>
      <c r="B10" s="7">
        <f>'YTD Totals'!B10</f>
        <v>6463</v>
      </c>
      <c r="C10" s="34">
        <f t="shared" si="2"/>
        <v>258.52</v>
      </c>
      <c r="D10" s="34">
        <f t="shared" si="0"/>
        <v>646</v>
      </c>
      <c r="E10" s="34">
        <f t="shared" si="3"/>
        <v>-387.48</v>
      </c>
      <c r="F10" s="43">
        <f t="shared" si="4"/>
        <v>9.9953581927897259E-2</v>
      </c>
      <c r="G10" s="34">
        <f>'January-19'!$E10</f>
        <v>44</v>
      </c>
      <c r="H10" s="34">
        <f>'February-19'!$E10</f>
        <v>44</v>
      </c>
      <c r="I10" s="34">
        <f>'March-19'!$E10</f>
        <v>53</v>
      </c>
      <c r="J10" s="34">
        <f>'April-19'!$E10</f>
        <v>62</v>
      </c>
      <c r="K10" s="34">
        <f>'May-19'!$E10</f>
        <v>121</v>
      </c>
      <c r="L10" s="34">
        <f>'June-19'!$E10</f>
        <v>106</v>
      </c>
      <c r="M10" s="34">
        <f>'July-18'!$E10</f>
        <v>60</v>
      </c>
      <c r="N10" s="34">
        <f>'August-18'!$E10</f>
        <v>60</v>
      </c>
      <c r="O10" s="34">
        <f>'September-18'!$E10</f>
        <v>23</v>
      </c>
      <c r="P10" s="34">
        <f>'October-18'!$E10</f>
        <v>35</v>
      </c>
      <c r="Q10" s="34">
        <f>'November-18'!$E10</f>
        <v>7</v>
      </c>
      <c r="R10" s="34">
        <f>'December-18'!$E10</f>
        <v>31</v>
      </c>
      <c r="S10" s="49">
        <f t="shared" si="1"/>
        <v>21.543333333333333</v>
      </c>
      <c r="T10" s="53"/>
    </row>
    <row r="11" spans="1:20">
      <c r="A11" s="8" t="s">
        <v>16</v>
      </c>
      <c r="B11" s="8">
        <f>'YTD Totals'!B11</f>
        <v>12438</v>
      </c>
      <c r="C11" s="35">
        <f t="shared" si="2"/>
        <v>497.52000000000004</v>
      </c>
      <c r="D11" s="35">
        <f t="shared" si="0"/>
        <v>112132</v>
      </c>
      <c r="E11" s="35">
        <f t="shared" si="3"/>
        <v>-111634.48</v>
      </c>
      <c r="F11" s="42">
        <f t="shared" si="4"/>
        <v>9.0152757678083297</v>
      </c>
      <c r="G11" s="35">
        <f>'January-19'!$E11</f>
        <v>1888</v>
      </c>
      <c r="H11" s="35">
        <f>'February-19'!$E11</f>
        <v>2127</v>
      </c>
      <c r="I11" s="35">
        <f>'March-19'!$E11</f>
        <v>1</v>
      </c>
      <c r="J11" s="35">
        <f>'April-19'!$E11</f>
        <v>30166</v>
      </c>
      <c r="K11" s="35">
        <f>'May-19'!$E11</f>
        <v>30175</v>
      </c>
      <c r="L11" s="35">
        <f>'June-19'!$E11</f>
        <v>6</v>
      </c>
      <c r="M11" s="35">
        <f>'July-18'!$E11</f>
        <v>1903</v>
      </c>
      <c r="N11" s="35">
        <f>'August-18'!$E11</f>
        <v>1903</v>
      </c>
      <c r="O11" s="35">
        <f>'September-18'!$E11</f>
        <v>1739</v>
      </c>
      <c r="P11" s="35">
        <f>'October-18'!$E11</f>
        <v>12422</v>
      </c>
      <c r="Q11" s="35">
        <f>'November-18'!$E11</f>
        <v>2135</v>
      </c>
      <c r="R11" s="35">
        <f>'December-18'!$E11</f>
        <v>27667</v>
      </c>
      <c r="S11" s="50">
        <f t="shared" si="1"/>
        <v>41.46</v>
      </c>
      <c r="T11" s="53"/>
    </row>
    <row r="12" spans="1:20" hidden="1">
      <c r="A12" s="9" t="s">
        <v>17</v>
      </c>
      <c r="B12" s="9">
        <f>'YTD Totals'!B12</f>
        <v>3142</v>
      </c>
      <c r="C12" s="36">
        <f t="shared" si="2"/>
        <v>125.68</v>
      </c>
      <c r="D12" s="36">
        <f t="shared" si="0"/>
        <v>709</v>
      </c>
      <c r="E12" s="36">
        <f t="shared" si="3"/>
        <v>-583.31999999999994</v>
      </c>
      <c r="F12" s="44">
        <f t="shared" si="4"/>
        <v>0.22565245066836409</v>
      </c>
      <c r="G12" s="36">
        <f>'January-19'!$E12</f>
        <v>74</v>
      </c>
      <c r="H12" s="36">
        <f>'February-19'!$E12</f>
        <v>40</v>
      </c>
      <c r="I12" s="36">
        <f>'March-19'!$E12</f>
        <v>54</v>
      </c>
      <c r="J12" s="36">
        <f>'April-19'!$E12</f>
        <v>82</v>
      </c>
      <c r="K12" s="36">
        <f>'May-19'!$E12</f>
        <v>58</v>
      </c>
      <c r="L12" s="36">
        <f>'June-19'!$E12</f>
        <v>69</v>
      </c>
      <c r="M12" s="36">
        <f>'July-18'!$E12</f>
        <v>53</v>
      </c>
      <c r="N12" s="36">
        <f>'August-18'!$E12</f>
        <v>53</v>
      </c>
      <c r="O12" s="36">
        <f>'September-18'!$E12</f>
        <v>37</v>
      </c>
      <c r="P12" s="36">
        <f>'October-18'!$E12</f>
        <v>60</v>
      </c>
      <c r="Q12" s="36">
        <f>'November-18'!$E12</f>
        <v>66</v>
      </c>
      <c r="R12" s="36">
        <f>'December-18'!$E12</f>
        <v>63</v>
      </c>
      <c r="S12" s="37">
        <f t="shared" si="1"/>
        <v>10.473333333333334</v>
      </c>
      <c r="T12" s="53"/>
    </row>
    <row r="13" spans="1:20" hidden="1">
      <c r="A13" s="9" t="s">
        <v>18</v>
      </c>
      <c r="B13" s="9">
        <f>'YTD Totals'!B13</f>
        <v>5352</v>
      </c>
      <c r="C13" s="36">
        <f t="shared" si="2"/>
        <v>214.08</v>
      </c>
      <c r="D13" s="36">
        <f t="shared" si="0"/>
        <v>933</v>
      </c>
      <c r="E13" s="36">
        <f t="shared" si="3"/>
        <v>-718.92</v>
      </c>
      <c r="F13" s="44">
        <f t="shared" si="4"/>
        <v>0.17432735426008969</v>
      </c>
      <c r="G13" s="36">
        <f>'January-19'!$E13</f>
        <v>89</v>
      </c>
      <c r="H13" s="36">
        <f>'February-19'!$E13</f>
        <v>59</v>
      </c>
      <c r="I13" s="36">
        <f>'March-19'!$E13</f>
        <v>65</v>
      </c>
      <c r="J13" s="36">
        <f>'April-19'!$E13</f>
        <v>83</v>
      </c>
      <c r="K13" s="36">
        <f>'May-19'!$E13</f>
        <v>108</v>
      </c>
      <c r="L13" s="36">
        <f>'June-19'!$E13</f>
        <v>95</v>
      </c>
      <c r="M13" s="36">
        <f>'July-18'!$E13</f>
        <v>76</v>
      </c>
      <c r="N13" s="36">
        <f>'August-18'!$E13</f>
        <v>76</v>
      </c>
      <c r="O13" s="36">
        <f>'September-18'!$E13</f>
        <v>46</v>
      </c>
      <c r="P13" s="36">
        <f>'October-18'!$E13</f>
        <v>72</v>
      </c>
      <c r="Q13" s="36">
        <f>'November-18'!$E13</f>
        <v>76</v>
      </c>
      <c r="R13" s="36">
        <f>'December-18'!$E13</f>
        <v>88</v>
      </c>
      <c r="S13" s="37">
        <f t="shared" si="1"/>
        <v>17.84</v>
      </c>
      <c r="T13" s="53"/>
    </row>
    <row r="14" spans="1:20" hidden="1">
      <c r="A14" s="9" t="s">
        <v>19</v>
      </c>
      <c r="B14" s="9">
        <f>'YTD Totals'!B14</f>
        <v>14204</v>
      </c>
      <c r="C14" s="36">
        <f t="shared" si="2"/>
        <v>568.16</v>
      </c>
      <c r="D14" s="36">
        <f t="shared" si="0"/>
        <v>1829</v>
      </c>
      <c r="E14" s="36">
        <f t="shared" si="3"/>
        <v>-1260.8400000000001</v>
      </c>
      <c r="F14" s="44">
        <f t="shared" si="4"/>
        <v>0.12876654463531401</v>
      </c>
      <c r="G14" s="36">
        <f>'January-19'!$E14</f>
        <v>165</v>
      </c>
      <c r="H14" s="36">
        <f>'February-19'!$E14</f>
        <v>122</v>
      </c>
      <c r="I14" s="36">
        <f>'March-19'!$E14</f>
        <v>145</v>
      </c>
      <c r="J14" s="36">
        <f>'April-19'!$E14</f>
        <v>237</v>
      </c>
      <c r="K14" s="36">
        <f>'May-19'!$E14</f>
        <v>188</v>
      </c>
      <c r="L14" s="36">
        <f>'June-19'!$E14</f>
        <v>149</v>
      </c>
      <c r="M14" s="36">
        <f>'July-18'!$E14</f>
        <v>147</v>
      </c>
      <c r="N14" s="36">
        <f>'August-18'!$E14</f>
        <v>147</v>
      </c>
      <c r="O14" s="36">
        <f>'September-18'!$E14</f>
        <v>112</v>
      </c>
      <c r="P14" s="36">
        <f>'October-18'!$E14</f>
        <v>104</v>
      </c>
      <c r="Q14" s="36">
        <f>'November-18'!$E14</f>
        <v>111</v>
      </c>
      <c r="R14" s="36">
        <f>'December-18'!$E14</f>
        <v>202</v>
      </c>
      <c r="S14" s="37">
        <f t="shared" si="1"/>
        <v>47.346666666666664</v>
      </c>
      <c r="T14" s="53"/>
    </row>
    <row r="15" spans="1:20" hidden="1">
      <c r="A15" s="9" t="s">
        <v>20</v>
      </c>
      <c r="B15" s="9">
        <f>'YTD Totals'!B15</f>
        <v>8628</v>
      </c>
      <c r="C15" s="36">
        <f t="shared" si="2"/>
        <v>345.12</v>
      </c>
      <c r="D15" s="36">
        <f t="shared" si="0"/>
        <v>1188</v>
      </c>
      <c r="E15" s="36">
        <f t="shared" si="3"/>
        <v>-842.88</v>
      </c>
      <c r="F15" s="44">
        <f t="shared" si="4"/>
        <v>0.13769123783031989</v>
      </c>
      <c r="G15" s="36">
        <f>'January-19'!$E15</f>
        <v>109</v>
      </c>
      <c r="H15" s="36">
        <f>'February-19'!$E15</f>
        <v>68</v>
      </c>
      <c r="I15" s="36">
        <f>'March-19'!$E15</f>
        <v>112</v>
      </c>
      <c r="J15" s="36">
        <f>'April-19'!$E15</f>
        <v>145</v>
      </c>
      <c r="K15" s="36">
        <f>'May-19'!$E15</f>
        <v>145</v>
      </c>
      <c r="L15" s="36">
        <f>'June-19'!$E15</f>
        <v>114</v>
      </c>
      <c r="M15" s="36">
        <f>'July-18'!$E15</f>
        <v>94</v>
      </c>
      <c r="N15" s="36">
        <f>'August-18'!$E15</f>
        <v>94</v>
      </c>
      <c r="O15" s="36">
        <f>'September-18'!$E15</f>
        <v>52</v>
      </c>
      <c r="P15" s="36">
        <f>'October-18'!$E15</f>
        <v>77</v>
      </c>
      <c r="Q15" s="36">
        <f>'November-18'!$E15</f>
        <v>77</v>
      </c>
      <c r="R15" s="36">
        <f>'December-18'!$E15</f>
        <v>101</v>
      </c>
      <c r="S15" s="37">
        <f t="shared" si="1"/>
        <v>28.76</v>
      </c>
      <c r="T15" s="53"/>
    </row>
    <row r="16" spans="1:20">
      <c r="A16" s="5" t="s">
        <v>70</v>
      </c>
      <c r="B16" s="5">
        <f>'YTD Totals'!B16</f>
        <v>31326</v>
      </c>
      <c r="C16" s="37">
        <f t="shared" si="2"/>
        <v>1253.04</v>
      </c>
      <c r="D16" s="37">
        <f t="shared" si="0"/>
        <v>4659</v>
      </c>
      <c r="E16" s="37">
        <f t="shared" si="3"/>
        <v>-3405.96</v>
      </c>
      <c r="F16" s="45">
        <f t="shared" si="4"/>
        <v>0.14872629764412948</v>
      </c>
      <c r="G16" s="37">
        <f>'January-19'!$E16</f>
        <v>437</v>
      </c>
      <c r="H16" s="37">
        <f>'February-19'!$E16</f>
        <v>289</v>
      </c>
      <c r="I16" s="37">
        <f>'March-19'!$E16</f>
        <v>376</v>
      </c>
      <c r="J16" s="37">
        <f>'April-19'!$E16</f>
        <v>547</v>
      </c>
      <c r="K16" s="37">
        <f>'May-19'!$E16</f>
        <v>499</v>
      </c>
      <c r="L16" s="37">
        <f>'June-19'!$E16</f>
        <v>427</v>
      </c>
      <c r="M16" s="37">
        <f>'July-18'!$E16</f>
        <v>370</v>
      </c>
      <c r="N16" s="37">
        <f>'August-18'!$E16</f>
        <v>370</v>
      </c>
      <c r="O16" s="37">
        <f>'September-18'!$E16</f>
        <v>247</v>
      </c>
      <c r="P16" s="37">
        <f>'October-18'!$E16</f>
        <v>313</v>
      </c>
      <c r="Q16" s="37">
        <f>'November-18'!$E16</f>
        <v>330</v>
      </c>
      <c r="R16" s="37">
        <f>'December-18'!$E16</f>
        <v>454</v>
      </c>
      <c r="S16" s="51">
        <f t="shared" si="1"/>
        <v>104.42</v>
      </c>
      <c r="T16" s="53"/>
    </row>
    <row r="17" spans="1:20">
      <c r="A17" s="8" t="s">
        <v>21</v>
      </c>
      <c r="B17" s="8">
        <f>'YTD Totals'!B17</f>
        <v>8490</v>
      </c>
      <c r="C17" s="35">
        <f t="shared" si="2"/>
        <v>339.6</v>
      </c>
      <c r="D17" s="35">
        <f t="shared" si="0"/>
        <v>529</v>
      </c>
      <c r="E17" s="35">
        <f t="shared" si="3"/>
        <v>-189.39999999999998</v>
      </c>
      <c r="F17" s="42">
        <f t="shared" si="4"/>
        <v>6.2308598351001179E-2</v>
      </c>
      <c r="G17" s="35">
        <f>'January-19'!$E17</f>
        <v>46</v>
      </c>
      <c r="H17" s="35">
        <f>'February-19'!$E17</f>
        <v>37</v>
      </c>
      <c r="I17" s="35">
        <f>'March-19'!$E17</f>
        <v>43</v>
      </c>
      <c r="J17" s="35">
        <f>'April-19'!$E17</f>
        <v>169</v>
      </c>
      <c r="K17" s="35">
        <f>'May-19'!$E17</f>
        <v>30</v>
      </c>
      <c r="L17" s="35">
        <f>'June-19'!$E17</f>
        <v>28</v>
      </c>
      <c r="M17" s="35">
        <f>'July-18'!$E17</f>
        <v>29</v>
      </c>
      <c r="N17" s="35">
        <f>'August-18'!$E17</f>
        <v>29</v>
      </c>
      <c r="O17" s="35">
        <f>'September-18'!$E17</f>
        <v>44</v>
      </c>
      <c r="P17" s="35">
        <f>'October-18'!$E17</f>
        <v>21</v>
      </c>
      <c r="Q17" s="35">
        <f>'November-18'!$E17</f>
        <v>32</v>
      </c>
      <c r="R17" s="35">
        <f>'December-18'!$E17</f>
        <v>21</v>
      </c>
      <c r="S17" s="50">
        <f t="shared" si="1"/>
        <v>28.3</v>
      </c>
      <c r="T17" s="53"/>
    </row>
    <row r="18" spans="1:20">
      <c r="A18" s="7" t="s">
        <v>22</v>
      </c>
      <c r="B18" s="7">
        <f>'YTD Totals'!B18</f>
        <v>15877</v>
      </c>
      <c r="C18" s="34">
        <f t="shared" si="2"/>
        <v>635.08000000000004</v>
      </c>
      <c r="D18" s="34">
        <f t="shared" si="0"/>
        <v>1985</v>
      </c>
      <c r="E18" s="34">
        <f t="shared" si="3"/>
        <v>-1349.92</v>
      </c>
      <c r="F18" s="43">
        <f t="shared" si="4"/>
        <v>0.12502361907161302</v>
      </c>
      <c r="G18" s="34">
        <f>'January-19'!$E18</f>
        <v>192</v>
      </c>
      <c r="H18" s="34">
        <f>'February-19'!$E18</f>
        <v>139</v>
      </c>
      <c r="I18" s="34">
        <f>'March-19'!$E18</f>
        <v>146</v>
      </c>
      <c r="J18" s="34">
        <f>'April-19'!$E18</f>
        <v>176</v>
      </c>
      <c r="K18" s="34">
        <f>'May-19'!$E18</f>
        <v>163</v>
      </c>
      <c r="L18" s="34">
        <f>'June-19'!$E18</f>
        <v>170</v>
      </c>
      <c r="M18" s="34">
        <f>'July-18'!$E18</f>
        <v>175</v>
      </c>
      <c r="N18" s="34">
        <f>'August-18'!$E18</f>
        <v>175</v>
      </c>
      <c r="O18" s="34">
        <f>'September-18'!$E18</f>
        <v>155</v>
      </c>
      <c r="P18" s="34">
        <f>'October-18'!$E18</f>
        <v>211</v>
      </c>
      <c r="Q18" s="34">
        <f>'November-18'!$E18</f>
        <v>146</v>
      </c>
      <c r="R18" s="34">
        <f>'December-18'!$E18</f>
        <v>137</v>
      </c>
      <c r="S18" s="49">
        <f t="shared" si="1"/>
        <v>52.923333333333339</v>
      </c>
      <c r="T18" s="53"/>
    </row>
    <row r="19" spans="1:20">
      <c r="A19" s="8" t="s">
        <v>23</v>
      </c>
      <c r="B19" s="8">
        <f>'YTD Totals'!B19</f>
        <v>9558</v>
      </c>
      <c r="C19" s="35">
        <f t="shared" si="2"/>
        <v>382.32</v>
      </c>
      <c r="D19" s="35">
        <f t="shared" si="0"/>
        <v>1378</v>
      </c>
      <c r="E19" s="35">
        <f t="shared" si="3"/>
        <v>-995.68000000000006</v>
      </c>
      <c r="F19" s="42">
        <f t="shared" si="4"/>
        <v>0.14417242100857919</v>
      </c>
      <c r="G19" s="35">
        <f>'January-19'!$E19</f>
        <v>25</v>
      </c>
      <c r="H19" s="35">
        <f>'February-19'!$E19</f>
        <v>164</v>
      </c>
      <c r="I19" s="35">
        <f>'March-19'!$E19</f>
        <v>113</v>
      </c>
      <c r="J19" s="35">
        <f>'April-19'!$E19</f>
        <v>9</v>
      </c>
      <c r="K19" s="35">
        <f>'May-19'!$E19</f>
        <v>197</v>
      </c>
      <c r="L19" s="35">
        <f>'June-19'!$E19</f>
        <v>39</v>
      </c>
      <c r="M19" s="35">
        <f>'July-18'!$E19</f>
        <v>140</v>
      </c>
      <c r="N19" s="35">
        <f>'August-18'!$E19</f>
        <v>140</v>
      </c>
      <c r="O19" s="35">
        <f>'September-18'!$E19</f>
        <v>80</v>
      </c>
      <c r="P19" s="35">
        <f>'October-18'!$E19</f>
        <v>53</v>
      </c>
      <c r="Q19" s="35">
        <f>'November-18'!$E19</f>
        <v>85</v>
      </c>
      <c r="R19" s="35">
        <f>'December-18'!$E19</f>
        <v>333</v>
      </c>
      <c r="S19" s="50">
        <f t="shared" si="1"/>
        <v>31.86</v>
      </c>
      <c r="T19" s="53"/>
    </row>
    <row r="20" spans="1:20">
      <c r="A20" s="7" t="s">
        <v>24</v>
      </c>
      <c r="B20" s="7">
        <f>'YTD Totals'!B20</f>
        <v>33493</v>
      </c>
      <c r="C20" s="34">
        <f t="shared" si="2"/>
        <v>1339.72</v>
      </c>
      <c r="D20" s="34">
        <f t="shared" si="0"/>
        <v>2624</v>
      </c>
      <c r="E20" s="34">
        <f t="shared" si="3"/>
        <v>-1284.28</v>
      </c>
      <c r="F20" s="43">
        <f t="shared" si="4"/>
        <v>7.8344728749290896E-2</v>
      </c>
      <c r="G20" s="34">
        <f>'January-19'!$E20</f>
        <v>261</v>
      </c>
      <c r="H20" s="34">
        <f>'February-19'!$E20</f>
        <v>193</v>
      </c>
      <c r="I20" s="34">
        <f>'March-19'!$E20</f>
        <v>207</v>
      </c>
      <c r="J20" s="34">
        <f>'April-19'!$E20</f>
        <v>236</v>
      </c>
      <c r="K20" s="34">
        <f>'May-19'!$E20</f>
        <v>187</v>
      </c>
      <c r="L20" s="34">
        <f>'June-19'!$E20</f>
        <v>280</v>
      </c>
      <c r="M20" s="34">
        <f>'July-18'!$E20</f>
        <v>182</v>
      </c>
      <c r="N20" s="34">
        <f>'August-18'!$E20</f>
        <v>182</v>
      </c>
      <c r="O20" s="34">
        <f>'September-18'!$E20</f>
        <v>256</v>
      </c>
      <c r="P20" s="34">
        <f>'October-18'!$E20</f>
        <v>235</v>
      </c>
      <c r="Q20" s="34">
        <f>'November-18'!$E20</f>
        <v>243</v>
      </c>
      <c r="R20" s="34">
        <f>'December-18'!$E20</f>
        <v>162</v>
      </c>
      <c r="S20" s="49">
        <f t="shared" si="1"/>
        <v>111.64333333333333</v>
      </c>
      <c r="T20" s="53"/>
    </row>
    <row r="21" spans="1:20">
      <c r="A21" s="8" t="s">
        <v>189</v>
      </c>
      <c r="B21" s="8">
        <f>'YTD Totals'!B21</f>
        <v>0</v>
      </c>
      <c r="C21" s="35">
        <f t="shared" ref="C21" si="5">B21*0.04</f>
        <v>0</v>
      </c>
      <c r="D21" s="35">
        <f t="shared" ref="D21" si="6">SUM(G21:R21)</f>
        <v>13535</v>
      </c>
      <c r="E21" s="35">
        <f t="shared" ref="E21" si="7">C21-D21</f>
        <v>-13535</v>
      </c>
      <c r="F21" s="42" t="e">
        <f t="shared" ref="F21" si="8">D21/B21</f>
        <v>#DIV/0!</v>
      </c>
      <c r="G21" s="35">
        <f>'January-19'!$E21</f>
        <v>13474</v>
      </c>
      <c r="H21" s="35">
        <f>'February-19'!$E21</f>
        <v>34</v>
      </c>
      <c r="I21" s="35">
        <f>'March-19'!$E21</f>
        <v>7</v>
      </c>
      <c r="J21" s="35">
        <f>'April-19'!$E21</f>
        <v>18</v>
      </c>
      <c r="K21" s="35">
        <f>'May-19'!$E21</f>
        <v>2</v>
      </c>
      <c r="L21" s="35">
        <f>'June-19'!$E21</f>
        <v>0</v>
      </c>
      <c r="M21" s="35">
        <f>'July-18'!$E21</f>
        <v>0</v>
      </c>
      <c r="N21" s="35">
        <f>'August-18'!$E21</f>
        <v>0</v>
      </c>
      <c r="O21" s="35">
        <f>'September-18'!$E21</f>
        <v>0</v>
      </c>
      <c r="P21" s="35">
        <f>'October-18'!$E21</f>
        <v>0</v>
      </c>
      <c r="Q21" s="35">
        <f>'November-18'!$E21</f>
        <v>0</v>
      </c>
      <c r="R21" s="35">
        <f>'December-18'!$E21</f>
        <v>0</v>
      </c>
      <c r="S21" s="50">
        <f t="shared" ref="S21" si="9">(B21*0.04)/12</f>
        <v>0</v>
      </c>
      <c r="T21" s="53"/>
    </row>
    <row r="22" spans="1:20">
      <c r="A22" s="7" t="s">
        <v>25</v>
      </c>
      <c r="B22" s="7">
        <f>'YTD Totals'!B22</f>
        <v>27814</v>
      </c>
      <c r="C22" s="34">
        <f t="shared" si="2"/>
        <v>1112.56</v>
      </c>
      <c r="D22" s="34">
        <f t="shared" si="0"/>
        <v>1903</v>
      </c>
      <c r="E22" s="34">
        <f t="shared" si="3"/>
        <v>-790.44</v>
      </c>
      <c r="F22" s="43">
        <f t="shared" si="4"/>
        <v>6.8418781908391457E-2</v>
      </c>
      <c r="G22" s="34">
        <f>'January-19'!$E22</f>
        <v>114</v>
      </c>
      <c r="H22" s="34">
        <f>'February-19'!$E22</f>
        <v>143</v>
      </c>
      <c r="I22" s="34">
        <f>'March-19'!$E22</f>
        <v>148</v>
      </c>
      <c r="J22" s="34">
        <f>'April-19'!$E22</f>
        <v>153</v>
      </c>
      <c r="K22" s="34">
        <f>'May-19'!$E22</f>
        <v>102</v>
      </c>
      <c r="L22" s="34">
        <f>'June-19'!$E22</f>
        <v>138</v>
      </c>
      <c r="M22" s="34">
        <f>'July-18'!$E22</f>
        <v>162</v>
      </c>
      <c r="N22" s="34">
        <f>'August-18'!$E22</f>
        <v>162</v>
      </c>
      <c r="O22" s="34">
        <f>'September-18'!$E22</f>
        <v>170</v>
      </c>
      <c r="P22" s="34">
        <f>'October-18'!$E22</f>
        <v>232</v>
      </c>
      <c r="Q22" s="34">
        <f>'November-18'!$E22</f>
        <v>195</v>
      </c>
      <c r="R22" s="34">
        <f>'December-18'!$E22</f>
        <v>184</v>
      </c>
      <c r="S22" s="49">
        <f t="shared" si="1"/>
        <v>92.713333333333324</v>
      </c>
      <c r="T22" s="53"/>
    </row>
    <row r="23" spans="1:20">
      <c r="A23" s="8" t="s">
        <v>26</v>
      </c>
      <c r="B23" s="8">
        <f>'YTD Totals'!B23</f>
        <v>18512</v>
      </c>
      <c r="C23" s="35">
        <f t="shared" si="2"/>
        <v>740.48</v>
      </c>
      <c r="D23" s="35">
        <f t="shared" si="0"/>
        <v>1248</v>
      </c>
      <c r="E23" s="35">
        <f t="shared" si="3"/>
        <v>-507.52</v>
      </c>
      <c r="F23" s="42">
        <f t="shared" si="4"/>
        <v>6.741573033707865E-2</v>
      </c>
      <c r="G23" s="35">
        <f>'January-19'!$E23</f>
        <v>117</v>
      </c>
      <c r="H23" s="35">
        <f>'February-19'!$E23</f>
        <v>101</v>
      </c>
      <c r="I23" s="35">
        <f>'March-19'!$E23</f>
        <v>107</v>
      </c>
      <c r="J23" s="35">
        <f>'April-19'!$E23</f>
        <v>100</v>
      </c>
      <c r="K23" s="35">
        <f>'May-19'!$E23</f>
        <v>113</v>
      </c>
      <c r="L23" s="35">
        <f>'June-19'!$E23</f>
        <v>105</v>
      </c>
      <c r="M23" s="35">
        <f>'July-18'!$E23</f>
        <v>83</v>
      </c>
      <c r="N23" s="35">
        <f>'August-18'!$E23</f>
        <v>83</v>
      </c>
      <c r="O23" s="35">
        <f>'September-18'!$E23</f>
        <v>100</v>
      </c>
      <c r="P23" s="35">
        <f>'October-18'!$E23</f>
        <v>166</v>
      </c>
      <c r="Q23" s="35">
        <f>'November-18'!$E23</f>
        <v>72</v>
      </c>
      <c r="R23" s="35">
        <f>'December-18'!$E23</f>
        <v>101</v>
      </c>
      <c r="S23" s="50">
        <f t="shared" si="1"/>
        <v>61.706666666666671</v>
      </c>
      <c r="T23" s="53"/>
    </row>
    <row r="24" spans="1:20">
      <c r="A24" s="7" t="s">
        <v>27</v>
      </c>
      <c r="B24" s="7">
        <f>'YTD Totals'!B24</f>
        <v>21538</v>
      </c>
      <c r="C24" s="34">
        <f t="shared" si="2"/>
        <v>861.52</v>
      </c>
      <c r="D24" s="34">
        <f t="shared" si="0"/>
        <v>2565</v>
      </c>
      <c r="E24" s="34">
        <f t="shared" si="3"/>
        <v>-1703.48</v>
      </c>
      <c r="F24" s="43">
        <f t="shared" si="4"/>
        <v>0.11909183768223605</v>
      </c>
      <c r="G24" s="34">
        <f>'January-19'!$E24</f>
        <v>241</v>
      </c>
      <c r="H24" s="34">
        <f>'February-19'!$E24</f>
        <v>229</v>
      </c>
      <c r="I24" s="34">
        <f>'March-19'!$E24</f>
        <v>365</v>
      </c>
      <c r="J24" s="34">
        <f>'April-19'!$E24</f>
        <v>228</v>
      </c>
      <c r="K24" s="34">
        <f>'May-19'!$E24</f>
        <v>320</v>
      </c>
      <c r="L24" s="34">
        <f>'June-19'!$E24</f>
        <v>107</v>
      </c>
      <c r="M24" s="34">
        <f>'July-18'!$E24</f>
        <v>137</v>
      </c>
      <c r="N24" s="34">
        <f>'August-18'!$E24</f>
        <v>137</v>
      </c>
      <c r="O24" s="34">
        <f>'September-18'!$E24</f>
        <v>182</v>
      </c>
      <c r="P24" s="34">
        <f>'October-18'!$E24</f>
        <v>225</v>
      </c>
      <c r="Q24" s="34">
        <f>'November-18'!$E24</f>
        <v>158</v>
      </c>
      <c r="R24" s="34">
        <f>'December-18'!$E24</f>
        <v>236</v>
      </c>
      <c r="S24" s="49">
        <f t="shared" si="1"/>
        <v>71.793333333333337</v>
      </c>
      <c r="T24" s="53"/>
    </row>
    <row r="25" spans="1:20">
      <c r="A25" s="8" t="s">
        <v>28</v>
      </c>
      <c r="B25" s="8">
        <f>'YTD Totals'!B25</f>
        <v>90432</v>
      </c>
      <c r="C25" s="35">
        <f t="shared" si="2"/>
        <v>3617.28</v>
      </c>
      <c r="D25" s="35">
        <f t="shared" si="0"/>
        <v>7730</v>
      </c>
      <c r="E25" s="35">
        <f t="shared" si="3"/>
        <v>-4112.7199999999993</v>
      </c>
      <c r="F25" s="42">
        <f t="shared" si="4"/>
        <v>8.5478591648973812E-2</v>
      </c>
      <c r="G25" s="35">
        <f>'January-19'!$E25</f>
        <v>611</v>
      </c>
      <c r="H25" s="35">
        <f>'February-19'!$E25</f>
        <v>561</v>
      </c>
      <c r="I25" s="35">
        <f>'March-19'!$E25</f>
        <v>770</v>
      </c>
      <c r="J25" s="35">
        <f>'April-19'!$E25</f>
        <v>691</v>
      </c>
      <c r="K25" s="35">
        <f>'May-19'!$E25</f>
        <v>765</v>
      </c>
      <c r="L25" s="35">
        <f>'June-19'!$E25</f>
        <v>704</v>
      </c>
      <c r="M25" s="35">
        <f>'July-18'!$E25</f>
        <v>653</v>
      </c>
      <c r="N25" s="35">
        <f>'August-18'!$E25</f>
        <v>653</v>
      </c>
      <c r="O25" s="35">
        <f>'September-18'!$E25</f>
        <v>450</v>
      </c>
      <c r="P25" s="35">
        <f>'October-18'!$E25</f>
        <v>593</v>
      </c>
      <c r="Q25" s="35">
        <f>'November-18'!$E25</f>
        <v>615</v>
      </c>
      <c r="R25" s="35">
        <f>'December-18'!$E25</f>
        <v>664</v>
      </c>
      <c r="S25" s="50">
        <f t="shared" si="1"/>
        <v>301.44</v>
      </c>
      <c r="T25" s="53"/>
    </row>
    <row r="26" spans="1:20">
      <c r="A26" s="7" t="s">
        <v>29</v>
      </c>
      <c r="B26" s="7">
        <f>'YTD Totals'!B26</f>
        <v>13344</v>
      </c>
      <c r="C26" s="34">
        <f t="shared" si="2"/>
        <v>533.76</v>
      </c>
      <c r="D26" s="34">
        <f t="shared" si="0"/>
        <v>1663</v>
      </c>
      <c r="E26" s="34">
        <f t="shared" si="3"/>
        <v>-1129.24</v>
      </c>
      <c r="F26" s="43">
        <f t="shared" si="4"/>
        <v>0.12462529976019185</v>
      </c>
      <c r="G26" s="34">
        <f>'January-19'!$E26</f>
        <v>142</v>
      </c>
      <c r="H26" s="34">
        <f>'February-19'!$E26</f>
        <v>95</v>
      </c>
      <c r="I26" s="34">
        <f>'March-19'!$E26</f>
        <v>168</v>
      </c>
      <c r="J26" s="34">
        <f>'April-19'!$E26</f>
        <v>160</v>
      </c>
      <c r="K26" s="34">
        <f>'May-19'!$E26</f>
        <v>143</v>
      </c>
      <c r="L26" s="34">
        <f>'June-19'!$E26</f>
        <v>125</v>
      </c>
      <c r="M26" s="34">
        <f>'July-18'!$E26</f>
        <v>149</v>
      </c>
      <c r="N26" s="34">
        <f>'August-18'!$E26</f>
        <v>149</v>
      </c>
      <c r="O26" s="34">
        <f>'September-18'!$E26</f>
        <v>174</v>
      </c>
      <c r="P26" s="34">
        <f>'October-18'!$E26</f>
        <v>137</v>
      </c>
      <c r="Q26" s="34">
        <f>'November-18'!$E26</f>
        <v>126</v>
      </c>
      <c r="R26" s="34">
        <f>'December-18'!$E26</f>
        <v>95</v>
      </c>
      <c r="S26" s="49">
        <f t="shared" si="1"/>
        <v>44.48</v>
      </c>
      <c r="T26" s="53"/>
    </row>
    <row r="27" spans="1:20" hidden="1">
      <c r="A27" s="8" t="s">
        <v>30</v>
      </c>
      <c r="B27" s="8">
        <f>'YTD Totals'!B27</f>
        <v>0</v>
      </c>
      <c r="C27" s="35">
        <f t="shared" si="2"/>
        <v>0</v>
      </c>
      <c r="D27" s="35">
        <f t="shared" si="0"/>
        <v>0</v>
      </c>
      <c r="E27" s="35">
        <f t="shared" si="3"/>
        <v>0</v>
      </c>
      <c r="F27" s="42" t="e">
        <f t="shared" si="4"/>
        <v>#DIV/0!</v>
      </c>
      <c r="G27" s="35">
        <f>'January-19'!$E27</f>
        <v>0</v>
      </c>
      <c r="H27" s="35">
        <f>'February-19'!$E27</f>
        <v>0</v>
      </c>
      <c r="I27" s="35">
        <f>'March-19'!$E27</f>
        <v>0</v>
      </c>
      <c r="J27" s="35">
        <f>'April-19'!$E27</f>
        <v>0</v>
      </c>
      <c r="K27" s="35">
        <f>'May-19'!$E27</f>
        <v>0</v>
      </c>
      <c r="L27" s="35">
        <f>'June-19'!$E27</f>
        <v>0</v>
      </c>
      <c r="M27" s="35">
        <f>'July-18'!$E27</f>
        <v>0</v>
      </c>
      <c r="N27" s="35">
        <f>'August-18'!$E27</f>
        <v>0</v>
      </c>
      <c r="O27" s="35">
        <f>'September-18'!$E27</f>
        <v>0</v>
      </c>
      <c r="P27" s="35">
        <f>'October-18'!$E27</f>
        <v>0</v>
      </c>
      <c r="Q27" s="35">
        <f>'November-18'!$E27</f>
        <v>0</v>
      </c>
      <c r="R27" s="35">
        <f>'December-18'!$E27</f>
        <v>0</v>
      </c>
      <c r="S27" s="50">
        <f t="shared" si="1"/>
        <v>0</v>
      </c>
      <c r="T27" s="53"/>
    </row>
    <row r="28" spans="1:20">
      <c r="A28" s="7" t="s">
        <v>31</v>
      </c>
      <c r="B28" s="7">
        <f>'YTD Totals'!B28</f>
        <v>14886</v>
      </c>
      <c r="C28" s="34">
        <f t="shared" si="2"/>
        <v>595.44000000000005</v>
      </c>
      <c r="D28" s="34">
        <f t="shared" si="0"/>
        <v>1597</v>
      </c>
      <c r="E28" s="34">
        <f t="shared" si="3"/>
        <v>-1001.56</v>
      </c>
      <c r="F28" s="43">
        <f t="shared" si="4"/>
        <v>0.1072820099422276</v>
      </c>
      <c r="G28" s="34">
        <f>'January-19'!$E28</f>
        <v>174</v>
      </c>
      <c r="H28" s="34">
        <f>'February-19'!$E28</f>
        <v>165</v>
      </c>
      <c r="I28" s="34">
        <f>'March-19'!$E28</f>
        <v>188</v>
      </c>
      <c r="J28" s="34">
        <f>'April-19'!$E28</f>
        <v>128</v>
      </c>
      <c r="K28" s="34">
        <f>'May-19'!$E28</f>
        <v>172</v>
      </c>
      <c r="L28" s="34">
        <f>'June-19'!$E28</f>
        <v>86</v>
      </c>
      <c r="M28" s="34">
        <f>'July-18'!$E28</f>
        <v>154</v>
      </c>
      <c r="N28" s="34">
        <f>'August-18'!$E28</f>
        <v>154</v>
      </c>
      <c r="O28" s="34">
        <f>'September-18'!$E28</f>
        <v>142</v>
      </c>
      <c r="P28" s="34">
        <f>'October-18'!$E28</f>
        <v>94</v>
      </c>
      <c r="Q28" s="34">
        <f>'November-18'!$E28</f>
        <v>70</v>
      </c>
      <c r="R28" s="34">
        <f>'December-18'!$E28</f>
        <v>70</v>
      </c>
      <c r="S28" s="49">
        <f t="shared" si="1"/>
        <v>49.620000000000005</v>
      </c>
      <c r="T28" s="53"/>
    </row>
    <row r="29" spans="1:20">
      <c r="A29" s="8" t="s">
        <v>32</v>
      </c>
      <c r="B29" s="8">
        <f>'YTD Totals'!B29</f>
        <v>4011</v>
      </c>
      <c r="C29" s="35">
        <f t="shared" si="2"/>
        <v>160.44</v>
      </c>
      <c r="D29" s="35">
        <f t="shared" si="0"/>
        <v>473</v>
      </c>
      <c r="E29" s="35">
        <f t="shared" si="3"/>
        <v>-312.56</v>
      </c>
      <c r="F29" s="42">
        <f t="shared" si="4"/>
        <v>0.11792570431313887</v>
      </c>
      <c r="G29" s="35">
        <f>'January-19'!$E29</f>
        <v>24</v>
      </c>
      <c r="H29" s="35">
        <f>'February-19'!$E29</f>
        <v>22</v>
      </c>
      <c r="I29" s="35">
        <f>'March-19'!$E29</f>
        <v>58</v>
      </c>
      <c r="J29" s="35">
        <f>'April-19'!$E29</f>
        <v>39</v>
      </c>
      <c r="K29" s="35">
        <f>'May-19'!$E29</f>
        <v>57</v>
      </c>
      <c r="L29" s="35">
        <f>'June-19'!$E29</f>
        <v>39</v>
      </c>
      <c r="M29" s="35">
        <f>'July-18'!$E29</f>
        <v>53</v>
      </c>
      <c r="N29" s="35">
        <f>'August-18'!$E29</f>
        <v>53</v>
      </c>
      <c r="O29" s="35">
        <f>'September-18'!$E29</f>
        <v>31</v>
      </c>
      <c r="P29" s="35">
        <f>'October-18'!$E29</f>
        <v>24</v>
      </c>
      <c r="Q29" s="35">
        <f>'November-18'!$E29</f>
        <v>21</v>
      </c>
      <c r="R29" s="35">
        <f>'December-18'!$E29</f>
        <v>52</v>
      </c>
      <c r="S29" s="50">
        <f t="shared" si="1"/>
        <v>13.37</v>
      </c>
      <c r="T29" s="53"/>
    </row>
    <row r="30" spans="1:20">
      <c r="A30" s="7" t="s">
        <v>33</v>
      </c>
      <c r="B30" s="7">
        <f>'YTD Totals'!B30</f>
        <v>16665</v>
      </c>
      <c r="C30" s="34">
        <f t="shared" si="2"/>
        <v>666.6</v>
      </c>
      <c r="D30" s="34">
        <f t="shared" si="0"/>
        <v>1761</v>
      </c>
      <c r="E30" s="34">
        <f t="shared" si="3"/>
        <v>-1094.4000000000001</v>
      </c>
      <c r="F30" s="43">
        <f t="shared" si="4"/>
        <v>0.10567056705670567</v>
      </c>
      <c r="G30" s="34">
        <f>'January-19'!$E30</f>
        <v>114</v>
      </c>
      <c r="H30" s="34">
        <f>'February-19'!$E30</f>
        <v>93</v>
      </c>
      <c r="I30" s="34">
        <f>'March-19'!$E30</f>
        <v>150</v>
      </c>
      <c r="J30" s="34">
        <f>'April-19'!$E30</f>
        <v>180</v>
      </c>
      <c r="K30" s="34">
        <f>'May-19'!$E30</f>
        <v>126</v>
      </c>
      <c r="L30" s="34">
        <f>'June-19'!$E30</f>
        <v>130</v>
      </c>
      <c r="M30" s="34">
        <f>'July-18'!$E30</f>
        <v>158</v>
      </c>
      <c r="N30" s="34">
        <f>'August-18'!$E30</f>
        <v>158</v>
      </c>
      <c r="O30" s="34">
        <f>'September-18'!$E30</f>
        <v>147</v>
      </c>
      <c r="P30" s="34">
        <f>'October-18'!$E30</f>
        <v>154</v>
      </c>
      <c r="Q30" s="34">
        <f>'November-18'!$E30</f>
        <v>165</v>
      </c>
      <c r="R30" s="34">
        <f>'December-18'!$E30</f>
        <v>186</v>
      </c>
      <c r="S30" s="49">
        <f t="shared" si="1"/>
        <v>55.550000000000004</v>
      </c>
      <c r="T30" s="53"/>
    </row>
    <row r="31" spans="1:20">
      <c r="A31" s="8" t="s">
        <v>34</v>
      </c>
      <c r="B31" s="8">
        <f>'YTD Totals'!B31</f>
        <v>1143</v>
      </c>
      <c r="C31" s="35">
        <f t="shared" si="2"/>
        <v>45.72</v>
      </c>
      <c r="D31" s="35">
        <f t="shared" si="0"/>
        <v>249</v>
      </c>
      <c r="E31" s="35">
        <f t="shared" si="3"/>
        <v>-203.28</v>
      </c>
      <c r="F31" s="42">
        <f t="shared" si="4"/>
        <v>0.2178477690288714</v>
      </c>
      <c r="G31" s="35">
        <f>'January-19'!$E31</f>
        <v>6</v>
      </c>
      <c r="H31" s="35">
        <f>'February-19'!$E31</f>
        <v>28</v>
      </c>
      <c r="I31" s="35">
        <f>'March-19'!$E31</f>
        <v>21</v>
      </c>
      <c r="J31" s="35">
        <f>'April-19'!$E31</f>
        <v>19</v>
      </c>
      <c r="K31" s="35">
        <f>'May-19'!$E31</f>
        <v>13</v>
      </c>
      <c r="L31" s="35">
        <f>'June-19'!$E31</f>
        <v>20</v>
      </c>
      <c r="M31" s="35">
        <f>'July-18'!$E31</f>
        <v>44</v>
      </c>
      <c r="N31" s="35">
        <f>'August-18'!$E31</f>
        <v>44</v>
      </c>
      <c r="O31" s="35">
        <f>'September-18'!$E31</f>
        <v>8</v>
      </c>
      <c r="P31" s="35">
        <f>'October-18'!$E31</f>
        <v>12</v>
      </c>
      <c r="Q31" s="35">
        <f>'November-18'!$E31</f>
        <v>16</v>
      </c>
      <c r="R31" s="35">
        <f>'December-18'!$E31</f>
        <v>18</v>
      </c>
      <c r="S31" s="50">
        <f t="shared" si="1"/>
        <v>3.81</v>
      </c>
      <c r="T31" s="53"/>
    </row>
    <row r="32" spans="1:20">
      <c r="A32" s="7" t="s">
        <v>35</v>
      </c>
      <c r="B32" s="7">
        <f>'YTD Totals'!B32</f>
        <v>21309</v>
      </c>
      <c r="C32" s="34">
        <f t="shared" si="2"/>
        <v>852.36</v>
      </c>
      <c r="D32" s="34">
        <f t="shared" si="0"/>
        <v>1235</v>
      </c>
      <c r="E32" s="34">
        <f t="shared" si="3"/>
        <v>-382.64</v>
      </c>
      <c r="F32" s="43">
        <f t="shared" si="4"/>
        <v>5.7956731897320382E-2</v>
      </c>
      <c r="G32" s="34">
        <f>'January-19'!$E32</f>
        <v>141</v>
      </c>
      <c r="H32" s="34">
        <f>'February-19'!$E32</f>
        <v>111</v>
      </c>
      <c r="I32" s="34">
        <f>'March-19'!$E32</f>
        <v>142</v>
      </c>
      <c r="J32" s="34">
        <f>'April-19'!$E32</f>
        <v>121</v>
      </c>
      <c r="K32" s="34">
        <f>'May-19'!$E32</f>
        <v>60</v>
      </c>
      <c r="L32" s="34">
        <f>'June-19'!$E32</f>
        <v>115</v>
      </c>
      <c r="M32" s="34">
        <f>'July-18'!$E32</f>
        <v>84</v>
      </c>
      <c r="N32" s="34">
        <f>'August-18'!$E32</f>
        <v>84</v>
      </c>
      <c r="O32" s="34">
        <f>'September-18'!$E32</f>
        <v>138</v>
      </c>
      <c r="P32" s="34">
        <f>'October-18'!$E32</f>
        <v>66</v>
      </c>
      <c r="Q32" s="34">
        <f>'November-18'!$E32</f>
        <v>50</v>
      </c>
      <c r="R32" s="34">
        <f>'December-18'!$E32</f>
        <v>123</v>
      </c>
      <c r="S32" s="49">
        <f t="shared" si="1"/>
        <v>71.03</v>
      </c>
      <c r="T32" s="53"/>
    </row>
    <row r="33" spans="1:20">
      <c r="A33" s="8" t="s">
        <v>36</v>
      </c>
      <c r="B33" s="8">
        <f>'YTD Totals'!B33</f>
        <v>24255</v>
      </c>
      <c r="C33" s="35">
        <f t="shared" si="2"/>
        <v>970.2</v>
      </c>
      <c r="D33" s="35">
        <f t="shared" si="0"/>
        <v>2364</v>
      </c>
      <c r="E33" s="35">
        <f t="shared" si="3"/>
        <v>-1393.8</v>
      </c>
      <c r="F33" s="42">
        <f t="shared" si="4"/>
        <v>9.7464440321583176E-2</v>
      </c>
      <c r="G33" s="35">
        <f>'January-19'!$E33</f>
        <v>206</v>
      </c>
      <c r="H33" s="35">
        <f>'February-19'!$E33</f>
        <v>194</v>
      </c>
      <c r="I33" s="35">
        <f>'March-19'!$E33</f>
        <v>251</v>
      </c>
      <c r="J33" s="35">
        <f>'April-19'!$E33</f>
        <v>253</v>
      </c>
      <c r="K33" s="35">
        <f>'May-19'!$E33</f>
        <v>191</v>
      </c>
      <c r="L33" s="35">
        <f>'June-19'!$E33</f>
        <v>126</v>
      </c>
      <c r="M33" s="35">
        <f>'July-18'!$E33</f>
        <v>177</v>
      </c>
      <c r="N33" s="35">
        <f>'August-18'!$E33</f>
        <v>177</v>
      </c>
      <c r="O33" s="35">
        <f>'September-18'!$E33</f>
        <v>209</v>
      </c>
      <c r="P33" s="35">
        <f>'October-18'!$E33</f>
        <v>244</v>
      </c>
      <c r="Q33" s="35">
        <f>'November-18'!$E33</f>
        <v>176</v>
      </c>
      <c r="R33" s="35">
        <f>'December-18'!$E33</f>
        <v>160</v>
      </c>
      <c r="S33" s="50">
        <f t="shared" si="1"/>
        <v>80.850000000000009</v>
      </c>
      <c r="T33" s="53"/>
    </row>
    <row r="34" spans="1:20">
      <c r="A34" s="7" t="s">
        <v>37</v>
      </c>
      <c r="B34" s="7">
        <f>'YTD Totals'!B34</f>
        <v>24501</v>
      </c>
      <c r="C34" s="34">
        <f t="shared" si="2"/>
        <v>980.04</v>
      </c>
      <c r="D34" s="34">
        <f t="shared" si="0"/>
        <v>1841</v>
      </c>
      <c r="E34" s="34">
        <f t="shared" si="3"/>
        <v>-860.96</v>
      </c>
      <c r="F34" s="43">
        <f t="shared" si="4"/>
        <v>7.5139790212644386E-2</v>
      </c>
      <c r="G34" s="34">
        <f>'January-19'!$E34</f>
        <v>162</v>
      </c>
      <c r="H34" s="34">
        <f>'February-19'!$E34</f>
        <v>176</v>
      </c>
      <c r="I34" s="34">
        <f>'March-19'!$E34</f>
        <v>141</v>
      </c>
      <c r="J34" s="34">
        <f>'April-19'!$E34</f>
        <v>119</v>
      </c>
      <c r="K34" s="34">
        <f>'May-19'!$E34</f>
        <v>211</v>
      </c>
      <c r="L34" s="34">
        <f>'June-19'!$E34</f>
        <v>215</v>
      </c>
      <c r="M34" s="34">
        <f>'July-18'!$E34</f>
        <v>132</v>
      </c>
      <c r="N34" s="34">
        <f>'August-18'!$E34</f>
        <v>132</v>
      </c>
      <c r="O34" s="34">
        <f>'September-18'!$E34</f>
        <v>258</v>
      </c>
      <c r="P34" s="34">
        <f>'October-18'!$E34</f>
        <v>135</v>
      </c>
      <c r="Q34" s="34">
        <f>'November-18'!$E34</f>
        <v>82</v>
      </c>
      <c r="R34" s="34">
        <f>'December-18'!$E34</f>
        <v>78</v>
      </c>
      <c r="S34" s="49">
        <f t="shared" si="1"/>
        <v>81.67</v>
      </c>
      <c r="T34" s="53"/>
    </row>
    <row r="35" spans="1:20">
      <c r="A35" s="8" t="s">
        <v>38</v>
      </c>
      <c r="B35" s="8">
        <f>'YTD Totals'!B35</f>
        <v>10675</v>
      </c>
      <c r="C35" s="35">
        <f t="shared" si="2"/>
        <v>427</v>
      </c>
      <c r="D35" s="35">
        <f t="shared" ref="D35:D57" si="10">SUM(G35:R35)</f>
        <v>665</v>
      </c>
      <c r="E35" s="35">
        <f t="shared" si="3"/>
        <v>-238</v>
      </c>
      <c r="F35" s="42">
        <f t="shared" si="4"/>
        <v>6.2295081967213117E-2</v>
      </c>
      <c r="G35" s="35">
        <f>'January-19'!$E35</f>
        <v>61</v>
      </c>
      <c r="H35" s="35">
        <f>'February-19'!$E35</f>
        <v>101</v>
      </c>
      <c r="I35" s="35">
        <f>'March-19'!$E35</f>
        <v>47</v>
      </c>
      <c r="J35" s="35">
        <f>'April-19'!$E35</f>
        <v>58</v>
      </c>
      <c r="K35" s="35">
        <f>'May-19'!$E35</f>
        <v>28</v>
      </c>
      <c r="L35" s="35">
        <f>'June-19'!$E35</f>
        <v>43</v>
      </c>
      <c r="M35" s="35">
        <f>'July-18'!$E35</f>
        <v>32</v>
      </c>
      <c r="N35" s="35">
        <f>'August-18'!$E35</f>
        <v>32</v>
      </c>
      <c r="O35" s="35">
        <f>'September-18'!$E35</f>
        <v>58</v>
      </c>
      <c r="P35" s="35">
        <f>'October-18'!$E35</f>
        <v>113</v>
      </c>
      <c r="Q35" s="35">
        <f>'November-18'!$E35</f>
        <v>43</v>
      </c>
      <c r="R35" s="35">
        <f>'December-18'!$E35</f>
        <v>49</v>
      </c>
      <c r="S35" s="50">
        <f t="shared" ref="S35:S57" si="11">(B35*0.04)/12</f>
        <v>35.583333333333336</v>
      </c>
      <c r="T35" s="53"/>
    </row>
    <row r="36" spans="1:20">
      <c r="A36" s="7" t="s">
        <v>39</v>
      </c>
      <c r="B36" s="7">
        <f>'YTD Totals'!B36</f>
        <v>64751</v>
      </c>
      <c r="C36" s="34">
        <f t="shared" si="2"/>
        <v>2590.04</v>
      </c>
      <c r="D36" s="34">
        <f t="shared" si="10"/>
        <v>5230</v>
      </c>
      <c r="E36" s="34">
        <f t="shared" si="3"/>
        <v>-2639.96</v>
      </c>
      <c r="F36" s="43">
        <f t="shared" si="4"/>
        <v>8.0770953344349888E-2</v>
      </c>
      <c r="G36" s="34">
        <f>'January-19'!$E36</f>
        <v>397</v>
      </c>
      <c r="H36" s="34">
        <f>'February-19'!$E36</f>
        <v>385</v>
      </c>
      <c r="I36" s="34">
        <f>'March-19'!$E36</f>
        <v>565</v>
      </c>
      <c r="J36" s="34">
        <f>'April-19'!$E36</f>
        <v>579</v>
      </c>
      <c r="K36" s="34">
        <f>'May-19'!$E36</f>
        <v>488</v>
      </c>
      <c r="L36" s="34">
        <f>'June-19'!$E36</f>
        <v>368</v>
      </c>
      <c r="M36" s="34">
        <f>'July-18'!$E36</f>
        <v>341</v>
      </c>
      <c r="N36" s="34">
        <f>'August-18'!$E36</f>
        <v>341</v>
      </c>
      <c r="O36" s="34">
        <f>'September-18'!$E36</f>
        <v>571</v>
      </c>
      <c r="P36" s="34">
        <f>'October-18'!$E36</f>
        <v>576</v>
      </c>
      <c r="Q36" s="34">
        <f>'November-18'!$E36</f>
        <v>365</v>
      </c>
      <c r="R36" s="34">
        <f>'December-18'!$E36</f>
        <v>254</v>
      </c>
      <c r="S36" s="49">
        <f t="shared" si="11"/>
        <v>215.83666666666667</v>
      </c>
      <c r="T36" s="53"/>
    </row>
    <row r="37" spans="1:20">
      <c r="A37" s="8" t="s">
        <v>40</v>
      </c>
      <c r="B37" s="8">
        <f>'YTD Totals'!B37</f>
        <v>20619</v>
      </c>
      <c r="C37" s="35">
        <f t="shared" si="2"/>
        <v>824.76</v>
      </c>
      <c r="D37" s="35">
        <f t="shared" si="10"/>
        <v>1324</v>
      </c>
      <c r="E37" s="35">
        <f t="shared" si="3"/>
        <v>-499.24</v>
      </c>
      <c r="F37" s="42">
        <f t="shared" si="4"/>
        <v>6.4212619428682283E-2</v>
      </c>
      <c r="G37" s="35">
        <f>'January-19'!$E37</f>
        <v>110</v>
      </c>
      <c r="H37" s="35">
        <f>'February-19'!$E37</f>
        <v>102</v>
      </c>
      <c r="I37" s="35">
        <f>'March-19'!$E37</f>
        <v>112</v>
      </c>
      <c r="J37" s="35">
        <f>'April-19'!$E37</f>
        <v>165</v>
      </c>
      <c r="K37" s="35">
        <f>'May-19'!$E37</f>
        <v>77</v>
      </c>
      <c r="L37" s="35">
        <f>'June-19'!$E37</f>
        <v>134</v>
      </c>
      <c r="M37" s="35">
        <f>'July-18'!$E37</f>
        <v>110</v>
      </c>
      <c r="N37" s="35">
        <f>'August-18'!$E37</f>
        <v>110</v>
      </c>
      <c r="O37" s="35">
        <f>'September-18'!$E37</f>
        <v>119</v>
      </c>
      <c r="P37" s="35">
        <f>'October-18'!$E37</f>
        <v>101</v>
      </c>
      <c r="Q37" s="35">
        <f>'November-18'!$E37</f>
        <v>141</v>
      </c>
      <c r="R37" s="35">
        <f>'December-18'!$E37</f>
        <v>43</v>
      </c>
      <c r="S37" s="50">
        <f t="shared" si="11"/>
        <v>68.73</v>
      </c>
      <c r="T37" s="53"/>
    </row>
    <row r="38" spans="1:20">
      <c r="A38" s="7" t="s">
        <v>41</v>
      </c>
      <c r="B38" s="7">
        <f>'YTD Totals'!B38</f>
        <v>33028</v>
      </c>
      <c r="C38" s="34">
        <f t="shared" si="2"/>
        <v>1321.1200000000001</v>
      </c>
      <c r="D38" s="34">
        <f t="shared" si="10"/>
        <v>2359</v>
      </c>
      <c r="E38" s="34">
        <f t="shared" si="3"/>
        <v>-1037.8799999999999</v>
      </c>
      <c r="F38" s="43">
        <f t="shared" si="4"/>
        <v>7.1424246094223084E-2</v>
      </c>
      <c r="G38" s="34">
        <f>'January-19'!$E38</f>
        <v>199</v>
      </c>
      <c r="H38" s="34">
        <f>'February-19'!$E38</f>
        <v>183</v>
      </c>
      <c r="I38" s="34">
        <f>'March-19'!$E38</f>
        <v>238</v>
      </c>
      <c r="J38" s="34">
        <f>'April-19'!$E38</f>
        <v>243</v>
      </c>
      <c r="K38" s="34">
        <f>'May-19'!$E38</f>
        <v>222</v>
      </c>
      <c r="L38" s="34">
        <f>'June-19'!$E38</f>
        <v>125</v>
      </c>
      <c r="M38" s="34">
        <f>'July-18'!$E38</f>
        <v>219</v>
      </c>
      <c r="N38" s="34">
        <f>'August-18'!$E38</f>
        <v>219</v>
      </c>
      <c r="O38" s="34">
        <f>'September-18'!$E38</f>
        <v>191</v>
      </c>
      <c r="P38" s="34">
        <f>'October-18'!$E38</f>
        <v>206</v>
      </c>
      <c r="Q38" s="34">
        <f>'November-18'!$E38</f>
        <v>154</v>
      </c>
      <c r="R38" s="34">
        <f>'December-18'!$E38</f>
        <v>160</v>
      </c>
      <c r="S38" s="49">
        <f t="shared" si="11"/>
        <v>110.09333333333335</v>
      </c>
      <c r="T38" s="53"/>
    </row>
    <row r="39" spans="1:20">
      <c r="A39" s="8" t="s">
        <v>42</v>
      </c>
      <c r="B39" s="8">
        <f>'YTD Totals'!B39</f>
        <v>7973</v>
      </c>
      <c r="C39" s="35">
        <f t="shared" si="2"/>
        <v>318.92</v>
      </c>
      <c r="D39" s="35">
        <f t="shared" si="10"/>
        <v>1088</v>
      </c>
      <c r="E39" s="35">
        <f t="shared" si="3"/>
        <v>-769.07999999999993</v>
      </c>
      <c r="F39" s="42">
        <f t="shared" si="4"/>
        <v>0.13646055437100213</v>
      </c>
      <c r="G39" s="35">
        <f>'January-19'!$E39</f>
        <v>129</v>
      </c>
      <c r="H39" s="35">
        <f>'February-19'!$E39</f>
        <v>37</v>
      </c>
      <c r="I39" s="35">
        <f>'March-19'!$E39</f>
        <v>129</v>
      </c>
      <c r="J39" s="35">
        <f>'April-19'!$E39</f>
        <v>90</v>
      </c>
      <c r="K39" s="35">
        <f>'May-19'!$E39</f>
        <v>160</v>
      </c>
      <c r="L39" s="35">
        <f>'June-19'!$E39</f>
        <v>161</v>
      </c>
      <c r="M39" s="35">
        <f>'July-18'!$E39</f>
        <v>105</v>
      </c>
      <c r="N39" s="35">
        <f>'August-18'!$E39</f>
        <v>105</v>
      </c>
      <c r="O39" s="35">
        <f>'September-18'!$E39</f>
        <v>56</v>
      </c>
      <c r="P39" s="35">
        <f>'October-18'!$E39</f>
        <v>16</v>
      </c>
      <c r="Q39" s="35">
        <f>'November-18'!$E39</f>
        <v>85</v>
      </c>
      <c r="R39" s="35">
        <f>'December-18'!$E39</f>
        <v>15</v>
      </c>
      <c r="S39" s="50">
        <f t="shared" si="11"/>
        <v>26.576666666666668</v>
      </c>
      <c r="T39" s="53"/>
    </row>
    <row r="40" spans="1:20" hidden="1">
      <c r="A40" s="7" t="s">
        <v>43</v>
      </c>
      <c r="B40" s="7">
        <f>'YTD Totals'!B40</f>
        <v>10388</v>
      </c>
      <c r="C40" s="34">
        <f t="shared" si="2"/>
        <v>415.52</v>
      </c>
      <c r="D40" s="34">
        <f t="shared" si="10"/>
        <v>650</v>
      </c>
      <c r="E40" s="34">
        <f t="shared" si="3"/>
        <v>-234.48000000000002</v>
      </c>
      <c r="F40" s="43">
        <f t="shared" si="4"/>
        <v>6.2572198690797068E-2</v>
      </c>
      <c r="G40" s="34">
        <f>'January-19'!$E40</f>
        <v>116</v>
      </c>
      <c r="H40" s="34">
        <f>'February-19'!$E40</f>
        <v>44</v>
      </c>
      <c r="I40" s="34">
        <f>'March-19'!$E40</f>
        <v>0</v>
      </c>
      <c r="J40" s="34">
        <f>'April-19'!$E40</f>
        <v>9</v>
      </c>
      <c r="K40" s="34">
        <f>'May-19'!$E40</f>
        <v>11</v>
      </c>
      <c r="L40" s="34">
        <f>'June-19'!$E40</f>
        <v>0</v>
      </c>
      <c r="M40" s="34">
        <f>'July-18'!$E40</f>
        <v>0</v>
      </c>
      <c r="N40" s="34">
        <f>'August-18'!$E40</f>
        <v>0</v>
      </c>
      <c r="O40" s="34">
        <f>'September-18'!$E40</f>
        <v>241</v>
      </c>
      <c r="P40" s="34">
        <f>'October-18'!$E40</f>
        <v>49</v>
      </c>
      <c r="Q40" s="34">
        <f>'November-18'!$E40</f>
        <v>50</v>
      </c>
      <c r="R40" s="34">
        <f>'December-18'!$E40</f>
        <v>130</v>
      </c>
      <c r="S40" s="49">
        <f t="shared" si="11"/>
        <v>34.626666666666665</v>
      </c>
      <c r="T40" s="53"/>
    </row>
    <row r="41" spans="1:20" hidden="1">
      <c r="A41" s="10" t="s">
        <v>44</v>
      </c>
      <c r="B41" s="10">
        <f>'YTD Totals'!B41</f>
        <v>18549</v>
      </c>
      <c r="C41" s="38">
        <f t="shared" si="2"/>
        <v>741.96</v>
      </c>
      <c r="D41" s="38">
        <f t="shared" si="10"/>
        <v>783</v>
      </c>
      <c r="E41" s="38">
        <f t="shared" si="3"/>
        <v>-41.039999999999964</v>
      </c>
      <c r="F41" s="46">
        <f t="shared" si="4"/>
        <v>4.2212518195050945E-2</v>
      </c>
      <c r="G41" s="38">
        <f>'January-19'!$E41</f>
        <v>153</v>
      </c>
      <c r="H41" s="38">
        <f>'February-19'!$E41</f>
        <v>23</v>
      </c>
      <c r="I41" s="38">
        <f>'March-19'!$E41</f>
        <v>3</v>
      </c>
      <c r="J41" s="38">
        <f>'April-19'!$E41</f>
        <v>124</v>
      </c>
      <c r="K41" s="38">
        <f>'May-19'!$E41</f>
        <v>125</v>
      </c>
      <c r="L41" s="38">
        <f>'June-19'!$E41</f>
        <v>93</v>
      </c>
      <c r="M41" s="38">
        <f>'July-18'!$E41</f>
        <v>0</v>
      </c>
      <c r="N41" s="38">
        <f>'August-18'!$E41</f>
        <v>0</v>
      </c>
      <c r="O41" s="38">
        <f>'September-18'!$E41</f>
        <v>71</v>
      </c>
      <c r="P41" s="38">
        <f>'October-18'!$E41</f>
        <v>106</v>
      </c>
      <c r="Q41" s="38">
        <f>'November-18'!$E41</f>
        <v>38</v>
      </c>
      <c r="R41" s="38">
        <f>'December-18'!$E41</f>
        <v>47</v>
      </c>
      <c r="S41" s="48">
        <f t="shared" si="11"/>
        <v>61.830000000000005</v>
      </c>
      <c r="T41" s="53"/>
    </row>
    <row r="42" spans="1:20" hidden="1">
      <c r="A42" s="10" t="s">
        <v>45</v>
      </c>
      <c r="B42" s="10">
        <f>'YTD Totals'!B42</f>
        <v>5474</v>
      </c>
      <c r="C42" s="38">
        <f t="shared" si="2"/>
        <v>218.96</v>
      </c>
      <c r="D42" s="38">
        <f t="shared" si="10"/>
        <v>44</v>
      </c>
      <c r="E42" s="38">
        <f t="shared" si="3"/>
        <v>174.96</v>
      </c>
      <c r="F42" s="46">
        <f t="shared" si="4"/>
        <v>8.0379978078187805E-3</v>
      </c>
      <c r="G42" s="38">
        <f>'January-19'!$E42</f>
        <v>21</v>
      </c>
      <c r="H42" s="38">
        <f>'February-19'!$E42</f>
        <v>0</v>
      </c>
      <c r="I42" s="38">
        <f>'March-19'!$E42</f>
        <v>13</v>
      </c>
      <c r="J42" s="38">
        <f>'April-19'!$E42</f>
        <v>7</v>
      </c>
      <c r="K42" s="38">
        <f>'May-19'!$E42</f>
        <v>2</v>
      </c>
      <c r="L42" s="38">
        <f>'June-19'!$E42</f>
        <v>0</v>
      </c>
      <c r="M42" s="38">
        <f>'July-18'!$E42</f>
        <v>0</v>
      </c>
      <c r="N42" s="38">
        <f>'August-18'!$E42</f>
        <v>0</v>
      </c>
      <c r="O42" s="38">
        <f>'September-18'!$E42</f>
        <v>0</v>
      </c>
      <c r="P42" s="38">
        <f>'October-18'!$E42</f>
        <v>1</v>
      </c>
      <c r="Q42" s="38">
        <f>'November-18'!$E42</f>
        <v>0</v>
      </c>
      <c r="R42" s="38">
        <f>'December-18'!$E42</f>
        <v>0</v>
      </c>
      <c r="S42" s="48">
        <f t="shared" si="11"/>
        <v>18.246666666666666</v>
      </c>
      <c r="T42" s="53"/>
    </row>
    <row r="43" spans="1:20" hidden="1">
      <c r="A43" s="10" t="s">
        <v>46</v>
      </c>
      <c r="B43" s="10">
        <f>'YTD Totals'!B43</f>
        <v>5013</v>
      </c>
      <c r="C43" s="38">
        <f t="shared" si="2"/>
        <v>200.52</v>
      </c>
      <c r="D43" s="38">
        <f t="shared" si="10"/>
        <v>141</v>
      </c>
      <c r="E43" s="38">
        <f t="shared" si="3"/>
        <v>59.52000000000001</v>
      </c>
      <c r="F43" s="46">
        <f t="shared" si="4"/>
        <v>2.8126870137642132E-2</v>
      </c>
      <c r="G43" s="38">
        <f>'January-19'!$E43</f>
        <v>1</v>
      </c>
      <c r="H43" s="38">
        <f>'February-19'!$E43</f>
        <v>0</v>
      </c>
      <c r="I43" s="38">
        <f>'March-19'!$E43</f>
        <v>5</v>
      </c>
      <c r="J43" s="38">
        <f>'April-19'!$E43</f>
        <v>0</v>
      </c>
      <c r="K43" s="38">
        <f>'May-19'!$E43</f>
        <v>0</v>
      </c>
      <c r="L43" s="38">
        <f>'June-19'!$E43</f>
        <v>0</v>
      </c>
      <c r="M43" s="38">
        <f>'July-18'!$E43</f>
        <v>48</v>
      </c>
      <c r="N43" s="38">
        <f>'August-18'!$E43</f>
        <v>48</v>
      </c>
      <c r="O43" s="38">
        <f>'September-18'!$E43</f>
        <v>7</v>
      </c>
      <c r="P43" s="38">
        <f>'October-18'!$E43</f>
        <v>2</v>
      </c>
      <c r="Q43" s="38">
        <f>'November-18'!$E43</f>
        <v>0</v>
      </c>
      <c r="R43" s="38">
        <f>'December-18'!$E43</f>
        <v>30</v>
      </c>
      <c r="S43" s="48">
        <f t="shared" si="11"/>
        <v>16.71</v>
      </c>
      <c r="T43" s="53"/>
    </row>
    <row r="44" spans="1:20" hidden="1">
      <c r="A44" s="10" t="s">
        <v>47</v>
      </c>
      <c r="B44" s="10">
        <f>'YTD Totals'!B44</f>
        <v>13457</v>
      </c>
      <c r="C44" s="38">
        <f t="shared" si="2"/>
        <v>538.28</v>
      </c>
      <c r="D44" s="38">
        <f t="shared" si="10"/>
        <v>31</v>
      </c>
      <c r="E44" s="38">
        <f t="shared" si="3"/>
        <v>507.28</v>
      </c>
      <c r="F44" s="46">
        <f t="shared" si="4"/>
        <v>2.3036337965371182E-3</v>
      </c>
      <c r="G44" s="38">
        <f>'January-19'!$E44</f>
        <v>1</v>
      </c>
      <c r="H44" s="38">
        <f>'February-19'!$E44</f>
        <v>0</v>
      </c>
      <c r="I44" s="38">
        <f>'March-19'!$E44</f>
        <v>5</v>
      </c>
      <c r="J44" s="38">
        <f>'April-19'!$E44</f>
        <v>13</v>
      </c>
      <c r="K44" s="38">
        <f>'May-19'!$E44</f>
        <v>2</v>
      </c>
      <c r="L44" s="38">
        <f>'June-19'!$E44</f>
        <v>0</v>
      </c>
      <c r="M44" s="38">
        <f>'July-18'!$E44</f>
        <v>0</v>
      </c>
      <c r="N44" s="38">
        <f>'August-18'!$E44</f>
        <v>0</v>
      </c>
      <c r="O44" s="38">
        <f>'September-18'!$E44</f>
        <v>1</v>
      </c>
      <c r="P44" s="38">
        <f>'October-18'!$E44</f>
        <v>6</v>
      </c>
      <c r="Q44" s="38">
        <f>'November-18'!$E44</f>
        <v>2</v>
      </c>
      <c r="R44" s="38">
        <f>'December-18'!$E44</f>
        <v>1</v>
      </c>
      <c r="S44" s="48">
        <f t="shared" si="11"/>
        <v>44.856666666666662</v>
      </c>
      <c r="T44" s="53"/>
    </row>
    <row r="45" spans="1:20" hidden="1">
      <c r="A45" s="11" t="s">
        <v>69</v>
      </c>
      <c r="B45" s="11">
        <f>'YTD Totals'!B45</f>
        <v>52881</v>
      </c>
      <c r="C45" s="39">
        <f t="shared" si="2"/>
        <v>2115.2400000000002</v>
      </c>
      <c r="D45" s="39">
        <f t="shared" si="10"/>
        <v>1649</v>
      </c>
      <c r="E45" s="39">
        <f t="shared" si="3"/>
        <v>466.24000000000024</v>
      </c>
      <c r="F45" s="47">
        <f t="shared" si="4"/>
        <v>3.1183222707588738E-2</v>
      </c>
      <c r="G45" s="39">
        <f>'January-19'!$E45</f>
        <v>292</v>
      </c>
      <c r="H45" s="39">
        <f>'February-19'!$E45</f>
        <v>67</v>
      </c>
      <c r="I45" s="39">
        <f>'March-19'!$E45</f>
        <v>26</v>
      </c>
      <c r="J45" s="39">
        <f>'April-19'!$E45</f>
        <v>153</v>
      </c>
      <c r="K45" s="39">
        <f>'May-19'!$E45</f>
        <v>140</v>
      </c>
      <c r="L45" s="39">
        <f>'June-19'!$E45</f>
        <v>93</v>
      </c>
      <c r="M45" s="39">
        <f>'July-18'!$E45</f>
        <v>48</v>
      </c>
      <c r="N45" s="39">
        <f>'August-18'!$E45</f>
        <v>48</v>
      </c>
      <c r="O45" s="39">
        <f>'September-18'!$E45</f>
        <v>320</v>
      </c>
      <c r="P45" s="39">
        <f>'October-18'!$E45</f>
        <v>164</v>
      </c>
      <c r="Q45" s="39">
        <f>'November-18'!$E45</f>
        <v>90</v>
      </c>
      <c r="R45" s="39">
        <f>'December-18'!$E45</f>
        <v>208</v>
      </c>
      <c r="S45" s="52">
        <f t="shared" si="11"/>
        <v>176.27</v>
      </c>
      <c r="T45" s="53"/>
    </row>
    <row r="46" spans="1:20">
      <c r="A46" s="8" t="s">
        <v>48</v>
      </c>
      <c r="B46" s="8">
        <f>'YTD Totals'!B46</f>
        <v>6476</v>
      </c>
      <c r="C46" s="35">
        <f t="shared" si="2"/>
        <v>259.04000000000002</v>
      </c>
      <c r="D46" s="35">
        <f t="shared" si="10"/>
        <v>1021</v>
      </c>
      <c r="E46" s="35">
        <f t="shared" si="3"/>
        <v>-761.96</v>
      </c>
      <c r="F46" s="42">
        <f t="shared" si="4"/>
        <v>0.15765904879555281</v>
      </c>
      <c r="G46" s="35">
        <f>'January-19'!$E46</f>
        <v>73</v>
      </c>
      <c r="H46" s="35">
        <f>'February-19'!$E46</f>
        <v>94</v>
      </c>
      <c r="I46" s="35">
        <f>'March-19'!$E46</f>
        <v>189</v>
      </c>
      <c r="J46" s="35">
        <f>'April-19'!$E46</f>
        <v>71</v>
      </c>
      <c r="K46" s="35">
        <f>'May-19'!$E46</f>
        <v>31</v>
      </c>
      <c r="L46" s="35">
        <f>'June-19'!$E46</f>
        <v>168</v>
      </c>
      <c r="M46" s="35">
        <f>'July-18'!$E46</f>
        <v>71</v>
      </c>
      <c r="N46" s="35">
        <f>'August-18'!$E46</f>
        <v>71</v>
      </c>
      <c r="O46" s="35">
        <f>'September-18'!$E46</f>
        <v>17</v>
      </c>
      <c r="P46" s="35">
        <f>'October-18'!$E46</f>
        <v>66</v>
      </c>
      <c r="Q46" s="35">
        <f>'November-18'!$E46</f>
        <v>72</v>
      </c>
      <c r="R46" s="35">
        <f>'December-18'!$E46</f>
        <v>98</v>
      </c>
      <c r="S46" s="50">
        <f t="shared" si="11"/>
        <v>21.58666666666667</v>
      </c>
      <c r="T46" s="53"/>
    </row>
    <row r="47" spans="1:20">
      <c r="A47" s="7" t="s">
        <v>49</v>
      </c>
      <c r="B47" s="7">
        <f>'YTD Totals'!B47</f>
        <v>6971</v>
      </c>
      <c r="C47" s="34">
        <f t="shared" si="2"/>
        <v>278.84000000000003</v>
      </c>
      <c r="D47" s="34">
        <f t="shared" si="10"/>
        <v>429</v>
      </c>
      <c r="E47" s="34">
        <f t="shared" si="3"/>
        <v>-150.15999999999997</v>
      </c>
      <c r="F47" s="43">
        <f t="shared" si="4"/>
        <v>6.154066848371826E-2</v>
      </c>
      <c r="G47" s="34">
        <f>'January-19'!$E47</f>
        <v>38</v>
      </c>
      <c r="H47" s="34">
        <f>'February-19'!$E47</f>
        <v>21</v>
      </c>
      <c r="I47" s="34">
        <f>'March-19'!$E47</f>
        <v>39</v>
      </c>
      <c r="J47" s="34">
        <f>'April-19'!$E47</f>
        <v>44</v>
      </c>
      <c r="K47" s="34">
        <f>'May-19'!$E47</f>
        <v>31</v>
      </c>
      <c r="L47" s="34">
        <f>'June-19'!$E47</f>
        <v>40</v>
      </c>
      <c r="M47" s="34">
        <f>'July-18'!$E47</f>
        <v>34</v>
      </c>
      <c r="N47" s="34">
        <f>'August-18'!$E47</f>
        <v>34</v>
      </c>
      <c r="O47" s="34">
        <f>'September-18'!$E47</f>
        <v>35</v>
      </c>
      <c r="P47" s="34">
        <f>'October-18'!$E47</f>
        <v>50</v>
      </c>
      <c r="Q47" s="34">
        <f>'November-18'!$E47</f>
        <v>35</v>
      </c>
      <c r="R47" s="34">
        <f>'December-18'!$E47</f>
        <v>28</v>
      </c>
      <c r="S47" s="49">
        <f t="shared" si="11"/>
        <v>23.236666666666668</v>
      </c>
      <c r="T47" s="53"/>
    </row>
    <row r="48" spans="1:20">
      <c r="A48" s="8" t="s">
        <v>50</v>
      </c>
      <c r="B48" s="8">
        <f>'YTD Totals'!B48</f>
        <v>14844</v>
      </c>
      <c r="C48" s="35">
        <f t="shared" si="2"/>
        <v>593.76</v>
      </c>
      <c r="D48" s="35">
        <f t="shared" si="10"/>
        <v>1339</v>
      </c>
      <c r="E48" s="35">
        <f t="shared" si="3"/>
        <v>-745.24</v>
      </c>
      <c r="F48" s="42">
        <f t="shared" si="4"/>
        <v>9.0204796550794927E-2</v>
      </c>
      <c r="G48" s="35">
        <f>'January-19'!$E48</f>
        <v>96</v>
      </c>
      <c r="H48" s="35">
        <f>'February-19'!$E48</f>
        <v>140</v>
      </c>
      <c r="I48" s="35">
        <f>'March-19'!$E48</f>
        <v>185</v>
      </c>
      <c r="J48" s="35">
        <f>'April-19'!$E48</f>
        <v>102</v>
      </c>
      <c r="K48" s="35">
        <f>'May-19'!$E48</f>
        <v>89</v>
      </c>
      <c r="L48" s="35">
        <f>'June-19'!$E48</f>
        <v>86</v>
      </c>
      <c r="M48" s="35">
        <f>'July-18'!$E48</f>
        <v>127</v>
      </c>
      <c r="N48" s="35">
        <f>'August-18'!$E48</f>
        <v>127</v>
      </c>
      <c r="O48" s="35">
        <f>'September-18'!$E48</f>
        <v>121</v>
      </c>
      <c r="P48" s="35">
        <f>'October-18'!$E48</f>
        <v>93</v>
      </c>
      <c r="Q48" s="35">
        <f>'November-18'!$E48</f>
        <v>75</v>
      </c>
      <c r="R48" s="35">
        <f>'December-18'!$E48</f>
        <v>98</v>
      </c>
      <c r="S48" s="50">
        <f t="shared" si="11"/>
        <v>49.48</v>
      </c>
      <c r="T48" s="53"/>
    </row>
    <row r="49" spans="1:20">
      <c r="A49" s="7" t="s">
        <v>51</v>
      </c>
      <c r="B49" s="7">
        <f>'YTD Totals'!B49</f>
        <v>31693</v>
      </c>
      <c r="C49" s="34">
        <f t="shared" si="2"/>
        <v>1267.72</v>
      </c>
      <c r="D49" s="34">
        <f t="shared" si="10"/>
        <v>2052</v>
      </c>
      <c r="E49" s="34">
        <f t="shared" si="3"/>
        <v>-784.28</v>
      </c>
      <c r="F49" s="43">
        <f t="shared" si="4"/>
        <v>6.4746158457703595E-2</v>
      </c>
      <c r="G49" s="34">
        <f>'January-19'!$E49</f>
        <v>219</v>
      </c>
      <c r="H49" s="34">
        <f>'February-19'!$E49</f>
        <v>127</v>
      </c>
      <c r="I49" s="34">
        <f>'March-19'!$E49</f>
        <v>167</v>
      </c>
      <c r="J49" s="34">
        <f>'April-19'!$E49</f>
        <v>200</v>
      </c>
      <c r="K49" s="34">
        <f>'May-19'!$E49</f>
        <v>161</v>
      </c>
      <c r="L49" s="34">
        <f>'June-19'!$E49</f>
        <v>113</v>
      </c>
      <c r="M49" s="34">
        <f>'July-18'!$E49</f>
        <v>219</v>
      </c>
      <c r="N49" s="34">
        <f>'August-18'!$E49</f>
        <v>219</v>
      </c>
      <c r="O49" s="34">
        <f>'September-18'!$E49</f>
        <v>178</v>
      </c>
      <c r="P49" s="34">
        <f>'October-18'!$E49</f>
        <v>199</v>
      </c>
      <c r="Q49" s="34">
        <f>'November-18'!$E49</f>
        <v>114</v>
      </c>
      <c r="R49" s="34">
        <f>'December-18'!$E49</f>
        <v>136</v>
      </c>
      <c r="S49" s="49">
        <f t="shared" si="11"/>
        <v>105.64333333333333</v>
      </c>
      <c r="T49" s="53"/>
    </row>
    <row r="50" spans="1:20">
      <c r="A50" s="8" t="s">
        <v>52</v>
      </c>
      <c r="B50" s="8">
        <f>'YTD Totals'!B50</f>
        <v>25578</v>
      </c>
      <c r="C50" s="35">
        <f t="shared" si="2"/>
        <v>1023.12</v>
      </c>
      <c r="D50" s="35">
        <f t="shared" si="10"/>
        <v>1111</v>
      </c>
      <c r="E50" s="35">
        <f t="shared" si="3"/>
        <v>-87.88</v>
      </c>
      <c r="F50" s="42">
        <f t="shared" si="4"/>
        <v>4.3435765110641955E-2</v>
      </c>
      <c r="G50" s="35">
        <f>'January-19'!$E50</f>
        <v>115</v>
      </c>
      <c r="H50" s="35">
        <f>'February-19'!$E50</f>
        <v>84</v>
      </c>
      <c r="I50" s="35">
        <f>'March-19'!$E50</f>
        <v>95</v>
      </c>
      <c r="J50" s="35">
        <f>'April-19'!$E50</f>
        <v>91</v>
      </c>
      <c r="K50" s="35">
        <f>'May-19'!$E50</f>
        <v>114</v>
      </c>
      <c r="L50" s="35">
        <f>'June-19'!$E50</f>
        <v>115</v>
      </c>
      <c r="M50" s="35">
        <f>'July-18'!$E50</f>
        <v>76</v>
      </c>
      <c r="N50" s="35">
        <f>'August-18'!$E50</f>
        <v>76</v>
      </c>
      <c r="O50" s="35">
        <f>'September-18'!$E50</f>
        <v>94</v>
      </c>
      <c r="P50" s="35">
        <f>'October-18'!$E50</f>
        <v>96</v>
      </c>
      <c r="Q50" s="35">
        <f>'November-18'!$E50</f>
        <v>110</v>
      </c>
      <c r="R50" s="35">
        <f>'December-18'!$E50</f>
        <v>45</v>
      </c>
      <c r="S50" s="50">
        <f t="shared" si="11"/>
        <v>85.26</v>
      </c>
      <c r="T50" s="53"/>
    </row>
    <row r="51" spans="1:20">
      <c r="A51" s="7" t="s">
        <v>53</v>
      </c>
      <c r="B51" s="7">
        <f>'YTD Totals'!B51</f>
        <v>10661</v>
      </c>
      <c r="C51" s="34">
        <f t="shared" si="2"/>
        <v>426.44</v>
      </c>
      <c r="D51" s="34">
        <f t="shared" si="10"/>
        <v>1069</v>
      </c>
      <c r="E51" s="34">
        <f t="shared" si="3"/>
        <v>-642.55999999999995</v>
      </c>
      <c r="F51" s="43">
        <f t="shared" si="4"/>
        <v>0.10027201951036488</v>
      </c>
      <c r="G51" s="34">
        <f>'January-19'!$E51</f>
        <v>95</v>
      </c>
      <c r="H51" s="34">
        <f>'February-19'!$E51</f>
        <v>98</v>
      </c>
      <c r="I51" s="34">
        <f>'March-19'!$E51</f>
        <v>62</v>
      </c>
      <c r="J51" s="34">
        <f>'April-19'!$E51</f>
        <v>76</v>
      </c>
      <c r="K51" s="34">
        <f>'May-19'!$E51</f>
        <v>122</v>
      </c>
      <c r="L51" s="34">
        <f>'June-19'!$E51</f>
        <v>71</v>
      </c>
      <c r="M51" s="34">
        <f>'July-18'!$E51</f>
        <v>66</v>
      </c>
      <c r="N51" s="34">
        <f>'August-18'!$E51</f>
        <v>66</v>
      </c>
      <c r="O51" s="34">
        <f>'September-18'!$E51</f>
        <v>79</v>
      </c>
      <c r="P51" s="34">
        <f>'October-18'!$E51</f>
        <v>103</v>
      </c>
      <c r="Q51" s="34">
        <f>'November-18'!$E51</f>
        <v>123</v>
      </c>
      <c r="R51" s="34">
        <f>'December-18'!$E51</f>
        <v>108</v>
      </c>
      <c r="S51" s="49">
        <f t="shared" si="11"/>
        <v>35.536666666666669</v>
      </c>
      <c r="T51" s="53"/>
    </row>
    <row r="52" spans="1:20">
      <c r="A52" s="8" t="s">
        <v>54</v>
      </c>
      <c r="B52" s="8">
        <f>'YTD Totals'!B52</f>
        <v>30706</v>
      </c>
      <c r="C52" s="35">
        <f t="shared" si="2"/>
        <v>1228.24</v>
      </c>
      <c r="D52" s="35">
        <f t="shared" si="10"/>
        <v>2470</v>
      </c>
      <c r="E52" s="35">
        <f t="shared" si="3"/>
        <v>-1241.76</v>
      </c>
      <c r="F52" s="42">
        <f t="shared" si="4"/>
        <v>8.0440304826418285E-2</v>
      </c>
      <c r="G52" s="35">
        <f>'January-19'!$E52</f>
        <v>248</v>
      </c>
      <c r="H52" s="35">
        <f>'February-19'!$E52</f>
        <v>308</v>
      </c>
      <c r="I52" s="35">
        <f>'March-19'!$E52</f>
        <v>238</v>
      </c>
      <c r="J52" s="35">
        <f>'April-19'!$E52</f>
        <v>246</v>
      </c>
      <c r="K52" s="35">
        <f>'May-19'!$E52</f>
        <v>162</v>
      </c>
      <c r="L52" s="35">
        <f>'June-19'!$E52</f>
        <v>219</v>
      </c>
      <c r="M52" s="35">
        <f>'July-18'!$E52</f>
        <v>197</v>
      </c>
      <c r="N52" s="35">
        <f>'August-18'!$E52</f>
        <v>197</v>
      </c>
      <c r="O52" s="35">
        <f>'September-18'!$E52</f>
        <v>156</v>
      </c>
      <c r="P52" s="35">
        <f>'October-18'!$E52</f>
        <v>197</v>
      </c>
      <c r="Q52" s="35">
        <f>'November-18'!$E52</f>
        <v>154</v>
      </c>
      <c r="R52" s="35">
        <f>'December-18'!$E52</f>
        <v>148</v>
      </c>
      <c r="S52" s="50">
        <f t="shared" si="11"/>
        <v>102.35333333333334</v>
      </c>
      <c r="T52" s="53"/>
    </row>
    <row r="53" spans="1:20">
      <c r="A53" s="7" t="s">
        <v>55</v>
      </c>
      <c r="B53" s="7">
        <f>'YTD Totals'!B53</f>
        <v>11200</v>
      </c>
      <c r="C53" s="34">
        <f t="shared" si="2"/>
        <v>448</v>
      </c>
      <c r="D53" s="34">
        <f t="shared" si="10"/>
        <v>663</v>
      </c>
      <c r="E53" s="34">
        <f t="shared" si="3"/>
        <v>-215</v>
      </c>
      <c r="F53" s="43">
        <f t="shared" si="4"/>
        <v>5.9196428571428573E-2</v>
      </c>
      <c r="G53" s="34">
        <f>'January-19'!$E53</f>
        <v>55</v>
      </c>
      <c r="H53" s="34">
        <f>'February-19'!$E53</f>
        <v>53</v>
      </c>
      <c r="I53" s="34">
        <f>'March-19'!$E53</f>
        <v>96</v>
      </c>
      <c r="J53" s="34">
        <f>'April-19'!$E53</f>
        <v>45</v>
      </c>
      <c r="K53" s="34">
        <f>'May-19'!$E53</f>
        <v>42</v>
      </c>
      <c r="L53" s="34">
        <f>'June-19'!$E53</f>
        <v>32</v>
      </c>
      <c r="M53" s="34">
        <f>'July-18'!$E53</f>
        <v>54</v>
      </c>
      <c r="N53" s="34">
        <f>'August-18'!$E53</f>
        <v>54</v>
      </c>
      <c r="O53" s="34">
        <f>'September-18'!$E53</f>
        <v>42</v>
      </c>
      <c r="P53" s="34">
        <f>'October-18'!$E53</f>
        <v>60</v>
      </c>
      <c r="Q53" s="34">
        <f>'November-18'!$E53</f>
        <v>86</v>
      </c>
      <c r="R53" s="34">
        <f>'December-18'!$E53</f>
        <v>44</v>
      </c>
      <c r="S53" s="49">
        <f t="shared" si="11"/>
        <v>37.333333333333336</v>
      </c>
      <c r="T53" s="53"/>
    </row>
    <row r="54" spans="1:20">
      <c r="A54" s="8" t="s">
        <v>56</v>
      </c>
      <c r="B54" s="8">
        <f>'YTD Totals'!B54</f>
        <v>22067</v>
      </c>
      <c r="C54" s="35">
        <f t="shared" si="2"/>
        <v>882.68000000000006</v>
      </c>
      <c r="D54" s="35">
        <f t="shared" si="10"/>
        <v>1370</v>
      </c>
      <c r="E54" s="35">
        <f t="shared" si="3"/>
        <v>-487.31999999999994</v>
      </c>
      <c r="F54" s="42">
        <f t="shared" si="4"/>
        <v>6.208365432546336E-2</v>
      </c>
      <c r="G54" s="35">
        <f>'January-19'!$E54</f>
        <v>218</v>
      </c>
      <c r="H54" s="35">
        <f>'February-19'!$E54</f>
        <v>114</v>
      </c>
      <c r="I54" s="35">
        <f>'March-19'!$E54</f>
        <v>91</v>
      </c>
      <c r="J54" s="35">
        <f>'April-19'!$E54</f>
        <v>110</v>
      </c>
      <c r="K54" s="35">
        <f>'May-19'!$E54</f>
        <v>72</v>
      </c>
      <c r="L54" s="35">
        <f>'June-19'!$E54</f>
        <v>63</v>
      </c>
      <c r="M54" s="35">
        <f>'July-18'!$E54</f>
        <v>222</v>
      </c>
      <c r="N54" s="35">
        <f>'August-18'!$E54</f>
        <v>222</v>
      </c>
      <c r="O54" s="35">
        <f>'September-18'!$E54</f>
        <v>51</v>
      </c>
      <c r="P54" s="35">
        <f>'October-18'!$E54</f>
        <v>56</v>
      </c>
      <c r="Q54" s="35">
        <f>'November-18'!$E54</f>
        <v>93</v>
      </c>
      <c r="R54" s="35">
        <f>'December-18'!$E54</f>
        <v>58</v>
      </c>
      <c r="S54" s="50">
        <f t="shared" si="11"/>
        <v>73.556666666666672</v>
      </c>
      <c r="T54" s="53"/>
    </row>
    <row r="55" spans="1:20">
      <c r="A55" s="7" t="s">
        <v>57</v>
      </c>
      <c r="B55" s="7">
        <f>'YTD Totals'!B55</f>
        <v>10340</v>
      </c>
      <c r="C55" s="34">
        <f t="shared" si="2"/>
        <v>413.6</v>
      </c>
      <c r="D55" s="34">
        <f t="shared" si="10"/>
        <v>513</v>
      </c>
      <c r="E55" s="34">
        <f t="shared" si="3"/>
        <v>-99.399999999999977</v>
      </c>
      <c r="F55" s="43">
        <f t="shared" si="4"/>
        <v>4.9613152804642166E-2</v>
      </c>
      <c r="G55" s="34">
        <f>'January-19'!$E55</f>
        <v>49</v>
      </c>
      <c r="H55" s="34">
        <f>'February-19'!$E55</f>
        <v>25</v>
      </c>
      <c r="I55" s="34">
        <f>'March-19'!$E55</f>
        <v>29</v>
      </c>
      <c r="J55" s="34">
        <f>'April-19'!$E55</f>
        <v>130</v>
      </c>
      <c r="K55" s="34">
        <f>'May-19'!$E55</f>
        <v>113</v>
      </c>
      <c r="L55" s="34">
        <f>'June-19'!$E55</f>
        <v>54</v>
      </c>
      <c r="M55" s="34">
        <f>'July-18'!$E55</f>
        <v>18</v>
      </c>
      <c r="N55" s="34">
        <f>'August-18'!$E55</f>
        <v>18</v>
      </c>
      <c r="O55" s="34">
        <f>'September-18'!$E55</f>
        <v>43</v>
      </c>
      <c r="P55" s="34">
        <f>'October-18'!$E55</f>
        <v>19</v>
      </c>
      <c r="Q55" s="34">
        <f>'November-18'!$E55</f>
        <v>15</v>
      </c>
      <c r="R55" s="34">
        <f>'December-18'!$E55</f>
        <v>0</v>
      </c>
      <c r="S55" s="49">
        <f t="shared" si="11"/>
        <v>34.466666666666669</v>
      </c>
      <c r="T55" s="53"/>
    </row>
    <row r="56" spans="1:20">
      <c r="A56" s="8" t="s">
        <v>58</v>
      </c>
      <c r="B56" s="8">
        <f>'YTD Totals'!B56</f>
        <v>15378</v>
      </c>
      <c r="C56" s="35">
        <f t="shared" si="2"/>
        <v>615.12</v>
      </c>
      <c r="D56" s="35">
        <f t="shared" si="10"/>
        <v>1013</v>
      </c>
      <c r="E56" s="35">
        <f t="shared" si="3"/>
        <v>-397.88</v>
      </c>
      <c r="F56" s="42">
        <f t="shared" si="4"/>
        <v>6.5873325529977891E-2</v>
      </c>
      <c r="G56" s="35">
        <f>'January-19'!$E56</f>
        <v>89</v>
      </c>
      <c r="H56" s="35">
        <f>'February-19'!$E56</f>
        <v>39</v>
      </c>
      <c r="I56" s="35">
        <f>'March-19'!$E56</f>
        <v>146</v>
      </c>
      <c r="J56" s="35">
        <f>'April-19'!$E56</f>
        <v>204</v>
      </c>
      <c r="K56" s="35">
        <f>'May-19'!$E56</f>
        <v>94</v>
      </c>
      <c r="L56" s="35">
        <f>'June-19'!$E56</f>
        <v>81</v>
      </c>
      <c r="M56" s="35">
        <f>'July-18'!$E56</f>
        <v>53</v>
      </c>
      <c r="N56" s="35">
        <f>'August-18'!$E56</f>
        <v>53</v>
      </c>
      <c r="O56" s="35">
        <f>'September-18'!$E56</f>
        <v>74</v>
      </c>
      <c r="P56" s="35">
        <f>'October-18'!$E56</f>
        <v>69</v>
      </c>
      <c r="Q56" s="35">
        <f>'November-18'!$E56</f>
        <v>73</v>
      </c>
      <c r="R56" s="35">
        <f>'December-18'!$E56</f>
        <v>38</v>
      </c>
      <c r="S56" s="50">
        <f t="shared" si="11"/>
        <v>51.26</v>
      </c>
      <c r="T56" s="53"/>
    </row>
    <row r="57" spans="1:20">
      <c r="A57" s="7" t="s">
        <v>59</v>
      </c>
      <c r="B57" s="7">
        <f>'YTD Totals'!B57</f>
        <v>17645</v>
      </c>
      <c r="C57" s="34">
        <f t="shared" si="2"/>
        <v>705.80000000000007</v>
      </c>
      <c r="D57" s="34">
        <f t="shared" si="10"/>
        <v>683</v>
      </c>
      <c r="E57" s="34">
        <f t="shared" si="3"/>
        <v>22.800000000000068</v>
      </c>
      <c r="F57" s="43">
        <f t="shared" si="4"/>
        <v>3.8707849249079058E-2</v>
      </c>
      <c r="G57" s="34">
        <f>'January-19'!$E57</f>
        <v>88</v>
      </c>
      <c r="H57" s="34">
        <f>'February-19'!$E57</f>
        <v>16</v>
      </c>
      <c r="I57" s="34">
        <f>'March-19'!$E57</f>
        <v>35</v>
      </c>
      <c r="J57" s="34">
        <f>'April-19'!$E57</f>
        <v>44</v>
      </c>
      <c r="K57" s="34">
        <f>'May-19'!$E57</f>
        <v>58</v>
      </c>
      <c r="L57" s="34">
        <f>'June-19'!$E57</f>
        <v>68</v>
      </c>
      <c r="M57" s="34">
        <f>'July-18'!$E57</f>
        <v>46</v>
      </c>
      <c r="N57" s="34">
        <f>'August-18'!$E57</f>
        <v>46</v>
      </c>
      <c r="O57" s="34">
        <f>'September-18'!$E57</f>
        <v>118</v>
      </c>
      <c r="P57" s="34">
        <f>'October-18'!$E57</f>
        <v>91</v>
      </c>
      <c r="Q57" s="34">
        <f>'November-18'!$E57</f>
        <v>23</v>
      </c>
      <c r="R57" s="34">
        <f>'December-18'!$E57</f>
        <v>50</v>
      </c>
      <c r="S57" s="49">
        <f t="shared" si="11"/>
        <v>58.81666666666667</v>
      </c>
      <c r="T57" s="53"/>
    </row>
    <row r="58" spans="1:20" hidden="1">
      <c r="A58" s="6" t="s">
        <v>68</v>
      </c>
      <c r="B58" s="6">
        <f>'YTD Totals'!B58</f>
        <v>1043053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</row>
  </sheetData>
  <sheetProtection autoFilter="0"/>
  <autoFilter ref="A1:S58"/>
  <conditionalFormatting sqref="E2 E4 E6 E8 E10">
    <cfRule type="cellIs" dxfId="57" priority="29" operator="lessThan">
      <formula>0</formula>
    </cfRule>
  </conditionalFormatting>
  <conditionalFormatting sqref="E3 E5 E7 E9 E11">
    <cfRule type="cellIs" dxfId="56" priority="28" operator="lessThan">
      <formula>0</formula>
    </cfRule>
  </conditionalFormatting>
  <conditionalFormatting sqref="F2 F4 F6 F8 F10 F16 F45">
    <cfRule type="cellIs" dxfId="55" priority="27" operator="lessThan">
      <formula>0.04</formula>
    </cfRule>
  </conditionalFormatting>
  <conditionalFormatting sqref="F11 F9 F7 F3 F5">
    <cfRule type="cellIs" dxfId="54" priority="26" operator="lessThan">
      <formula>0.04</formula>
    </cfRule>
  </conditionalFormatting>
  <conditionalFormatting sqref="E16">
    <cfRule type="cellIs" dxfId="53" priority="25" operator="lessThan">
      <formula>0</formula>
    </cfRule>
  </conditionalFormatting>
  <conditionalFormatting sqref="E18 E20 E22">
    <cfRule type="cellIs" dxfId="52" priority="24" operator="lessThan">
      <formula>0</formula>
    </cfRule>
  </conditionalFormatting>
  <conditionalFormatting sqref="E17 E19 E21">
    <cfRule type="cellIs" dxfId="51" priority="23" operator="lessThan">
      <formula>0</formula>
    </cfRule>
  </conditionalFormatting>
  <conditionalFormatting sqref="F18 F20 F22">
    <cfRule type="cellIs" dxfId="50" priority="22" operator="lessThan">
      <formula>0.04</formula>
    </cfRule>
  </conditionalFormatting>
  <conditionalFormatting sqref="F21 F17 F19">
    <cfRule type="cellIs" dxfId="49" priority="21" operator="lessThan">
      <formula>0.04</formula>
    </cfRule>
  </conditionalFormatting>
  <conditionalFormatting sqref="E24 E26 E28">
    <cfRule type="cellIs" dxfId="48" priority="20" operator="lessThan">
      <formula>0</formula>
    </cfRule>
  </conditionalFormatting>
  <conditionalFormatting sqref="E23 E25 E27">
    <cfRule type="cellIs" dxfId="47" priority="19" operator="lessThan">
      <formula>0</formula>
    </cfRule>
  </conditionalFormatting>
  <conditionalFormatting sqref="F24 F26 F28">
    <cfRule type="cellIs" dxfId="46" priority="18" operator="lessThan">
      <formula>0.04</formula>
    </cfRule>
  </conditionalFormatting>
  <conditionalFormatting sqref="F27 F23 F25">
    <cfRule type="cellIs" dxfId="45" priority="17" operator="lessThan">
      <formula>0.04</formula>
    </cfRule>
  </conditionalFormatting>
  <conditionalFormatting sqref="E30 E32 E34">
    <cfRule type="cellIs" dxfId="44" priority="16" operator="lessThan">
      <formula>0</formula>
    </cfRule>
  </conditionalFormatting>
  <conditionalFormatting sqref="E29 E31 E33">
    <cfRule type="cellIs" dxfId="43" priority="15" operator="lessThan">
      <formula>0</formula>
    </cfRule>
  </conditionalFormatting>
  <conditionalFormatting sqref="F30 F32 F34">
    <cfRule type="cellIs" dxfId="42" priority="14" operator="lessThan">
      <formula>0.04</formula>
    </cfRule>
  </conditionalFormatting>
  <conditionalFormatting sqref="F33 F29 F31">
    <cfRule type="cellIs" dxfId="41" priority="13" operator="lessThan">
      <formula>0.04</formula>
    </cfRule>
  </conditionalFormatting>
  <conditionalFormatting sqref="E36 E38 E40">
    <cfRule type="cellIs" dxfId="40" priority="12" operator="lessThan">
      <formula>0</formula>
    </cfRule>
  </conditionalFormatting>
  <conditionalFormatting sqref="E35 E37 E39">
    <cfRule type="cellIs" dxfId="39" priority="11" operator="lessThan">
      <formula>0</formula>
    </cfRule>
  </conditionalFormatting>
  <conditionalFormatting sqref="F36 F38 F40">
    <cfRule type="cellIs" dxfId="38" priority="10" operator="lessThan">
      <formula>0.04</formula>
    </cfRule>
  </conditionalFormatting>
  <conditionalFormatting sqref="F39 F35 F37">
    <cfRule type="cellIs" dxfId="37" priority="9" operator="lessThan">
      <formula>0.04</formula>
    </cfRule>
  </conditionalFormatting>
  <conditionalFormatting sqref="E47 E49 E51">
    <cfRule type="cellIs" dxfId="36" priority="8" operator="lessThan">
      <formula>0</formula>
    </cfRule>
  </conditionalFormatting>
  <conditionalFormatting sqref="E46 E48 E50">
    <cfRule type="cellIs" dxfId="35" priority="7" operator="lessThan">
      <formula>0</formula>
    </cfRule>
  </conditionalFormatting>
  <conditionalFormatting sqref="F47 F49 F51">
    <cfRule type="cellIs" dxfId="34" priority="6" operator="lessThan">
      <formula>0.04</formula>
    </cfRule>
  </conditionalFormatting>
  <conditionalFormatting sqref="F50 F46 F48">
    <cfRule type="cellIs" dxfId="33" priority="5" operator="lessThan">
      <formula>0.04</formula>
    </cfRule>
  </conditionalFormatting>
  <conditionalFormatting sqref="E53 E55 E57">
    <cfRule type="cellIs" dxfId="32" priority="4" operator="lessThan">
      <formula>0</formula>
    </cfRule>
  </conditionalFormatting>
  <conditionalFormatting sqref="E52 E54 E56">
    <cfRule type="cellIs" dxfId="31" priority="3" operator="lessThan">
      <formula>0</formula>
    </cfRule>
  </conditionalFormatting>
  <conditionalFormatting sqref="F53 F55 F57">
    <cfRule type="cellIs" dxfId="30" priority="2" operator="lessThan">
      <formula>0.04</formula>
    </cfRule>
  </conditionalFormatting>
  <conditionalFormatting sqref="F56 F52 F54">
    <cfRule type="cellIs" dxfId="29" priority="1" operator="lessThan">
      <formula>0.04</formula>
    </cfRule>
  </conditionalFormatting>
  <dataValidations count="2">
    <dataValidation allowBlank="1" showInputMessage="1" showErrorMessage="1" promptTitle="Total needed" prompt="The number of items needed to meet the 4% addition criteria_x000a_" sqref="C1"/>
    <dataValidation allowBlank="1" showInputMessage="1" showErrorMessage="1" promptTitle="Total Items" prompt="This data is based on reports run on July 1, 2018" sqref="B1"/>
  </dataValidations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09375" defaultRowHeight="14.4"/>
  <cols>
    <col min="1" max="1" width="16.6640625" style="2" customWidth="1"/>
    <col min="2" max="20" width="14.6640625" style="2" customWidth="1"/>
    <col min="21" max="16384" width="9.109375" style="2"/>
  </cols>
  <sheetData>
    <row r="1" spans="1:20" s="1" customFormat="1" ht="75" customHeight="1">
      <c r="A1" s="3" t="s">
        <v>192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187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59595</v>
      </c>
      <c r="C2" s="7">
        <f>'February-19'!D2</f>
        <v>60428</v>
      </c>
      <c r="D2" s="7">
        <f>MarchR!I2</f>
        <v>59511</v>
      </c>
      <c r="E2" s="7">
        <f>MarchR!J2</f>
        <v>320</v>
      </c>
      <c r="F2" s="7">
        <f>MarchR!K2</f>
        <v>1239</v>
      </c>
      <c r="G2" s="7">
        <f>MarchR!L2</f>
        <v>58112</v>
      </c>
      <c r="H2" s="7">
        <f>MarchR!M2</f>
        <v>160</v>
      </c>
      <c r="I2" s="7">
        <f>MarchR!N2</f>
        <v>458</v>
      </c>
      <c r="J2" s="7">
        <f>MarchR!B2</f>
        <v>7135</v>
      </c>
      <c r="K2" s="7">
        <f>MarchR!C2</f>
        <v>4203</v>
      </c>
      <c r="L2" s="7">
        <f>MarchR!D2</f>
        <v>2932</v>
      </c>
      <c r="M2" s="7">
        <f>MarchR!U2</f>
        <v>235</v>
      </c>
      <c r="N2" s="7">
        <f>MarchR!G2</f>
        <v>705</v>
      </c>
      <c r="O2" s="7">
        <f>MarchR!O2</f>
        <v>6715</v>
      </c>
      <c r="P2" s="7">
        <f>MarchR!P2</f>
        <v>52</v>
      </c>
      <c r="Q2" s="7">
        <f>MarchR!Q2</f>
        <v>179</v>
      </c>
      <c r="R2" s="7">
        <f>MarchR!R2</f>
        <v>1</v>
      </c>
      <c r="S2" s="7">
        <f>MarchR!E2</f>
        <v>979</v>
      </c>
      <c r="T2" s="7">
        <f>MarchR!F2</f>
        <v>1149</v>
      </c>
    </row>
    <row r="3" spans="1:20">
      <c r="A3" s="8" t="s">
        <v>8</v>
      </c>
      <c r="B3" s="8">
        <f>'YTD Totals'!B3</f>
        <v>24025</v>
      </c>
      <c r="C3" s="8">
        <f>'February-19'!D3</f>
        <v>24948</v>
      </c>
      <c r="D3" s="8">
        <f>MarchR!I3</f>
        <v>25169</v>
      </c>
      <c r="E3" s="8">
        <f>MarchR!J3</f>
        <v>345</v>
      </c>
      <c r="F3" s="8">
        <f>MarchR!K3</f>
        <v>118</v>
      </c>
      <c r="G3" s="8">
        <f>MarchR!L3</f>
        <v>24676</v>
      </c>
      <c r="H3" s="8">
        <f>MarchR!M3</f>
        <v>193</v>
      </c>
      <c r="I3" s="8">
        <f>MarchR!N3</f>
        <v>72</v>
      </c>
      <c r="J3" s="8">
        <f>MarchR!B3</f>
        <v>3479</v>
      </c>
      <c r="K3" s="8">
        <f>MarchR!C3</f>
        <v>2084</v>
      </c>
      <c r="L3" s="8">
        <f>MarchR!D3</f>
        <v>1395</v>
      </c>
      <c r="M3" s="8">
        <f>MarchR!U3</f>
        <v>230</v>
      </c>
      <c r="N3" s="8">
        <f>MarchR!G3</f>
        <v>361</v>
      </c>
      <c r="O3" s="8">
        <f>MarchR!O3</f>
        <v>3985</v>
      </c>
      <c r="P3" s="8">
        <f>MarchR!P3</f>
        <v>10</v>
      </c>
      <c r="Q3" s="8">
        <f>MarchR!Q3</f>
        <v>87</v>
      </c>
      <c r="R3" s="8">
        <f>MarchR!R3</f>
        <v>0</v>
      </c>
      <c r="S3" s="8">
        <f>MarchR!E3</f>
        <v>355</v>
      </c>
      <c r="T3" s="8">
        <f>MarchR!F3</f>
        <v>437</v>
      </c>
    </row>
    <row r="4" spans="1:20">
      <c r="A4" s="7" t="s">
        <v>9</v>
      </c>
      <c r="B4" s="7">
        <f>'YTD Totals'!B4</f>
        <v>65054</v>
      </c>
      <c r="C4" s="7">
        <f>'February-19'!D4</f>
        <v>65548</v>
      </c>
      <c r="D4" s="7">
        <f>MarchR!I4</f>
        <v>65607</v>
      </c>
      <c r="E4" s="7">
        <f>MarchR!J4</f>
        <v>642</v>
      </c>
      <c r="F4" s="7">
        <f>MarchR!K4</f>
        <v>542</v>
      </c>
      <c r="G4" s="7">
        <f>MarchR!L4</f>
        <v>61547</v>
      </c>
      <c r="H4" s="7">
        <f>MarchR!M4</f>
        <v>387</v>
      </c>
      <c r="I4" s="7">
        <f>MarchR!N4</f>
        <v>143</v>
      </c>
      <c r="J4" s="7">
        <f>MarchR!B4</f>
        <v>13429</v>
      </c>
      <c r="K4" s="7">
        <f>MarchR!C4</f>
        <v>6835</v>
      </c>
      <c r="L4" s="7">
        <f>MarchR!D4</f>
        <v>6594</v>
      </c>
      <c r="M4" s="7">
        <f>MarchR!U5</f>
        <v>521</v>
      </c>
      <c r="N4" s="7">
        <f>MarchR!G4</f>
        <v>1172</v>
      </c>
      <c r="O4" s="7">
        <f>MarchR!O4</f>
        <v>6795</v>
      </c>
      <c r="P4" s="7">
        <f>MarchR!P4</f>
        <v>50</v>
      </c>
      <c r="Q4" s="7">
        <f>MarchR!Q4</f>
        <v>209</v>
      </c>
      <c r="R4" s="7">
        <f>MarchR!R4</f>
        <v>0</v>
      </c>
      <c r="S4" s="7">
        <f>MarchR!E4</f>
        <v>799</v>
      </c>
      <c r="T4" s="7">
        <f>MarchR!F4</f>
        <v>1329</v>
      </c>
    </row>
    <row r="5" spans="1:20">
      <c r="A5" s="8" t="s">
        <v>10</v>
      </c>
      <c r="B5" s="8">
        <f>'YTD Totals'!B5</f>
        <v>11514</v>
      </c>
      <c r="C5" s="8">
        <f>'February-19'!D5</f>
        <v>11666</v>
      </c>
      <c r="D5" s="8">
        <f>MarchR!I5</f>
        <v>11683</v>
      </c>
      <c r="E5" s="8">
        <f>MarchR!J5</f>
        <v>21</v>
      </c>
      <c r="F5" s="8">
        <f>MarchR!K5</f>
        <v>4</v>
      </c>
      <c r="G5" s="8">
        <f>MarchR!L5</f>
        <v>11400</v>
      </c>
      <c r="H5" s="8">
        <f>MarchR!M5</f>
        <v>8</v>
      </c>
      <c r="I5" s="8">
        <f>MarchR!N5</f>
        <v>2</v>
      </c>
      <c r="J5" s="8">
        <f>MarchR!B5</f>
        <v>217</v>
      </c>
      <c r="K5" s="8">
        <f>MarchR!C5</f>
        <v>156</v>
      </c>
      <c r="L5" s="8">
        <f>MarchR!D5</f>
        <v>61</v>
      </c>
      <c r="M5" s="8">
        <f>MarchR!U7</f>
        <v>19</v>
      </c>
      <c r="N5" s="8">
        <f>MarchR!G5</f>
        <v>23</v>
      </c>
      <c r="O5" s="8">
        <f>MarchR!O5</f>
        <v>180</v>
      </c>
      <c r="P5" s="8">
        <f>MarchR!P5</f>
        <v>0</v>
      </c>
      <c r="Q5" s="8">
        <f>MarchR!Q5</f>
        <v>2</v>
      </c>
      <c r="R5" s="8">
        <f>MarchR!R5</f>
        <v>0</v>
      </c>
      <c r="S5" s="8">
        <f>MarchR!E5</f>
        <v>86</v>
      </c>
      <c r="T5" s="8">
        <f>MarchR!F5</f>
        <v>40</v>
      </c>
    </row>
    <row r="6" spans="1:20">
      <c r="A6" s="7" t="s">
        <v>11</v>
      </c>
      <c r="B6" s="7">
        <f>'YTD Totals'!B6</f>
        <v>59720</v>
      </c>
      <c r="C6" s="7">
        <f>'February-19'!D6</f>
        <v>57760</v>
      </c>
      <c r="D6" s="7">
        <f>MarchR!I6</f>
        <v>58002</v>
      </c>
      <c r="E6" s="7">
        <f>MarchR!J6</f>
        <v>555</v>
      </c>
      <c r="F6" s="7">
        <f>MarchR!K6</f>
        <v>292</v>
      </c>
      <c r="G6" s="7">
        <f>MarchR!L6</f>
        <v>54950</v>
      </c>
      <c r="H6" s="7">
        <f>MarchR!M6</f>
        <v>309</v>
      </c>
      <c r="I6" s="7">
        <f>MarchR!N6</f>
        <v>173</v>
      </c>
      <c r="J6" s="7">
        <f>MarchR!B6</f>
        <v>8590</v>
      </c>
      <c r="K6" s="7">
        <f>MarchR!C6</f>
        <v>4256</v>
      </c>
      <c r="L6" s="7">
        <f>MarchR!D6</f>
        <v>4334</v>
      </c>
      <c r="M6" s="7">
        <f>MarchR!U8</f>
        <v>448</v>
      </c>
      <c r="N6" s="7">
        <f>MarchR!G6</f>
        <v>933</v>
      </c>
      <c r="O6" s="7">
        <f>MarchR!O6</f>
        <v>12691</v>
      </c>
      <c r="P6" s="7">
        <f>MarchR!P6</f>
        <v>48</v>
      </c>
      <c r="Q6" s="7">
        <f>MarchR!Q6</f>
        <v>206</v>
      </c>
      <c r="R6" s="7">
        <f>MarchR!R6</f>
        <v>1</v>
      </c>
      <c r="S6" s="7">
        <f>MarchR!E6</f>
        <v>1479</v>
      </c>
      <c r="T6" s="7">
        <f>MarchR!F6</f>
        <v>1028</v>
      </c>
    </row>
    <row r="7" spans="1:20">
      <c r="A7" s="8" t="s">
        <v>12</v>
      </c>
      <c r="B7" s="8">
        <f>'YTD Totals'!B7</f>
        <v>15223</v>
      </c>
      <c r="C7" s="8">
        <f>'February-19'!D7</f>
        <v>15329</v>
      </c>
      <c r="D7" s="8">
        <f>MarchR!I7</f>
        <v>15408</v>
      </c>
      <c r="E7" s="8">
        <f>MarchR!J7</f>
        <v>116</v>
      </c>
      <c r="F7" s="8">
        <f>MarchR!K7</f>
        <v>37</v>
      </c>
      <c r="G7" s="8">
        <f>MarchR!L7</f>
        <v>15309</v>
      </c>
      <c r="H7" s="8">
        <f>MarchR!M7</f>
        <v>28</v>
      </c>
      <c r="I7" s="8">
        <f>MarchR!N7</f>
        <v>18</v>
      </c>
      <c r="J7" s="8">
        <f>MarchR!B7</f>
        <v>1055</v>
      </c>
      <c r="K7" s="8">
        <f>MarchR!C7</f>
        <v>869</v>
      </c>
      <c r="L7" s="8">
        <f>MarchR!D7</f>
        <v>186</v>
      </c>
      <c r="M7" s="8">
        <f>MarchR!U9</f>
        <v>32</v>
      </c>
      <c r="N7" s="8">
        <f>MarchR!G7</f>
        <v>105</v>
      </c>
      <c r="O7" s="8">
        <f>MarchR!O7</f>
        <v>659</v>
      </c>
      <c r="P7" s="8">
        <f>MarchR!P7</f>
        <v>11</v>
      </c>
      <c r="Q7" s="8">
        <f>MarchR!Q7</f>
        <v>18</v>
      </c>
      <c r="R7" s="8">
        <f>MarchR!R7</f>
        <v>0</v>
      </c>
      <c r="S7" s="8">
        <f>MarchR!E7</f>
        <v>137</v>
      </c>
      <c r="T7" s="8">
        <f>MarchR!F7</f>
        <v>340</v>
      </c>
    </row>
    <row r="8" spans="1:20">
      <c r="A8" s="7" t="s">
        <v>13</v>
      </c>
      <c r="B8" s="7">
        <f>'YTD Totals'!B8</f>
        <v>9019</v>
      </c>
      <c r="C8" s="7">
        <f>'February-19'!D8</f>
        <v>9475</v>
      </c>
      <c r="D8" s="7">
        <f>MarchR!I8</f>
        <v>9485</v>
      </c>
      <c r="E8" s="7">
        <f>MarchR!J8</f>
        <v>22</v>
      </c>
      <c r="F8" s="7">
        <f>MarchR!K8</f>
        <v>12</v>
      </c>
      <c r="G8" s="7">
        <f>MarchR!L8</f>
        <v>9329</v>
      </c>
      <c r="H8" s="7">
        <f>MarchR!M8</f>
        <v>5</v>
      </c>
      <c r="I8" s="7">
        <f>MarchR!N8</f>
        <v>3</v>
      </c>
      <c r="J8" s="7">
        <f>MarchR!B8</f>
        <v>586</v>
      </c>
      <c r="K8" s="7">
        <f>MarchR!C8</f>
        <v>464</v>
      </c>
      <c r="L8" s="7">
        <f>MarchR!D8</f>
        <v>122</v>
      </c>
      <c r="M8" s="7">
        <f>MarchR!U10</f>
        <v>21</v>
      </c>
      <c r="N8" s="7">
        <f>MarchR!G8</f>
        <v>86</v>
      </c>
      <c r="O8" s="7">
        <f>MarchR!O8</f>
        <v>520</v>
      </c>
      <c r="P8" s="7">
        <f>MarchR!P8</f>
        <v>5</v>
      </c>
      <c r="Q8" s="7">
        <f>MarchR!Q8</f>
        <v>12</v>
      </c>
      <c r="R8" s="7">
        <f>MarchR!R8</f>
        <v>0</v>
      </c>
      <c r="S8" s="7">
        <f>MarchR!E8</f>
        <v>151</v>
      </c>
      <c r="T8" s="7">
        <f>MarchR!F8</f>
        <v>165</v>
      </c>
    </row>
    <row r="9" spans="1:20">
      <c r="A9" s="8" t="s">
        <v>14</v>
      </c>
      <c r="B9" s="8">
        <f>'YTD Totals'!B9</f>
        <v>9362</v>
      </c>
      <c r="C9" s="8">
        <f>'February-19'!D9</f>
        <v>9192</v>
      </c>
      <c r="D9" s="8">
        <f>MarchR!I9</f>
        <v>9170</v>
      </c>
      <c r="E9" s="8">
        <f>MarchR!J9</f>
        <v>75</v>
      </c>
      <c r="F9" s="8">
        <f>MarchR!K9</f>
        <v>97</v>
      </c>
      <c r="G9" s="8">
        <f>MarchR!L9</f>
        <v>9028</v>
      </c>
      <c r="H9" s="8">
        <f>MarchR!M9</f>
        <v>28</v>
      </c>
      <c r="I9" s="8">
        <f>MarchR!N9</f>
        <v>30</v>
      </c>
      <c r="J9" s="8">
        <f>MarchR!B9</f>
        <v>462</v>
      </c>
      <c r="K9" s="8">
        <f>MarchR!C9</f>
        <v>324</v>
      </c>
      <c r="L9" s="8">
        <f>MarchR!D9</f>
        <v>138</v>
      </c>
      <c r="M9" s="8">
        <f>MarchR!U11</f>
        <v>9</v>
      </c>
      <c r="N9" s="8">
        <f>MarchR!G9</f>
        <v>56</v>
      </c>
      <c r="O9" s="8">
        <f>MarchR!O9</f>
        <v>256</v>
      </c>
      <c r="P9" s="8">
        <f>MarchR!P9</f>
        <v>3</v>
      </c>
      <c r="Q9" s="8">
        <f>MarchR!Q9</f>
        <v>9</v>
      </c>
      <c r="R9" s="8">
        <f>MarchR!R9</f>
        <v>0</v>
      </c>
      <c r="S9" s="8">
        <f>MarchR!E9</f>
        <v>65</v>
      </c>
      <c r="T9" s="8">
        <f>MarchR!F9</f>
        <v>76</v>
      </c>
    </row>
    <row r="10" spans="1:20">
      <c r="A10" s="7" t="s">
        <v>15</v>
      </c>
      <c r="B10" s="7">
        <f>'YTD Totals'!B10</f>
        <v>6463</v>
      </c>
      <c r="C10" s="7">
        <f>'February-19'!D10</f>
        <v>6573</v>
      </c>
      <c r="D10" s="7">
        <f>MarchR!I10</f>
        <v>6626</v>
      </c>
      <c r="E10" s="7">
        <f>MarchR!J10</f>
        <v>53</v>
      </c>
      <c r="F10" s="7">
        <f>MarchR!K10</f>
        <v>0</v>
      </c>
      <c r="G10" s="7">
        <f>MarchR!L10</f>
        <v>6492</v>
      </c>
      <c r="H10" s="7">
        <f>MarchR!M10</f>
        <v>0</v>
      </c>
      <c r="I10" s="7">
        <f>MarchR!N10</f>
        <v>0</v>
      </c>
      <c r="J10" s="7">
        <f>MarchR!B10</f>
        <v>16</v>
      </c>
      <c r="K10" s="7">
        <f>MarchR!C10</f>
        <v>15</v>
      </c>
      <c r="L10" s="7">
        <f>MarchR!D10</f>
        <v>1</v>
      </c>
      <c r="M10" s="7">
        <f>MarchR!U12</f>
        <v>6</v>
      </c>
      <c r="N10" s="7">
        <f>MarchR!G10</f>
        <v>6</v>
      </c>
      <c r="O10" s="7">
        <f>MarchR!O10</f>
        <v>126</v>
      </c>
      <c r="P10" s="7">
        <f>MarchR!P10</f>
        <v>0</v>
      </c>
      <c r="Q10" s="7">
        <f>MarchR!Q10</f>
        <v>2</v>
      </c>
      <c r="R10" s="7">
        <f>MarchR!R10</f>
        <v>0</v>
      </c>
      <c r="S10" s="7">
        <f>MarchR!E10</f>
        <v>51</v>
      </c>
      <c r="T10" s="7">
        <f>MarchR!F10</f>
        <v>1</v>
      </c>
    </row>
    <row r="11" spans="1:20">
      <c r="A11" s="8" t="s">
        <v>16</v>
      </c>
      <c r="B11" s="8">
        <f>'YTD Totals'!B11</f>
        <v>12438</v>
      </c>
      <c r="C11" s="8">
        <f>'February-19'!D11</f>
        <v>36099</v>
      </c>
      <c r="D11" s="8">
        <f>MarchR!I11</f>
        <v>36101</v>
      </c>
      <c r="E11" s="8">
        <f>MarchR!J11</f>
        <v>1</v>
      </c>
      <c r="F11" s="8">
        <f>MarchR!K11</f>
        <v>0</v>
      </c>
      <c r="G11" s="8">
        <f>MarchR!L11</f>
        <v>36101</v>
      </c>
      <c r="H11" s="8">
        <f>MarchR!M11</f>
        <v>1</v>
      </c>
      <c r="I11" s="8">
        <f>MarchR!N11</f>
        <v>0</v>
      </c>
      <c r="J11" s="8">
        <f>MarchR!B11</f>
        <v>0</v>
      </c>
      <c r="K11" s="8">
        <f>MarchR!C11</f>
        <v>0</v>
      </c>
      <c r="L11" s="8">
        <f>MarchR!D11</f>
        <v>0</v>
      </c>
      <c r="M11" s="8"/>
      <c r="N11" s="8">
        <f>MarchR!G11</f>
        <v>0</v>
      </c>
      <c r="O11" s="8">
        <f>MarchR!O11</f>
        <v>3</v>
      </c>
      <c r="P11" s="8">
        <f>MarchR!P11</f>
        <v>0</v>
      </c>
      <c r="Q11" s="8">
        <f>MarchR!Q11</f>
        <v>0</v>
      </c>
      <c r="R11" s="8">
        <f>MarchR!R11</f>
        <v>0</v>
      </c>
      <c r="S11" s="8">
        <f>MarchR!E11</f>
        <v>0</v>
      </c>
      <c r="T11" s="8">
        <f>MarchR!F11</f>
        <v>0</v>
      </c>
    </row>
    <row r="12" spans="1:20">
      <c r="A12" s="9" t="s">
        <v>17</v>
      </c>
      <c r="B12" s="9">
        <f>'YTD Totals'!B12</f>
        <v>3142</v>
      </c>
      <c r="C12" s="9">
        <f>'February-19'!D12</f>
        <v>3307</v>
      </c>
      <c r="D12" s="9">
        <f>MarchR!I12</f>
        <v>3283</v>
      </c>
      <c r="E12" s="9">
        <f>MarchR!J12</f>
        <v>54</v>
      </c>
      <c r="F12" s="9">
        <f>MarchR!K12</f>
        <v>76</v>
      </c>
      <c r="G12" s="9">
        <f>MarchR!L12</f>
        <v>3143</v>
      </c>
      <c r="H12" s="9">
        <f>MarchR!M12</f>
        <v>26</v>
      </c>
      <c r="I12" s="9">
        <f>MarchR!N12</f>
        <v>40</v>
      </c>
      <c r="J12" s="9">
        <f>MarchR!B12</f>
        <v>139</v>
      </c>
      <c r="K12" s="9">
        <f>MarchR!C12</f>
        <v>103</v>
      </c>
      <c r="L12" s="9">
        <f>MarchR!D12</f>
        <v>36</v>
      </c>
      <c r="M12" s="9"/>
      <c r="N12" s="9">
        <f>MarchR!G12</f>
        <v>24</v>
      </c>
      <c r="O12" s="9">
        <f>MarchR!O12</f>
        <v>466</v>
      </c>
      <c r="P12" s="9">
        <f>MarchR!P12</f>
        <v>2</v>
      </c>
      <c r="Q12" s="9">
        <f>MarchR!Q12</f>
        <v>3</v>
      </c>
      <c r="R12" s="9">
        <f>MarchR!R12</f>
        <v>0</v>
      </c>
      <c r="S12" s="9">
        <f>MarchR!E12</f>
        <v>81</v>
      </c>
      <c r="T12" s="9">
        <f>MarchR!F12</f>
        <v>31</v>
      </c>
    </row>
    <row r="13" spans="1:20">
      <c r="A13" s="9" t="s">
        <v>18</v>
      </c>
      <c r="B13" s="9">
        <f>'YTD Totals'!B13</f>
        <v>5352</v>
      </c>
      <c r="C13" s="9">
        <f>'February-19'!D13</f>
        <v>5565</v>
      </c>
      <c r="D13" s="9">
        <f>MarchR!I13</f>
        <v>5489</v>
      </c>
      <c r="E13" s="9">
        <f>MarchR!J13</f>
        <v>65</v>
      </c>
      <c r="F13" s="9">
        <f>MarchR!K13</f>
        <v>159</v>
      </c>
      <c r="G13" s="9">
        <f>MarchR!L13</f>
        <v>5364</v>
      </c>
      <c r="H13" s="9">
        <f>MarchR!M13</f>
        <v>23</v>
      </c>
      <c r="I13" s="9">
        <f>MarchR!N13</f>
        <v>21</v>
      </c>
      <c r="J13" s="9">
        <f>MarchR!B13</f>
        <v>544</v>
      </c>
      <c r="K13" s="9">
        <f>MarchR!C13</f>
        <v>355</v>
      </c>
      <c r="L13" s="9">
        <f>MarchR!D13</f>
        <v>189</v>
      </c>
      <c r="M13" s="9"/>
      <c r="N13" s="9">
        <f>MarchR!G13</f>
        <v>72</v>
      </c>
      <c r="O13" s="9">
        <f>MarchR!O13</f>
        <v>515</v>
      </c>
      <c r="P13" s="9">
        <f>MarchR!P13</f>
        <v>6</v>
      </c>
      <c r="Q13" s="9">
        <f>MarchR!Q13</f>
        <v>11</v>
      </c>
      <c r="R13" s="9">
        <f>MarchR!R13</f>
        <v>0</v>
      </c>
      <c r="S13" s="9">
        <f>MarchR!E13</f>
        <v>182</v>
      </c>
      <c r="T13" s="9">
        <f>MarchR!F13</f>
        <v>138</v>
      </c>
    </row>
    <row r="14" spans="1:20">
      <c r="A14" s="9" t="s">
        <v>19</v>
      </c>
      <c r="B14" s="9">
        <f>'YTD Totals'!B14</f>
        <v>14204</v>
      </c>
      <c r="C14" s="9">
        <f>'February-19'!D14</f>
        <v>14205</v>
      </c>
      <c r="D14" s="9">
        <f>MarchR!I14</f>
        <v>14266</v>
      </c>
      <c r="E14" s="9">
        <f>MarchR!J14</f>
        <v>145</v>
      </c>
      <c r="F14" s="9">
        <f>MarchR!K14</f>
        <v>117</v>
      </c>
      <c r="G14" s="9">
        <f>MarchR!L14</f>
        <v>13910</v>
      </c>
      <c r="H14" s="9">
        <f>MarchR!M14</f>
        <v>57</v>
      </c>
      <c r="I14" s="9">
        <f>MarchR!N14</f>
        <v>41</v>
      </c>
      <c r="J14" s="9">
        <f>MarchR!B14</f>
        <v>1188</v>
      </c>
      <c r="K14" s="9">
        <f>MarchR!C14</f>
        <v>757</v>
      </c>
      <c r="L14" s="9">
        <f>MarchR!D14</f>
        <v>431</v>
      </c>
      <c r="M14" s="9"/>
      <c r="N14" s="9">
        <f>MarchR!G14</f>
        <v>178</v>
      </c>
      <c r="O14" s="9">
        <f>MarchR!O14</f>
        <v>1255</v>
      </c>
      <c r="P14" s="9">
        <f>MarchR!P14</f>
        <v>3</v>
      </c>
      <c r="Q14" s="9">
        <f>MarchR!Q14</f>
        <v>27</v>
      </c>
      <c r="R14" s="9">
        <f>MarchR!R14</f>
        <v>1</v>
      </c>
      <c r="S14" s="9">
        <f>MarchR!E14</f>
        <v>450</v>
      </c>
      <c r="T14" s="9">
        <f>MarchR!F14</f>
        <v>235</v>
      </c>
    </row>
    <row r="15" spans="1:20">
      <c r="A15" s="9" t="s">
        <v>20</v>
      </c>
      <c r="B15" s="9">
        <f>'YTD Totals'!B15</f>
        <v>8628</v>
      </c>
      <c r="C15" s="9">
        <f>'February-19'!D15</f>
        <v>7648</v>
      </c>
      <c r="D15" s="9">
        <f>MarchR!I15</f>
        <v>7644</v>
      </c>
      <c r="E15" s="9">
        <f>MarchR!J15</f>
        <v>112</v>
      </c>
      <c r="F15" s="9">
        <f>MarchR!K15</f>
        <v>75</v>
      </c>
      <c r="G15" s="9">
        <f>MarchR!L15</f>
        <v>7485</v>
      </c>
      <c r="H15" s="9">
        <f>MarchR!M15</f>
        <v>47</v>
      </c>
      <c r="I15" s="9">
        <f>MarchR!N15</f>
        <v>17</v>
      </c>
      <c r="J15" s="9">
        <f>MarchR!B15</f>
        <v>918</v>
      </c>
      <c r="K15" s="9">
        <f>MarchR!C15</f>
        <v>579</v>
      </c>
      <c r="L15" s="9">
        <f>MarchR!D15</f>
        <v>339</v>
      </c>
      <c r="M15" s="9"/>
      <c r="N15" s="9">
        <f>MarchR!G15</f>
        <v>134</v>
      </c>
      <c r="O15" s="9">
        <f>MarchR!O15</f>
        <v>879</v>
      </c>
      <c r="P15" s="9">
        <f>MarchR!P15</f>
        <v>4</v>
      </c>
      <c r="Q15" s="9">
        <f>MarchR!Q15</f>
        <v>15</v>
      </c>
      <c r="R15" s="9">
        <f>MarchR!R15</f>
        <v>0</v>
      </c>
      <c r="S15" s="9">
        <f>MarchR!E15</f>
        <v>302</v>
      </c>
      <c r="T15" s="9">
        <f>MarchR!F15</f>
        <v>205</v>
      </c>
    </row>
    <row r="16" spans="1:20">
      <c r="A16" s="5" t="s">
        <v>70</v>
      </c>
      <c r="B16" s="5">
        <f>'YTD Totals'!B16</f>
        <v>31326</v>
      </c>
      <c r="C16" s="5">
        <f>SUM(C12:C15)</f>
        <v>30725</v>
      </c>
      <c r="D16" s="5">
        <f t="shared" ref="D16:L16" si="0">SUM(D12:D15)</f>
        <v>30682</v>
      </c>
      <c r="E16" s="5">
        <f t="shared" si="0"/>
        <v>376</v>
      </c>
      <c r="F16" s="5">
        <f t="shared" si="0"/>
        <v>427</v>
      </c>
      <c r="G16" s="5">
        <f t="shared" si="0"/>
        <v>29902</v>
      </c>
      <c r="H16" s="5">
        <f t="shared" si="0"/>
        <v>153</v>
      </c>
      <c r="I16" s="5">
        <f t="shared" si="0"/>
        <v>119</v>
      </c>
      <c r="J16" s="5">
        <f t="shared" si="0"/>
        <v>2789</v>
      </c>
      <c r="K16" s="5">
        <f t="shared" si="0"/>
        <v>1794</v>
      </c>
      <c r="L16" s="5">
        <f t="shared" si="0"/>
        <v>995</v>
      </c>
      <c r="M16" s="5">
        <f>MarchR!U14</f>
        <v>119</v>
      </c>
      <c r="N16" s="5">
        <f t="shared" ref="N16:T16" si="1">SUM(N12:N15)</f>
        <v>408</v>
      </c>
      <c r="O16" s="5">
        <f t="shared" si="1"/>
        <v>3115</v>
      </c>
      <c r="P16" s="5">
        <f>SUM(Q12:Q15)</f>
        <v>56</v>
      </c>
      <c r="Q16" s="5">
        <f>SUM(P12:P15)</f>
        <v>15</v>
      </c>
      <c r="R16" s="5">
        <f t="shared" si="1"/>
        <v>1</v>
      </c>
      <c r="S16" s="5">
        <f t="shared" si="1"/>
        <v>1015</v>
      </c>
      <c r="T16" s="5">
        <f t="shared" si="1"/>
        <v>609</v>
      </c>
    </row>
    <row r="17" spans="1:20">
      <c r="A17" s="8" t="s">
        <v>21</v>
      </c>
      <c r="B17" s="8">
        <f>'YTD Totals'!B17</f>
        <v>8490</v>
      </c>
      <c r="C17" s="8">
        <f>'February-19'!D17</f>
        <v>8439</v>
      </c>
      <c r="D17" s="8">
        <f>MarchR!I16</f>
        <v>8455</v>
      </c>
      <c r="E17" s="8">
        <f>MarchR!J16</f>
        <v>43</v>
      </c>
      <c r="F17" s="8">
        <f>MarchR!K16</f>
        <v>28</v>
      </c>
      <c r="G17" s="8">
        <f>MarchR!L16</f>
        <v>8279</v>
      </c>
      <c r="H17" s="8">
        <f>MarchR!M16</f>
        <v>6</v>
      </c>
      <c r="I17" s="8">
        <f>MarchR!N16</f>
        <v>14</v>
      </c>
      <c r="J17" s="8">
        <f>MarchR!B16</f>
        <v>305</v>
      </c>
      <c r="K17" s="8">
        <f>MarchR!C16</f>
        <v>162</v>
      </c>
      <c r="L17" s="8">
        <f>MarchR!D16</f>
        <v>143</v>
      </c>
      <c r="M17" s="8">
        <f>MarchR!U15</f>
        <v>18</v>
      </c>
      <c r="N17" s="8">
        <f>MarchR!G16</f>
        <v>58</v>
      </c>
      <c r="O17" s="8">
        <f>MarchR!O16</f>
        <v>421</v>
      </c>
      <c r="P17" s="8">
        <f>MarchR!P16</f>
        <v>5</v>
      </c>
      <c r="Q17" s="8">
        <f>MarchR!Q16</f>
        <v>14</v>
      </c>
      <c r="R17" s="8">
        <f>MarchR!R16</f>
        <v>0</v>
      </c>
      <c r="S17" s="8">
        <f>MarchR!E16</f>
        <v>115</v>
      </c>
      <c r="T17" s="8">
        <f>MarchR!F16</f>
        <v>45</v>
      </c>
    </row>
    <row r="18" spans="1:20">
      <c r="A18" s="7" t="s">
        <v>22</v>
      </c>
      <c r="B18" s="7">
        <f>'YTD Totals'!B18</f>
        <v>15877</v>
      </c>
      <c r="C18" s="7">
        <f>'February-19'!D18</f>
        <v>15970</v>
      </c>
      <c r="D18" s="7">
        <f>MarchR!I17</f>
        <v>15782</v>
      </c>
      <c r="E18" s="7">
        <f>MarchR!J17</f>
        <v>146</v>
      </c>
      <c r="F18" s="7">
        <f>MarchR!K17</f>
        <v>336</v>
      </c>
      <c r="G18" s="7">
        <f>MarchR!L17</f>
        <v>15505</v>
      </c>
      <c r="H18" s="7">
        <f>MarchR!M17</f>
        <v>66</v>
      </c>
      <c r="I18" s="7">
        <f>MarchR!N17</f>
        <v>75</v>
      </c>
      <c r="J18" s="7">
        <f>MarchR!B17</f>
        <v>3142</v>
      </c>
      <c r="K18" s="7">
        <f>MarchR!C17</f>
        <v>1422</v>
      </c>
      <c r="L18" s="7">
        <f>MarchR!D17</f>
        <v>1720</v>
      </c>
      <c r="M18" s="7">
        <f>MarchR!U16</f>
        <v>278</v>
      </c>
      <c r="N18" s="7">
        <f>MarchR!G17</f>
        <v>259</v>
      </c>
      <c r="O18" s="7">
        <f>MarchR!O17</f>
        <v>2318</v>
      </c>
      <c r="P18" s="7">
        <f>MarchR!P17</f>
        <v>9</v>
      </c>
      <c r="Q18" s="7">
        <f>MarchR!Q17</f>
        <v>45</v>
      </c>
      <c r="R18" s="7">
        <f>MarchR!R17</f>
        <v>0</v>
      </c>
      <c r="S18" s="7">
        <f>MarchR!E17</f>
        <v>516</v>
      </c>
      <c r="T18" s="7">
        <f>MarchR!F17</f>
        <v>477</v>
      </c>
    </row>
    <row r="19" spans="1:20">
      <c r="A19" s="8" t="s">
        <v>23</v>
      </c>
      <c r="B19" s="8">
        <f>'YTD Totals'!B19</f>
        <v>9558</v>
      </c>
      <c r="C19" s="8">
        <f>'February-19'!D19</f>
        <v>10714</v>
      </c>
      <c r="D19" s="8">
        <f>MarchR!I18</f>
        <v>10826</v>
      </c>
      <c r="E19" s="8">
        <f>MarchR!J18</f>
        <v>113</v>
      </c>
      <c r="F19" s="8">
        <f>MarchR!K18</f>
        <v>1</v>
      </c>
      <c r="G19" s="8">
        <f>MarchR!L18</f>
        <v>10718</v>
      </c>
      <c r="H19" s="8">
        <f>MarchR!M18</f>
        <v>9</v>
      </c>
      <c r="I19" s="8">
        <f>MarchR!N18</f>
        <v>1</v>
      </c>
      <c r="J19" s="8">
        <f>MarchR!B18</f>
        <v>438</v>
      </c>
      <c r="K19" s="8">
        <f>MarchR!C18</f>
        <v>218</v>
      </c>
      <c r="L19" s="8">
        <f>MarchR!D18</f>
        <v>220</v>
      </c>
      <c r="M19" s="8">
        <f>MarchR!U4</f>
        <v>0</v>
      </c>
      <c r="N19" s="8">
        <f>MarchR!G18</f>
        <v>25</v>
      </c>
      <c r="O19" s="8">
        <f>MarchR!O18</f>
        <v>117</v>
      </c>
      <c r="P19" s="8">
        <f>MarchR!P18</f>
        <v>2</v>
      </c>
      <c r="Q19" s="8">
        <f>MarchR!Q18</f>
        <v>1</v>
      </c>
      <c r="R19" s="8">
        <f>MarchR!R18</f>
        <v>0</v>
      </c>
      <c r="S19" s="8">
        <f>MarchR!E18</f>
        <v>113</v>
      </c>
      <c r="T19" s="8">
        <f>MarchR!F18</f>
        <v>92</v>
      </c>
    </row>
    <row r="20" spans="1:20">
      <c r="A20" s="7" t="s">
        <v>24</v>
      </c>
      <c r="B20" s="7">
        <f>'YTD Totals'!B20</f>
        <v>33493</v>
      </c>
      <c r="C20" s="7">
        <f>'February-19'!D20</f>
        <v>32744</v>
      </c>
      <c r="D20" s="7">
        <f>MarchR!I19</f>
        <v>32655</v>
      </c>
      <c r="E20" s="7">
        <f>MarchR!J19</f>
        <v>207</v>
      </c>
      <c r="F20" s="7">
        <f>MarchR!K19</f>
        <v>296</v>
      </c>
      <c r="G20" s="7">
        <f>MarchR!L19</f>
        <v>31011</v>
      </c>
      <c r="H20" s="7">
        <f>MarchR!M19</f>
        <v>76</v>
      </c>
      <c r="I20" s="7">
        <f>MarchR!N19</f>
        <v>55</v>
      </c>
      <c r="J20" s="7">
        <f>MarchR!B19</f>
        <v>4542</v>
      </c>
      <c r="K20" s="7">
        <f>MarchR!C19</f>
        <v>2425</v>
      </c>
      <c r="L20" s="7">
        <f>MarchR!D19</f>
        <v>2117</v>
      </c>
      <c r="M20" s="7">
        <f>MarchR!U27</f>
        <v>85</v>
      </c>
      <c r="N20" s="7">
        <f>MarchR!G19</f>
        <v>478</v>
      </c>
      <c r="O20" s="7">
        <f>MarchR!O19</f>
        <v>3030</v>
      </c>
      <c r="P20" s="7">
        <f>MarchR!P19</f>
        <v>17</v>
      </c>
      <c r="Q20" s="7">
        <f>MarchR!Q19</f>
        <v>73</v>
      </c>
      <c r="R20" s="7">
        <f>MarchR!R19</f>
        <v>0</v>
      </c>
      <c r="S20" s="7">
        <f>MarchR!E19</f>
        <v>353</v>
      </c>
      <c r="T20" s="7">
        <f>MarchR!F19</f>
        <v>698</v>
      </c>
    </row>
    <row r="21" spans="1:20">
      <c r="A21" s="8" t="s">
        <v>189</v>
      </c>
      <c r="B21" s="8">
        <f>'YTD Totals'!B21</f>
        <v>0</v>
      </c>
      <c r="C21" s="8">
        <f>'February-19'!D21</f>
        <v>13504</v>
      </c>
      <c r="D21" s="8">
        <f>MarchR!I20</f>
        <v>13511</v>
      </c>
      <c r="E21" s="8">
        <f>MarchR!J20</f>
        <v>7</v>
      </c>
      <c r="F21" s="8">
        <f>MarchR!K20</f>
        <v>0</v>
      </c>
      <c r="G21" s="8">
        <f>MarchR!L20</f>
        <v>11847</v>
      </c>
      <c r="H21" s="8">
        <f>MarchR!M20</f>
        <v>2</v>
      </c>
      <c r="I21" s="8">
        <f>MarchR!N20</f>
        <v>0</v>
      </c>
      <c r="J21" s="8">
        <f>MarchR!B20</f>
        <v>92</v>
      </c>
      <c r="K21" s="8">
        <f>MarchR!C20</f>
        <v>90</v>
      </c>
      <c r="L21" s="8">
        <f>MarchR!D20</f>
        <v>2</v>
      </c>
      <c r="M21" s="8">
        <f>MarchR!U17</f>
        <v>3</v>
      </c>
      <c r="N21" s="8">
        <f>MarchR!G20</f>
        <v>45</v>
      </c>
      <c r="O21" s="8">
        <f>MarchR!O20</f>
        <v>1778</v>
      </c>
      <c r="P21" s="8">
        <f>MarchR!P20</f>
        <v>3</v>
      </c>
      <c r="Q21" s="8">
        <f>MarchR!Q20</f>
        <v>0</v>
      </c>
      <c r="R21" s="8">
        <f>MarchR!R20</f>
        <v>0</v>
      </c>
      <c r="S21" s="8">
        <f>MarchR!E20</f>
        <v>60</v>
      </c>
      <c r="T21" s="8">
        <f>MarchR!F20</f>
        <v>4</v>
      </c>
    </row>
    <row r="22" spans="1:20">
      <c r="A22" s="7" t="s">
        <v>25</v>
      </c>
      <c r="B22" s="7">
        <f>'YTD Totals'!B22</f>
        <v>27814</v>
      </c>
      <c r="C22" s="7">
        <f>'February-19'!D22</f>
        <v>26826</v>
      </c>
      <c r="D22" s="7">
        <f>MarchR!I21</f>
        <v>26701</v>
      </c>
      <c r="E22" s="7">
        <f>MarchR!J21</f>
        <v>148</v>
      </c>
      <c r="F22" s="7">
        <f>MarchR!K21</f>
        <v>286</v>
      </c>
      <c r="G22" s="7">
        <f>MarchR!L21</f>
        <v>25982</v>
      </c>
      <c r="H22" s="7">
        <f>MarchR!M21</f>
        <v>45</v>
      </c>
      <c r="I22" s="7">
        <f>MarchR!N21</f>
        <v>26</v>
      </c>
      <c r="J22" s="7">
        <f>MarchR!B21</f>
        <v>3773</v>
      </c>
      <c r="K22" s="7">
        <f>MarchR!C21</f>
        <v>2494</v>
      </c>
      <c r="L22" s="7">
        <f>MarchR!D21</f>
        <v>1279</v>
      </c>
      <c r="M22" s="7">
        <f>MarchR!U6</f>
        <v>98</v>
      </c>
      <c r="N22" s="7">
        <f>MarchR!G21</f>
        <v>531</v>
      </c>
      <c r="O22" s="7">
        <f>MarchR!O21</f>
        <v>4340</v>
      </c>
      <c r="P22" s="7">
        <f>MarchR!P21</f>
        <v>24</v>
      </c>
      <c r="Q22" s="7">
        <f>MarchR!Q21</f>
        <v>93</v>
      </c>
      <c r="R22" s="7">
        <f>MarchR!R21</f>
        <v>1</v>
      </c>
      <c r="S22" s="7">
        <f>MarchR!E21</f>
        <v>238</v>
      </c>
      <c r="T22" s="7">
        <f>MarchR!F21</f>
        <v>462</v>
      </c>
    </row>
    <row r="23" spans="1:20">
      <c r="A23" s="8" t="s">
        <v>26</v>
      </c>
      <c r="B23" s="8">
        <f>'YTD Totals'!B23</f>
        <v>18512</v>
      </c>
      <c r="C23" s="8">
        <f>'February-19'!D23</f>
        <v>15010</v>
      </c>
      <c r="D23" s="8">
        <f>MarchR!I22</f>
        <v>14868</v>
      </c>
      <c r="E23" s="8">
        <f>MarchR!J22</f>
        <v>107</v>
      </c>
      <c r="F23" s="8">
        <f>MarchR!K22</f>
        <v>252</v>
      </c>
      <c r="G23" s="8">
        <f>MarchR!L22</f>
        <v>14317</v>
      </c>
      <c r="H23" s="8">
        <f>MarchR!M22</f>
        <v>35</v>
      </c>
      <c r="I23" s="8">
        <f>MarchR!N22</f>
        <v>119</v>
      </c>
      <c r="J23" s="8">
        <f>MarchR!B22</f>
        <v>483</v>
      </c>
      <c r="K23" s="8">
        <f>MarchR!C22</f>
        <v>389</v>
      </c>
      <c r="L23" s="8">
        <f>MarchR!D22</f>
        <v>94</v>
      </c>
      <c r="M23" s="8">
        <f>MarchR!U18</f>
        <v>9</v>
      </c>
      <c r="N23" s="8">
        <f>MarchR!G22</f>
        <v>98</v>
      </c>
      <c r="O23" s="8">
        <f>MarchR!O22</f>
        <v>1700</v>
      </c>
      <c r="P23" s="8">
        <f>MarchR!P22</f>
        <v>18</v>
      </c>
      <c r="Q23" s="8">
        <f>MarchR!Q22</f>
        <v>17</v>
      </c>
      <c r="R23" s="8">
        <f>MarchR!R22</f>
        <v>2</v>
      </c>
      <c r="S23" s="8">
        <f>MarchR!E22</f>
        <v>118</v>
      </c>
      <c r="T23" s="8">
        <f>MarchR!F22</f>
        <v>41</v>
      </c>
    </row>
    <row r="24" spans="1:20">
      <c r="A24" s="7" t="s">
        <v>27</v>
      </c>
      <c r="B24" s="7">
        <f>'YTD Totals'!B24</f>
        <v>21538</v>
      </c>
      <c r="C24" s="7">
        <f>'February-19'!D24</f>
        <v>21274</v>
      </c>
      <c r="D24" s="7">
        <f>MarchR!I23</f>
        <v>21542</v>
      </c>
      <c r="E24" s="7">
        <f>MarchR!J23</f>
        <v>365</v>
      </c>
      <c r="F24" s="7">
        <f>MarchR!K23</f>
        <v>97</v>
      </c>
      <c r="G24" s="7">
        <f>MarchR!L23</f>
        <v>20654</v>
      </c>
      <c r="H24" s="7">
        <f>MarchR!M23</f>
        <v>189</v>
      </c>
      <c r="I24" s="7">
        <f>MarchR!N23</f>
        <v>22</v>
      </c>
      <c r="J24" s="7">
        <f>MarchR!B23</f>
        <v>3975</v>
      </c>
      <c r="K24" s="7">
        <f>MarchR!C23</f>
        <v>1993</v>
      </c>
      <c r="L24" s="7">
        <f>MarchR!D23</f>
        <v>1982</v>
      </c>
      <c r="M24" s="7">
        <f>MarchR!U19</f>
        <v>142</v>
      </c>
      <c r="N24" s="7">
        <f>MarchR!G23</f>
        <v>451</v>
      </c>
      <c r="O24" s="7">
        <f>MarchR!O23</f>
        <v>3027</v>
      </c>
      <c r="P24" s="7">
        <f>MarchR!P23</f>
        <v>31</v>
      </c>
      <c r="Q24" s="7">
        <f>MarchR!Q23</f>
        <v>76</v>
      </c>
      <c r="R24" s="7">
        <f>MarchR!R23</f>
        <v>26</v>
      </c>
      <c r="S24" s="7">
        <f>MarchR!E23</f>
        <v>397</v>
      </c>
      <c r="T24" s="7">
        <f>MarchR!F23</f>
        <v>605</v>
      </c>
    </row>
    <row r="25" spans="1:20">
      <c r="A25" s="8" t="s">
        <v>28</v>
      </c>
      <c r="B25" s="8">
        <f>'YTD Totals'!B25</f>
        <v>90432</v>
      </c>
      <c r="C25" s="8">
        <f>'February-19'!D25</f>
        <v>91073</v>
      </c>
      <c r="D25" s="8">
        <f>MarchR!I24</f>
        <v>91551</v>
      </c>
      <c r="E25" s="8">
        <f>MarchR!J24</f>
        <v>770</v>
      </c>
      <c r="F25" s="8">
        <f>MarchR!K24</f>
        <v>299</v>
      </c>
      <c r="G25" s="8">
        <f>MarchR!L24</f>
        <v>81650</v>
      </c>
      <c r="H25" s="8">
        <f>MarchR!M24</f>
        <v>431</v>
      </c>
      <c r="I25" s="8">
        <f>MarchR!N24</f>
        <v>115</v>
      </c>
      <c r="J25" s="8">
        <f>MarchR!B24</f>
        <v>17335</v>
      </c>
      <c r="K25" s="8">
        <f>MarchR!C24</f>
        <v>10022</v>
      </c>
      <c r="L25" s="8">
        <f>MarchR!D24</f>
        <v>7313</v>
      </c>
      <c r="M25" s="8">
        <f>MarchR!U20</f>
        <v>1253</v>
      </c>
      <c r="N25" s="8">
        <f>MarchR!G24</f>
        <v>1513</v>
      </c>
      <c r="O25" s="8">
        <f>MarchR!O24</f>
        <v>18986</v>
      </c>
      <c r="P25" s="8">
        <f>MarchR!P24</f>
        <v>170</v>
      </c>
      <c r="Q25" s="8">
        <f>MarchR!Q24</f>
        <v>302</v>
      </c>
      <c r="R25" s="8">
        <f>MarchR!R24</f>
        <v>8</v>
      </c>
      <c r="S25" s="8">
        <f>MarchR!E24</f>
        <v>1156</v>
      </c>
      <c r="T25" s="8">
        <f>MarchR!F24</f>
        <v>1676</v>
      </c>
    </row>
    <row r="26" spans="1:20">
      <c r="A26" s="7" t="s">
        <v>29</v>
      </c>
      <c r="B26" s="7">
        <f>'YTD Totals'!B26</f>
        <v>13344</v>
      </c>
      <c r="C26" s="7">
        <f>'February-19'!D26</f>
        <v>13245</v>
      </c>
      <c r="D26" s="7">
        <f>MarchR!I25</f>
        <v>13381</v>
      </c>
      <c r="E26" s="7">
        <f>MarchR!J25</f>
        <v>168</v>
      </c>
      <c r="F26" s="7">
        <f>MarchR!K25</f>
        <v>32</v>
      </c>
      <c r="G26" s="7">
        <f>MarchR!L25</f>
        <v>13030</v>
      </c>
      <c r="H26" s="7">
        <f>MarchR!M25</f>
        <v>69</v>
      </c>
      <c r="I26" s="7">
        <f>MarchR!N25</f>
        <v>16</v>
      </c>
      <c r="J26" s="7">
        <f>MarchR!B25</f>
        <v>1317</v>
      </c>
      <c r="K26" s="7">
        <f>MarchR!C25</f>
        <v>786</v>
      </c>
      <c r="L26" s="7">
        <f>MarchR!D25</f>
        <v>531</v>
      </c>
      <c r="M26" s="7">
        <f>MarchR!U21</f>
        <v>60</v>
      </c>
      <c r="N26" s="7">
        <f>MarchR!G25</f>
        <v>163</v>
      </c>
      <c r="O26" s="7">
        <f>MarchR!O25</f>
        <v>875</v>
      </c>
      <c r="P26" s="7">
        <f>MarchR!P25</f>
        <v>10</v>
      </c>
      <c r="Q26" s="7">
        <f>MarchR!Q25</f>
        <v>17</v>
      </c>
      <c r="R26" s="7">
        <f>MarchR!R25</f>
        <v>1</v>
      </c>
      <c r="S26" s="7">
        <f>MarchR!E25</f>
        <v>373</v>
      </c>
      <c r="T26" s="7">
        <f>MarchR!F25</f>
        <v>202</v>
      </c>
    </row>
    <row r="27" spans="1:20">
      <c r="A27" s="8" t="s">
        <v>30</v>
      </c>
      <c r="B27" s="8">
        <f>'YTD Totals'!B27</f>
        <v>0</v>
      </c>
      <c r="C27" s="8">
        <f>'February-19'!D27</f>
        <v>0</v>
      </c>
      <c r="D27" s="8">
        <f>MarchR!I26</f>
        <v>0</v>
      </c>
      <c r="E27" s="8">
        <f>MarchR!J26</f>
        <v>0</v>
      </c>
      <c r="F27" s="8">
        <f>MarchR!K26</f>
        <v>0</v>
      </c>
      <c r="G27" s="8">
        <f>MarchR!L26</f>
        <v>0</v>
      </c>
      <c r="H27" s="8">
        <f>MarchR!M26</f>
        <v>0</v>
      </c>
      <c r="I27" s="8">
        <f>MarchR!N26</f>
        <v>0</v>
      </c>
      <c r="J27" s="8">
        <f>MarchR!B26</f>
        <v>0</v>
      </c>
      <c r="K27" s="8">
        <f>MarchR!C26</f>
        <v>0</v>
      </c>
      <c r="L27" s="8">
        <f>MarchR!D26</f>
        <v>0</v>
      </c>
      <c r="M27" s="8">
        <f>MarchR!U22</f>
        <v>113</v>
      </c>
      <c r="N27" s="8">
        <f>MarchR!G26</f>
        <v>0</v>
      </c>
      <c r="O27" s="8">
        <f>MarchR!O26</f>
        <v>238</v>
      </c>
      <c r="P27" s="8">
        <f>MarchR!P26</f>
        <v>5</v>
      </c>
      <c r="Q27" s="8">
        <f>MarchR!Q26</f>
        <v>2</v>
      </c>
      <c r="R27" s="8">
        <f>MarchR!R26</f>
        <v>0</v>
      </c>
      <c r="S27" s="8">
        <f>MarchR!E26</f>
        <v>0</v>
      </c>
      <c r="T27" s="8">
        <f>MarchR!F26</f>
        <v>0</v>
      </c>
    </row>
    <row r="28" spans="1:20">
      <c r="A28" s="7" t="s">
        <v>31</v>
      </c>
      <c r="B28" s="7">
        <f>'YTD Totals'!B28</f>
        <v>14886</v>
      </c>
      <c r="C28" s="7">
        <f>'February-19'!D28</f>
        <v>15144</v>
      </c>
      <c r="D28" s="7">
        <f>MarchR!I27</f>
        <v>14789</v>
      </c>
      <c r="E28" s="7">
        <f>MarchR!J27</f>
        <v>188</v>
      </c>
      <c r="F28" s="7">
        <f>MarchR!K27</f>
        <v>523</v>
      </c>
      <c r="G28" s="7">
        <f>MarchR!L27</f>
        <v>14499</v>
      </c>
      <c r="H28" s="7">
        <f>MarchR!M27</f>
        <v>53</v>
      </c>
      <c r="I28" s="7">
        <f>MarchR!N27</f>
        <v>194</v>
      </c>
      <c r="J28" s="7">
        <f>MarchR!B27</f>
        <v>1229</v>
      </c>
      <c r="K28" s="7">
        <f>MarchR!C27</f>
        <v>814</v>
      </c>
      <c r="L28" s="7">
        <f>MarchR!D27</f>
        <v>415</v>
      </c>
      <c r="M28" s="7">
        <f>MarchR!U23</f>
        <v>42</v>
      </c>
      <c r="N28" s="7">
        <f>MarchR!G27</f>
        <v>141</v>
      </c>
      <c r="O28" s="7">
        <f>MarchR!O27</f>
        <v>1007</v>
      </c>
      <c r="P28" s="7">
        <f>MarchR!P27</f>
        <v>7</v>
      </c>
      <c r="Q28" s="7">
        <f>MarchR!Q27</f>
        <v>22</v>
      </c>
      <c r="R28" s="7">
        <f>MarchR!R27</f>
        <v>0</v>
      </c>
      <c r="S28" s="7">
        <f>MarchR!E27</f>
        <v>207</v>
      </c>
      <c r="T28" s="7">
        <f>MarchR!F27</f>
        <v>214</v>
      </c>
    </row>
    <row r="29" spans="1:20">
      <c r="A29" s="8" t="s">
        <v>32</v>
      </c>
      <c r="B29" s="8">
        <f>'YTD Totals'!B29</f>
        <v>4011</v>
      </c>
      <c r="C29" s="8">
        <f>'February-19'!D29</f>
        <v>3763</v>
      </c>
      <c r="D29" s="8">
        <f>MarchR!I28</f>
        <v>3769</v>
      </c>
      <c r="E29" s="8">
        <f>MarchR!J28</f>
        <v>58</v>
      </c>
      <c r="F29" s="8">
        <f>MarchR!K28</f>
        <v>53</v>
      </c>
      <c r="G29" s="8">
        <f>MarchR!L28</f>
        <v>3744</v>
      </c>
      <c r="H29" s="8">
        <f>MarchR!M28</f>
        <v>18</v>
      </c>
      <c r="I29" s="8">
        <f>MarchR!N28</f>
        <v>10</v>
      </c>
      <c r="J29" s="8">
        <f>MarchR!B28</f>
        <v>497</v>
      </c>
      <c r="K29" s="8">
        <f>MarchR!C28</f>
        <v>311</v>
      </c>
      <c r="L29" s="8">
        <f>MarchR!D28</f>
        <v>186</v>
      </c>
      <c r="M29" s="8">
        <f>MarchR!U25</f>
        <v>13</v>
      </c>
      <c r="N29" s="8">
        <f>MarchR!G28</f>
        <v>80</v>
      </c>
      <c r="O29" s="8">
        <f>MarchR!O28</f>
        <v>564</v>
      </c>
      <c r="P29" s="8">
        <f>MarchR!P28</f>
        <v>3</v>
      </c>
      <c r="Q29" s="8">
        <f>MarchR!Q28</f>
        <v>13</v>
      </c>
      <c r="R29" s="8">
        <f>MarchR!R28</f>
        <v>0</v>
      </c>
      <c r="S29" s="8">
        <f>MarchR!E28</f>
        <v>12</v>
      </c>
      <c r="T29" s="8">
        <f>MarchR!F28</f>
        <v>76</v>
      </c>
    </row>
    <row r="30" spans="1:20">
      <c r="A30" s="7" t="s">
        <v>33</v>
      </c>
      <c r="B30" s="7">
        <f>'YTD Totals'!B30</f>
        <v>16665</v>
      </c>
      <c r="C30" s="7">
        <f>'February-19'!D30</f>
        <v>16217</v>
      </c>
      <c r="D30" s="7">
        <f>MarchR!I29</f>
        <v>16216</v>
      </c>
      <c r="E30" s="7">
        <f>MarchR!J29</f>
        <v>150</v>
      </c>
      <c r="F30" s="7">
        <f>MarchR!K29</f>
        <v>150</v>
      </c>
      <c r="G30" s="7">
        <f>MarchR!L29</f>
        <v>16056</v>
      </c>
      <c r="H30" s="7">
        <f>MarchR!M29</f>
        <v>66</v>
      </c>
      <c r="I30" s="7">
        <f>MarchR!N29</f>
        <v>17</v>
      </c>
      <c r="J30" s="7">
        <f>MarchR!B29</f>
        <v>2644</v>
      </c>
      <c r="K30" s="7">
        <f>MarchR!C29</f>
        <v>1566</v>
      </c>
      <c r="L30" s="7">
        <f>MarchR!D29</f>
        <v>1078</v>
      </c>
      <c r="M30" s="7">
        <f>MarchR!U26</f>
        <v>70</v>
      </c>
      <c r="N30" s="7">
        <f>MarchR!G29</f>
        <v>281</v>
      </c>
      <c r="O30" s="7">
        <f>MarchR!O29</f>
        <v>1718</v>
      </c>
      <c r="P30" s="7">
        <f>MarchR!P29</f>
        <v>10</v>
      </c>
      <c r="Q30" s="7">
        <f>MarchR!Q29</f>
        <v>52</v>
      </c>
      <c r="R30" s="7">
        <f>MarchR!R29</f>
        <v>0</v>
      </c>
      <c r="S30" s="7">
        <f>MarchR!E29</f>
        <v>515</v>
      </c>
      <c r="T30" s="7">
        <f>MarchR!F29</f>
        <v>357</v>
      </c>
    </row>
    <row r="31" spans="1:20">
      <c r="A31" s="8" t="s">
        <v>34</v>
      </c>
      <c r="B31" s="8">
        <f>'YTD Totals'!B31</f>
        <v>1143</v>
      </c>
      <c r="C31" s="8">
        <f>'February-19'!D31</f>
        <v>808</v>
      </c>
      <c r="D31" s="8">
        <f>MarchR!I30</f>
        <v>801</v>
      </c>
      <c r="E31" s="8">
        <f>MarchR!J30</f>
        <v>21</v>
      </c>
      <c r="F31" s="8">
        <f>MarchR!K30</f>
        <v>27</v>
      </c>
      <c r="G31" s="8">
        <f>MarchR!L30</f>
        <v>711</v>
      </c>
      <c r="H31" s="8">
        <f>MarchR!M30</f>
        <v>3</v>
      </c>
      <c r="I31" s="8">
        <f>MarchR!N30</f>
        <v>2</v>
      </c>
      <c r="J31" s="8">
        <f>MarchR!B30</f>
        <v>52</v>
      </c>
      <c r="K31" s="8">
        <f>MarchR!C30</f>
        <v>48</v>
      </c>
      <c r="L31" s="8">
        <f>MarchR!D30</f>
        <v>4</v>
      </c>
      <c r="M31" s="8">
        <f>MarchR!U28</f>
        <v>0</v>
      </c>
      <c r="N31" s="8">
        <f>MarchR!G30</f>
        <v>12</v>
      </c>
      <c r="O31" s="8">
        <f>MarchR!O30</f>
        <v>141</v>
      </c>
      <c r="P31" s="8">
        <f>MarchR!P30</f>
        <v>1</v>
      </c>
      <c r="Q31" s="8">
        <f>MarchR!Q30</f>
        <v>2</v>
      </c>
      <c r="R31" s="8">
        <f>MarchR!R30</f>
        <v>1</v>
      </c>
      <c r="S31" s="8">
        <f>MarchR!E30</f>
        <v>85</v>
      </c>
      <c r="T31" s="8">
        <f>MarchR!F30</f>
        <v>13</v>
      </c>
    </row>
    <row r="32" spans="1:20">
      <c r="A32" s="7" t="s">
        <v>35</v>
      </c>
      <c r="B32" s="7">
        <f>'YTD Totals'!B32</f>
        <v>21309</v>
      </c>
      <c r="C32" s="7">
        <f>'February-19'!D32</f>
        <v>21353</v>
      </c>
      <c r="D32" s="7">
        <f>MarchR!I31</f>
        <v>21479</v>
      </c>
      <c r="E32" s="7">
        <f>MarchR!J31</f>
        <v>142</v>
      </c>
      <c r="F32" s="7">
        <f>MarchR!K31</f>
        <v>16</v>
      </c>
      <c r="G32" s="7">
        <f>MarchR!L31</f>
        <v>20598</v>
      </c>
      <c r="H32" s="7">
        <f>MarchR!M31</f>
        <v>80</v>
      </c>
      <c r="I32" s="7">
        <f>MarchR!N31</f>
        <v>5</v>
      </c>
      <c r="J32" s="7">
        <f>MarchR!B31</f>
        <v>498</v>
      </c>
      <c r="K32" s="7">
        <f>MarchR!C31</f>
        <v>262</v>
      </c>
      <c r="L32" s="7">
        <f>MarchR!D31</f>
        <v>236</v>
      </c>
      <c r="M32" s="7">
        <f>MarchR!U29</f>
        <v>7</v>
      </c>
      <c r="N32" s="7">
        <f>MarchR!G31</f>
        <v>82</v>
      </c>
      <c r="O32" s="7">
        <f>MarchR!O31</f>
        <v>569</v>
      </c>
      <c r="P32" s="7">
        <f>MarchR!P31</f>
        <v>4</v>
      </c>
      <c r="Q32" s="7">
        <f>MarchR!Q31</f>
        <v>5</v>
      </c>
      <c r="R32" s="7">
        <f>MarchR!R31</f>
        <v>0</v>
      </c>
      <c r="S32" s="7">
        <f>MarchR!E31</f>
        <v>262</v>
      </c>
      <c r="T32" s="7">
        <f>MarchR!F31</f>
        <v>63</v>
      </c>
    </row>
    <row r="33" spans="1:20">
      <c r="A33" s="8" t="s">
        <v>36</v>
      </c>
      <c r="B33" s="8">
        <f>'YTD Totals'!B33</f>
        <v>24255</v>
      </c>
      <c r="C33" s="8">
        <f>'February-19'!D33</f>
        <v>24826</v>
      </c>
      <c r="D33" s="8">
        <f>MarchR!I32</f>
        <v>25032</v>
      </c>
      <c r="E33" s="8">
        <f>MarchR!J32</f>
        <v>251</v>
      </c>
      <c r="F33" s="8">
        <f>MarchR!K32</f>
        <v>45</v>
      </c>
      <c r="G33" s="8">
        <f>MarchR!L32</f>
        <v>24794</v>
      </c>
      <c r="H33" s="8">
        <f>MarchR!M32</f>
        <v>110</v>
      </c>
      <c r="I33" s="8">
        <f>MarchR!N32</f>
        <v>21</v>
      </c>
      <c r="J33" s="8">
        <f>MarchR!B32</f>
        <v>3270</v>
      </c>
      <c r="K33" s="8">
        <f>MarchR!C32</f>
        <v>2237</v>
      </c>
      <c r="L33" s="8">
        <f>MarchR!D32</f>
        <v>1033</v>
      </c>
      <c r="M33" s="8">
        <f>MarchR!U30</f>
        <v>110</v>
      </c>
      <c r="N33" s="8">
        <f>MarchR!G32</f>
        <v>439</v>
      </c>
      <c r="O33" s="8">
        <f>MarchR!O32</f>
        <v>2810</v>
      </c>
      <c r="P33" s="8">
        <f>MarchR!P32</f>
        <v>17</v>
      </c>
      <c r="Q33" s="8">
        <f>MarchR!Q32</f>
        <v>68</v>
      </c>
      <c r="R33" s="8">
        <f>MarchR!R32</f>
        <v>4</v>
      </c>
      <c r="S33" s="8">
        <f>MarchR!E32</f>
        <v>648</v>
      </c>
      <c r="T33" s="8">
        <f>MarchR!F32</f>
        <v>495</v>
      </c>
    </row>
    <row r="34" spans="1:20">
      <c r="A34" s="7" t="s">
        <v>37</v>
      </c>
      <c r="B34" s="7">
        <f>'YTD Totals'!B34</f>
        <v>24501</v>
      </c>
      <c r="C34" s="7">
        <f>'February-19'!D34</f>
        <v>22728</v>
      </c>
      <c r="D34" s="7">
        <f>MarchR!I33</f>
        <v>22803</v>
      </c>
      <c r="E34" s="7">
        <f>MarchR!J33</f>
        <v>141</v>
      </c>
      <c r="F34" s="7">
        <f>MarchR!K33</f>
        <v>66</v>
      </c>
      <c r="G34" s="7">
        <f>MarchR!L33</f>
        <v>22418</v>
      </c>
      <c r="H34" s="7">
        <f>MarchR!M33</f>
        <v>72</v>
      </c>
      <c r="I34" s="7">
        <f>MarchR!N33</f>
        <v>26</v>
      </c>
      <c r="J34" s="7">
        <f>MarchR!B33</f>
        <v>2470</v>
      </c>
      <c r="K34" s="7">
        <f>MarchR!C33</f>
        <v>1757</v>
      </c>
      <c r="L34" s="7">
        <f>MarchR!D33</f>
        <v>713</v>
      </c>
      <c r="M34" s="7">
        <f>MarchR!U31</f>
        <v>12</v>
      </c>
      <c r="N34" s="7">
        <f>MarchR!G33</f>
        <v>294</v>
      </c>
      <c r="O34" s="7">
        <f>MarchR!O33</f>
        <v>3212</v>
      </c>
      <c r="P34" s="7">
        <f>MarchR!P33</f>
        <v>23</v>
      </c>
      <c r="Q34" s="7">
        <f>MarchR!Q33</f>
        <v>35</v>
      </c>
      <c r="R34" s="7">
        <f>MarchR!R33</f>
        <v>3</v>
      </c>
      <c r="S34" s="7">
        <f>MarchR!E33</f>
        <v>470</v>
      </c>
      <c r="T34" s="7">
        <f>MarchR!F33</f>
        <v>779</v>
      </c>
    </row>
    <row r="35" spans="1:20">
      <c r="A35" s="8" t="s">
        <v>38</v>
      </c>
      <c r="B35" s="8">
        <f>'YTD Totals'!B35</f>
        <v>10675</v>
      </c>
      <c r="C35" s="8">
        <f>'February-19'!D35</f>
        <v>10446</v>
      </c>
      <c r="D35" s="8">
        <f>MarchR!I34</f>
        <v>10423</v>
      </c>
      <c r="E35" s="8">
        <f>MarchR!J34</f>
        <v>47</v>
      </c>
      <c r="F35" s="8">
        <f>MarchR!K34</f>
        <v>70</v>
      </c>
      <c r="G35" s="8">
        <f>MarchR!L34</f>
        <v>10273</v>
      </c>
      <c r="H35" s="8">
        <f>MarchR!M34</f>
        <v>15</v>
      </c>
      <c r="I35" s="8">
        <f>MarchR!N34</f>
        <v>4</v>
      </c>
      <c r="J35" s="8">
        <f>MarchR!B34</f>
        <v>1449</v>
      </c>
      <c r="K35" s="8">
        <f>MarchR!C34</f>
        <v>1090</v>
      </c>
      <c r="L35" s="8">
        <f>MarchR!D34</f>
        <v>359</v>
      </c>
      <c r="M35" s="8">
        <f>MarchR!U32</f>
        <v>90</v>
      </c>
      <c r="N35" s="8">
        <f>MarchR!G34</f>
        <v>199</v>
      </c>
      <c r="O35" s="8">
        <f>MarchR!O34</f>
        <v>1262</v>
      </c>
      <c r="P35" s="8">
        <f>MarchR!P34</f>
        <v>6</v>
      </c>
      <c r="Q35" s="8">
        <f>MarchR!Q34</f>
        <v>32</v>
      </c>
      <c r="R35" s="8">
        <f>MarchR!R34</f>
        <v>1</v>
      </c>
      <c r="S35" s="8">
        <f>MarchR!E34</f>
        <v>128</v>
      </c>
      <c r="T35" s="8">
        <f>MarchR!F34</f>
        <v>208</v>
      </c>
    </row>
    <row r="36" spans="1:20">
      <c r="A36" s="7" t="s">
        <v>39</v>
      </c>
      <c r="B36" s="7">
        <f>'YTD Totals'!B36</f>
        <v>64751</v>
      </c>
      <c r="C36" s="7">
        <f>'February-19'!D36</f>
        <v>64843</v>
      </c>
      <c r="D36" s="7">
        <f>MarchR!I35</f>
        <v>65135</v>
      </c>
      <c r="E36" s="7">
        <f>MarchR!J35</f>
        <v>565</v>
      </c>
      <c r="F36" s="7">
        <f>MarchR!K35</f>
        <v>276</v>
      </c>
      <c r="G36" s="7">
        <f>MarchR!L35</f>
        <v>62863</v>
      </c>
      <c r="H36" s="7">
        <f>MarchR!M35</f>
        <v>298</v>
      </c>
      <c r="I36" s="7">
        <f>MarchR!N35</f>
        <v>106</v>
      </c>
      <c r="J36" s="7">
        <f>MarchR!B35</f>
        <v>9072</v>
      </c>
      <c r="K36" s="7">
        <f>MarchR!C35</f>
        <v>5112</v>
      </c>
      <c r="L36" s="7">
        <f>MarchR!D35</f>
        <v>3960</v>
      </c>
      <c r="M36" s="7">
        <f>MarchR!U33</f>
        <v>258</v>
      </c>
      <c r="N36" s="7">
        <f>MarchR!G35</f>
        <v>1013</v>
      </c>
      <c r="O36" s="7">
        <f>MarchR!O35</f>
        <v>13026</v>
      </c>
      <c r="P36" s="7">
        <f>MarchR!P35</f>
        <v>73</v>
      </c>
      <c r="Q36" s="7">
        <f>MarchR!Q35</f>
        <v>262</v>
      </c>
      <c r="R36" s="7">
        <f>MarchR!R35</f>
        <v>4</v>
      </c>
      <c r="S36" s="7">
        <f>MarchR!E35</f>
        <v>1092</v>
      </c>
      <c r="T36" s="7">
        <f>MarchR!F35</f>
        <v>1060</v>
      </c>
    </row>
    <row r="37" spans="1:20">
      <c r="A37" s="8" t="s">
        <v>40</v>
      </c>
      <c r="B37" s="8">
        <f>'YTD Totals'!B37</f>
        <v>20619</v>
      </c>
      <c r="C37" s="8">
        <f>'February-19'!D37</f>
        <v>20837</v>
      </c>
      <c r="D37" s="8">
        <f>MarchR!I36</f>
        <v>20718</v>
      </c>
      <c r="E37" s="8">
        <f>MarchR!J36</f>
        <v>112</v>
      </c>
      <c r="F37" s="8">
        <f>MarchR!K36</f>
        <v>231</v>
      </c>
      <c r="G37" s="8">
        <f>MarchR!L36</f>
        <v>20455</v>
      </c>
      <c r="H37" s="8">
        <f>MarchR!M36</f>
        <v>29</v>
      </c>
      <c r="I37" s="8">
        <f>MarchR!N36</f>
        <v>57</v>
      </c>
      <c r="J37" s="8">
        <f>MarchR!B36</f>
        <v>1658</v>
      </c>
      <c r="K37" s="8">
        <f>MarchR!C36</f>
        <v>1004</v>
      </c>
      <c r="L37" s="8">
        <f>MarchR!D36</f>
        <v>654</v>
      </c>
      <c r="M37" s="8">
        <f>MarchR!U34</f>
        <v>49</v>
      </c>
      <c r="N37" s="8">
        <f>MarchR!G36</f>
        <v>208</v>
      </c>
      <c r="O37" s="8">
        <f>MarchR!O36</f>
        <v>1428</v>
      </c>
      <c r="P37" s="8">
        <f>MarchR!P36</f>
        <v>9</v>
      </c>
      <c r="Q37" s="8">
        <f>MarchR!Q36</f>
        <v>44</v>
      </c>
      <c r="R37" s="8">
        <f>MarchR!R36</f>
        <v>0</v>
      </c>
      <c r="S37" s="8">
        <f>MarchR!E36</f>
        <v>293</v>
      </c>
      <c r="T37" s="8">
        <f>MarchR!F36</f>
        <v>287</v>
      </c>
    </row>
    <row r="38" spans="1:20">
      <c r="A38" s="7" t="s">
        <v>41</v>
      </c>
      <c r="B38" s="7">
        <f>'YTD Totals'!B38</f>
        <v>33028</v>
      </c>
      <c r="C38" s="7">
        <f>'February-19'!D38</f>
        <v>33395</v>
      </c>
      <c r="D38" s="7">
        <f>MarchR!I37</f>
        <v>33536</v>
      </c>
      <c r="E38" s="7">
        <f>MarchR!J37</f>
        <v>238</v>
      </c>
      <c r="F38" s="7">
        <f>MarchR!K37</f>
        <v>95</v>
      </c>
      <c r="G38" s="7">
        <f>MarchR!L37</f>
        <v>32044</v>
      </c>
      <c r="H38" s="7">
        <f>MarchR!M37</f>
        <v>124</v>
      </c>
      <c r="I38" s="7">
        <f>MarchR!N37</f>
        <v>55</v>
      </c>
      <c r="J38" s="7">
        <f>MarchR!B37</f>
        <v>3973</v>
      </c>
      <c r="K38" s="7">
        <f>MarchR!C37</f>
        <v>2161</v>
      </c>
      <c r="L38" s="7">
        <f>MarchR!D37</f>
        <v>1812</v>
      </c>
      <c r="M38" s="7">
        <f>MarchR!U35</f>
        <v>130</v>
      </c>
      <c r="N38" s="7">
        <f>MarchR!G37</f>
        <v>691</v>
      </c>
      <c r="O38" s="7">
        <f>MarchR!O37</f>
        <v>6697</v>
      </c>
      <c r="P38" s="7">
        <f>MarchR!P37</f>
        <v>38</v>
      </c>
      <c r="Q38" s="7">
        <f>MarchR!Q37</f>
        <v>122</v>
      </c>
      <c r="R38" s="7">
        <f>MarchR!R37</f>
        <v>18</v>
      </c>
      <c r="S38" s="7">
        <f>MarchR!E37</f>
        <v>322</v>
      </c>
      <c r="T38" s="7">
        <f>MarchR!F37</f>
        <v>260</v>
      </c>
    </row>
    <row r="39" spans="1:20">
      <c r="A39" s="8" t="s">
        <v>42</v>
      </c>
      <c r="B39" s="8">
        <f>'YTD Totals'!B39</f>
        <v>7973</v>
      </c>
      <c r="C39" s="8">
        <f>'February-19'!D39</f>
        <v>7616</v>
      </c>
      <c r="D39" s="8">
        <f>MarchR!I38</f>
        <v>7739</v>
      </c>
      <c r="E39" s="8">
        <f>MarchR!J38</f>
        <v>129</v>
      </c>
      <c r="F39" s="8">
        <f>MarchR!K38</f>
        <v>5</v>
      </c>
      <c r="G39" s="8">
        <f>MarchR!L38</f>
        <v>7733</v>
      </c>
      <c r="H39" s="8">
        <f>MarchR!M38</f>
        <v>34</v>
      </c>
      <c r="I39" s="8">
        <f>MarchR!N38</f>
        <v>0</v>
      </c>
      <c r="J39" s="8">
        <f>MarchR!B38</f>
        <v>208</v>
      </c>
      <c r="K39" s="8">
        <f>MarchR!C38</f>
        <v>179</v>
      </c>
      <c r="L39" s="8">
        <f>MarchR!D38</f>
        <v>29</v>
      </c>
      <c r="M39" s="8">
        <f>MarchR!U36</f>
        <v>0</v>
      </c>
      <c r="N39" s="8">
        <f>MarchR!G38</f>
        <v>25</v>
      </c>
      <c r="O39" s="8">
        <f>MarchR!O38</f>
        <v>239</v>
      </c>
      <c r="P39" s="8">
        <f>MarchR!P38</f>
        <v>4</v>
      </c>
      <c r="Q39" s="8">
        <f>MarchR!Q38</f>
        <v>3</v>
      </c>
      <c r="R39" s="8">
        <f>MarchR!R38</f>
        <v>0</v>
      </c>
      <c r="S39" s="8">
        <f>MarchR!E38</f>
        <v>82</v>
      </c>
      <c r="T39" s="8">
        <f>MarchR!F38</f>
        <v>31</v>
      </c>
    </row>
    <row r="40" spans="1:20">
      <c r="A40" s="10" t="s">
        <v>43</v>
      </c>
      <c r="B40" s="10">
        <f>'YTD Totals'!B40</f>
        <v>10388</v>
      </c>
      <c r="C40" s="10">
        <f>'February-19'!D40</f>
        <v>11040</v>
      </c>
      <c r="D40" s="10">
        <f>MarchR!I39</f>
        <v>11034</v>
      </c>
      <c r="E40" s="10">
        <f>MarchR!J39</f>
        <v>0</v>
      </c>
      <c r="F40" s="10">
        <f>MarchR!K39</f>
        <v>6</v>
      </c>
      <c r="G40" s="10">
        <f>MarchR!L39</f>
        <v>9524</v>
      </c>
      <c r="H40" s="10">
        <f>MarchR!M39</f>
        <v>0</v>
      </c>
      <c r="I40" s="10">
        <f>MarchR!N39</f>
        <v>1</v>
      </c>
      <c r="J40" s="10">
        <f>MarchR!B39</f>
        <v>429</v>
      </c>
      <c r="K40" s="10">
        <f>MarchR!C39</f>
        <v>10</v>
      </c>
      <c r="L40" s="10">
        <f>MarchR!D39</f>
        <v>419</v>
      </c>
      <c r="M40" s="10"/>
      <c r="N40" s="10">
        <f>MarchR!G39</f>
        <v>116</v>
      </c>
      <c r="O40" s="10">
        <f>MarchR!O39</f>
        <v>257</v>
      </c>
      <c r="P40" s="10">
        <f>MarchR!P39</f>
        <v>0</v>
      </c>
      <c r="Q40" s="10">
        <f>MarchR!Q39</f>
        <v>0</v>
      </c>
      <c r="R40" s="10">
        <f>MarchR!R39</f>
        <v>0</v>
      </c>
      <c r="S40" s="10">
        <f>MarchR!E39</f>
        <v>5</v>
      </c>
      <c r="T40" s="10">
        <f>MarchR!F39</f>
        <v>2</v>
      </c>
    </row>
    <row r="41" spans="1:20">
      <c r="A41" s="10" t="s">
        <v>44</v>
      </c>
      <c r="B41" s="10">
        <f>'YTD Totals'!B41</f>
        <v>18549</v>
      </c>
      <c r="C41" s="10">
        <f>'February-19'!D41</f>
        <v>18917</v>
      </c>
      <c r="D41" s="10">
        <f>MarchR!I40</f>
        <v>18917</v>
      </c>
      <c r="E41" s="10">
        <f>MarchR!J40</f>
        <v>3</v>
      </c>
      <c r="F41" s="10">
        <f>MarchR!K40</f>
        <v>3</v>
      </c>
      <c r="G41" s="10">
        <f>MarchR!L40</f>
        <v>14952</v>
      </c>
      <c r="H41" s="10">
        <f>MarchR!M40</f>
        <v>2</v>
      </c>
      <c r="I41" s="10">
        <f>MarchR!N40</f>
        <v>1</v>
      </c>
      <c r="J41" s="10">
        <f>MarchR!B40</f>
        <v>1495</v>
      </c>
      <c r="K41" s="10">
        <f>MarchR!C40</f>
        <v>7</v>
      </c>
      <c r="L41" s="10">
        <f>MarchR!D40</f>
        <v>1488</v>
      </c>
      <c r="M41" s="10"/>
      <c r="N41" s="10">
        <f>MarchR!G40</f>
        <v>305</v>
      </c>
      <c r="O41" s="10">
        <f>MarchR!O40</f>
        <v>460</v>
      </c>
      <c r="P41" s="10">
        <f>MarchR!P40</f>
        <v>2</v>
      </c>
      <c r="Q41" s="10">
        <f>MarchR!Q40</f>
        <v>0</v>
      </c>
      <c r="R41" s="10">
        <f>MarchR!R40</f>
        <v>3</v>
      </c>
      <c r="S41" s="10">
        <f>MarchR!E40</f>
        <v>81</v>
      </c>
      <c r="T41" s="10">
        <f>MarchR!F40</f>
        <v>48</v>
      </c>
    </row>
    <row r="42" spans="1:20">
      <c r="A42" s="10" t="s">
        <v>45</v>
      </c>
      <c r="B42" s="10">
        <f>'YTD Totals'!B42</f>
        <v>5474</v>
      </c>
      <c r="C42" s="10">
        <f>'February-19'!D42</f>
        <v>3624</v>
      </c>
      <c r="D42" s="10">
        <f>MarchR!I41</f>
        <v>3636</v>
      </c>
      <c r="E42" s="10">
        <f>MarchR!J41</f>
        <v>13</v>
      </c>
      <c r="F42" s="10">
        <f>MarchR!K41</f>
        <v>1</v>
      </c>
      <c r="G42" s="10">
        <f>MarchR!L41</f>
        <v>3366</v>
      </c>
      <c r="H42" s="10">
        <f>MarchR!M41</f>
        <v>1</v>
      </c>
      <c r="I42" s="10">
        <f>MarchR!N41</f>
        <v>1</v>
      </c>
      <c r="J42" s="10">
        <f>MarchR!B41</f>
        <v>76</v>
      </c>
      <c r="K42" s="10">
        <f>MarchR!C41</f>
        <v>71</v>
      </c>
      <c r="L42" s="10">
        <f>MarchR!D41</f>
        <v>5</v>
      </c>
      <c r="M42" s="10"/>
      <c r="N42" s="10">
        <f>MarchR!G41</f>
        <v>43</v>
      </c>
      <c r="O42" s="10">
        <f>MarchR!O41</f>
        <v>304</v>
      </c>
      <c r="P42" s="10">
        <f>MarchR!P41</f>
        <v>1</v>
      </c>
      <c r="Q42" s="10">
        <f>MarchR!Q41</f>
        <v>0</v>
      </c>
      <c r="R42" s="10">
        <f>MarchR!R41</f>
        <v>0</v>
      </c>
      <c r="S42" s="10">
        <f>MarchR!E41</f>
        <v>14</v>
      </c>
      <c r="T42" s="10">
        <f>MarchR!F41</f>
        <v>14</v>
      </c>
    </row>
    <row r="43" spans="1:20">
      <c r="A43" s="10" t="s">
        <v>46</v>
      </c>
      <c r="B43" s="10">
        <f>'YTD Totals'!B43</f>
        <v>5013</v>
      </c>
      <c r="C43" s="10">
        <f>'February-19'!D43</f>
        <v>5103</v>
      </c>
      <c r="D43" s="10">
        <f>MarchR!I42</f>
        <v>5105</v>
      </c>
      <c r="E43" s="10">
        <f>MarchR!J42</f>
        <v>5</v>
      </c>
      <c r="F43" s="10">
        <f>MarchR!K42</f>
        <v>6</v>
      </c>
      <c r="G43" s="10">
        <f>MarchR!L42</f>
        <v>4391</v>
      </c>
      <c r="H43" s="10">
        <f>MarchR!M42</f>
        <v>2</v>
      </c>
      <c r="I43" s="10">
        <f>MarchR!N42</f>
        <v>1</v>
      </c>
      <c r="J43" s="10">
        <f>MarchR!B42</f>
        <v>196</v>
      </c>
      <c r="K43" s="10">
        <f>MarchR!C42</f>
        <v>8</v>
      </c>
      <c r="L43" s="10">
        <f>MarchR!D42</f>
        <v>188</v>
      </c>
      <c r="M43" s="10"/>
      <c r="N43" s="10">
        <f>MarchR!G42</f>
        <v>103</v>
      </c>
      <c r="O43" s="10">
        <f>MarchR!O42</f>
        <v>219</v>
      </c>
      <c r="P43" s="10">
        <f>MarchR!P42</f>
        <v>0</v>
      </c>
      <c r="Q43" s="10">
        <f>MarchR!Q42</f>
        <v>0</v>
      </c>
      <c r="R43" s="10">
        <f>MarchR!R42</f>
        <v>0</v>
      </c>
      <c r="S43" s="10">
        <f>MarchR!E42</f>
        <v>32</v>
      </c>
      <c r="T43" s="10">
        <f>MarchR!F42</f>
        <v>33</v>
      </c>
    </row>
    <row r="44" spans="1:20">
      <c r="A44" s="10" t="s">
        <v>47</v>
      </c>
      <c r="B44" s="10">
        <f>'YTD Totals'!B44</f>
        <v>13457</v>
      </c>
      <c r="C44" s="10">
        <f>'February-19'!D44</f>
        <v>13444</v>
      </c>
      <c r="D44" s="10">
        <f>MarchR!I43</f>
        <v>13444</v>
      </c>
      <c r="E44" s="10">
        <f>MarchR!J43</f>
        <v>5</v>
      </c>
      <c r="F44" s="10">
        <f>MarchR!K43</f>
        <v>5</v>
      </c>
      <c r="G44" s="10">
        <f>MarchR!L43</f>
        <v>9527</v>
      </c>
      <c r="H44" s="10">
        <f>MarchR!M43</f>
        <v>0</v>
      </c>
      <c r="I44" s="10">
        <f>MarchR!N43</f>
        <v>1</v>
      </c>
      <c r="J44" s="10">
        <f>MarchR!B43</f>
        <v>424</v>
      </c>
      <c r="K44" s="10">
        <f>MarchR!C43</f>
        <v>52</v>
      </c>
      <c r="L44" s="10">
        <f>MarchR!D43</f>
        <v>372</v>
      </c>
      <c r="M44" s="10"/>
      <c r="N44" s="10">
        <f>MarchR!G43</f>
        <v>117</v>
      </c>
      <c r="O44" s="10">
        <f>MarchR!O43</f>
        <v>205</v>
      </c>
      <c r="P44" s="10">
        <f>MarchR!P43</f>
        <v>2</v>
      </c>
      <c r="Q44" s="10">
        <f>MarchR!Q43</f>
        <v>0</v>
      </c>
      <c r="R44" s="10">
        <f>MarchR!R43</f>
        <v>0</v>
      </c>
      <c r="S44" s="10">
        <f>MarchR!E43</f>
        <v>38</v>
      </c>
      <c r="T44" s="10">
        <f>MarchR!F43</f>
        <v>36</v>
      </c>
    </row>
    <row r="45" spans="1:20">
      <c r="A45" s="11" t="s">
        <v>69</v>
      </c>
      <c r="B45" s="11">
        <f>'YTD Totals'!B45</f>
        <v>52881</v>
      </c>
      <c r="C45" s="11">
        <f>SUM(C40:C44)</f>
        <v>52128</v>
      </c>
      <c r="D45" s="11">
        <f t="shared" ref="D45:L45" si="2">SUM(D40:D44)</f>
        <v>52136</v>
      </c>
      <c r="E45" s="11">
        <f t="shared" si="2"/>
        <v>26</v>
      </c>
      <c r="F45" s="11">
        <f t="shared" si="2"/>
        <v>21</v>
      </c>
      <c r="G45" s="11">
        <f t="shared" si="2"/>
        <v>41760</v>
      </c>
      <c r="H45" s="11">
        <f t="shared" si="2"/>
        <v>5</v>
      </c>
      <c r="I45" s="11">
        <f t="shared" si="2"/>
        <v>5</v>
      </c>
      <c r="J45" s="11">
        <f t="shared" si="2"/>
        <v>2620</v>
      </c>
      <c r="K45" s="11">
        <f t="shared" si="2"/>
        <v>148</v>
      </c>
      <c r="L45" s="11">
        <f t="shared" si="2"/>
        <v>2472</v>
      </c>
      <c r="M45" s="11"/>
      <c r="N45" s="11">
        <f t="shared" ref="N45:T45" si="3">SUM(N40:N44)</f>
        <v>684</v>
      </c>
      <c r="O45" s="11">
        <f t="shared" si="3"/>
        <v>1445</v>
      </c>
      <c r="P45" s="11">
        <f>SUM(Q40:Q44)</f>
        <v>0</v>
      </c>
      <c r="Q45" s="11">
        <f>SUM(P40:P44)</f>
        <v>5</v>
      </c>
      <c r="R45" s="11">
        <f t="shared" si="3"/>
        <v>3</v>
      </c>
      <c r="S45" s="11">
        <f t="shared" si="3"/>
        <v>170</v>
      </c>
      <c r="T45" s="11">
        <f t="shared" si="3"/>
        <v>133</v>
      </c>
    </row>
    <row r="46" spans="1:20">
      <c r="A46" s="8" t="s">
        <v>48</v>
      </c>
      <c r="B46" s="8">
        <f>'YTD Totals'!B46</f>
        <v>6476</v>
      </c>
      <c r="C46" s="8">
        <f>'February-19'!D45</f>
        <v>52128</v>
      </c>
      <c r="D46" s="8">
        <f>MarchR!I44</f>
        <v>6852</v>
      </c>
      <c r="E46" s="8">
        <f>MarchR!J44</f>
        <v>189</v>
      </c>
      <c r="F46" s="8">
        <f>MarchR!K44</f>
        <v>10</v>
      </c>
      <c r="G46" s="8">
        <f>MarchR!L44</f>
        <v>6722</v>
      </c>
      <c r="H46" s="8">
        <f>MarchR!M44</f>
        <v>24</v>
      </c>
      <c r="I46" s="8">
        <f>MarchR!N44</f>
        <v>2</v>
      </c>
      <c r="J46" s="8">
        <f>MarchR!B44</f>
        <v>281</v>
      </c>
      <c r="K46" s="8">
        <f>MarchR!C44</f>
        <v>150</v>
      </c>
      <c r="L46" s="8">
        <f>MarchR!D44</f>
        <v>131</v>
      </c>
      <c r="M46" s="8">
        <f>MarchR!U37</f>
        <v>11</v>
      </c>
      <c r="N46" s="8">
        <f>MarchR!G44</f>
        <v>39</v>
      </c>
      <c r="O46" s="8">
        <f>MarchR!O44</f>
        <v>404</v>
      </c>
      <c r="P46" s="8">
        <f>MarchR!P44</f>
        <v>1</v>
      </c>
      <c r="Q46" s="8">
        <f>MarchR!Q44</f>
        <v>9</v>
      </c>
      <c r="R46" s="8">
        <f>MarchR!R44</f>
        <v>0</v>
      </c>
      <c r="S46" s="8">
        <f>MarchR!E44</f>
        <v>56</v>
      </c>
      <c r="T46" s="8">
        <f>MarchR!F44</f>
        <v>87</v>
      </c>
    </row>
    <row r="47" spans="1:20">
      <c r="A47" s="7" t="s">
        <v>49</v>
      </c>
      <c r="B47" s="7">
        <f>'YTD Totals'!B47</f>
        <v>6971</v>
      </c>
      <c r="C47" s="7">
        <f>'February-19'!D46</f>
        <v>6673</v>
      </c>
      <c r="D47" s="7">
        <f>MarchR!I45</f>
        <v>7252</v>
      </c>
      <c r="E47" s="7">
        <f>MarchR!J45</f>
        <v>39</v>
      </c>
      <c r="F47" s="7">
        <f>MarchR!K45</f>
        <v>7</v>
      </c>
      <c r="G47" s="7">
        <f>MarchR!L45</f>
        <v>7217</v>
      </c>
      <c r="H47" s="7">
        <f>MarchR!M45</f>
        <v>3</v>
      </c>
      <c r="I47" s="7">
        <f>MarchR!N45</f>
        <v>2</v>
      </c>
      <c r="J47" s="7">
        <f>MarchR!B45</f>
        <v>447</v>
      </c>
      <c r="K47" s="7">
        <f>MarchR!C45</f>
        <v>283</v>
      </c>
      <c r="L47" s="7">
        <f>MarchR!D45</f>
        <v>164</v>
      </c>
      <c r="M47" s="7">
        <f>MarchR!U38</f>
        <v>10</v>
      </c>
      <c r="N47" s="7">
        <f>MarchR!G45</f>
        <v>53</v>
      </c>
      <c r="O47" s="7">
        <f>MarchR!O45</f>
        <v>245</v>
      </c>
      <c r="P47" s="7">
        <f>MarchR!P45</f>
        <v>2</v>
      </c>
      <c r="Q47" s="7">
        <f>MarchR!Q45</f>
        <v>9</v>
      </c>
      <c r="R47" s="7">
        <f>MarchR!R45</f>
        <v>0</v>
      </c>
      <c r="S47" s="7">
        <f>MarchR!E45</f>
        <v>158</v>
      </c>
      <c r="T47" s="7">
        <f>MarchR!F45</f>
        <v>32</v>
      </c>
    </row>
    <row r="48" spans="1:20">
      <c r="A48" s="8" t="s">
        <v>50</v>
      </c>
      <c r="B48" s="8">
        <f>'YTD Totals'!B48</f>
        <v>14844</v>
      </c>
      <c r="C48" s="8">
        <f>'February-19'!D47</f>
        <v>7220</v>
      </c>
      <c r="D48" s="8">
        <f>MarchR!I46</f>
        <v>15410</v>
      </c>
      <c r="E48" s="8">
        <f>MarchR!J46</f>
        <v>185</v>
      </c>
      <c r="F48" s="8">
        <f>MarchR!K46</f>
        <v>154</v>
      </c>
      <c r="G48" s="8">
        <f>MarchR!L46</f>
        <v>15344</v>
      </c>
      <c r="H48" s="8">
        <f>MarchR!M46</f>
        <v>39</v>
      </c>
      <c r="I48" s="8">
        <f>MarchR!N46</f>
        <v>48</v>
      </c>
      <c r="J48" s="8">
        <f>MarchR!B46</f>
        <v>1991</v>
      </c>
      <c r="K48" s="8">
        <f>MarchR!C46</f>
        <v>1059</v>
      </c>
      <c r="L48" s="8">
        <f>MarchR!D46</f>
        <v>932</v>
      </c>
      <c r="M48" s="8">
        <f>MarchR!U39</f>
        <v>120</v>
      </c>
      <c r="N48" s="8">
        <f>MarchR!G46</f>
        <v>250</v>
      </c>
      <c r="O48" s="8">
        <f>MarchR!O46</f>
        <v>1388</v>
      </c>
      <c r="P48" s="8">
        <f>MarchR!P46</f>
        <v>45</v>
      </c>
      <c r="Q48" s="8">
        <f>MarchR!Q46</f>
        <v>40</v>
      </c>
      <c r="R48" s="8">
        <f>MarchR!R46</f>
        <v>1</v>
      </c>
      <c r="S48" s="8">
        <f>MarchR!E46</f>
        <v>512</v>
      </c>
      <c r="T48" s="8">
        <f>MarchR!F46</f>
        <v>337</v>
      </c>
    </row>
    <row r="49" spans="1:20">
      <c r="A49" s="7" t="s">
        <v>51</v>
      </c>
      <c r="B49" s="7">
        <f>'YTD Totals'!B49</f>
        <v>31693</v>
      </c>
      <c r="C49" s="7">
        <f>'February-19'!D48</f>
        <v>15380</v>
      </c>
      <c r="D49" s="7">
        <f>MarchR!I47</f>
        <v>32388</v>
      </c>
      <c r="E49" s="7">
        <f>MarchR!J47</f>
        <v>167</v>
      </c>
      <c r="F49" s="7">
        <f>MarchR!K47</f>
        <v>40</v>
      </c>
      <c r="G49" s="7">
        <f>MarchR!L47</f>
        <v>31281</v>
      </c>
      <c r="H49" s="7">
        <f>MarchR!M47</f>
        <v>69</v>
      </c>
      <c r="I49" s="7">
        <f>MarchR!N47</f>
        <v>8</v>
      </c>
      <c r="J49" s="7">
        <f>MarchR!B47</f>
        <v>4186</v>
      </c>
      <c r="K49" s="7">
        <f>MarchR!C47</f>
        <v>1469</v>
      </c>
      <c r="L49" s="7">
        <f>MarchR!D47</f>
        <v>2717</v>
      </c>
      <c r="M49" s="7">
        <f>MarchR!U24</f>
        <v>144</v>
      </c>
      <c r="N49" s="7">
        <f>MarchR!G47</f>
        <v>323</v>
      </c>
      <c r="O49" s="7">
        <f>MarchR!O47</f>
        <v>1850</v>
      </c>
      <c r="P49" s="7">
        <f>MarchR!P47</f>
        <v>11</v>
      </c>
      <c r="Q49" s="7">
        <f>MarchR!Q47</f>
        <v>39</v>
      </c>
      <c r="R49" s="7">
        <f>MarchR!R47</f>
        <v>1</v>
      </c>
      <c r="S49" s="7">
        <f>MarchR!E47</f>
        <v>503</v>
      </c>
      <c r="T49" s="7">
        <f>MarchR!F47</f>
        <v>509</v>
      </c>
    </row>
    <row r="50" spans="1:20">
      <c r="A50" s="8" t="s">
        <v>52</v>
      </c>
      <c r="B50" s="8">
        <f>'YTD Totals'!B50</f>
        <v>25578</v>
      </c>
      <c r="C50" s="8">
        <f>'February-19'!D49</f>
        <v>32256</v>
      </c>
      <c r="D50" s="8">
        <f>MarchR!I48</f>
        <v>24827</v>
      </c>
      <c r="E50" s="8">
        <f>MarchR!J48</f>
        <v>95</v>
      </c>
      <c r="F50" s="8">
        <f>MarchR!K48</f>
        <v>38</v>
      </c>
      <c r="G50" s="8">
        <f>MarchR!L48</f>
        <v>24709</v>
      </c>
      <c r="H50" s="8">
        <f>MarchR!M48</f>
        <v>52</v>
      </c>
      <c r="I50" s="8">
        <f>MarchR!N48</f>
        <v>9</v>
      </c>
      <c r="J50" s="8">
        <f>MarchR!B48</f>
        <v>2619</v>
      </c>
      <c r="K50" s="8">
        <f>MarchR!C48</f>
        <v>1284</v>
      </c>
      <c r="L50" s="8">
        <f>MarchR!D48</f>
        <v>1335</v>
      </c>
      <c r="M50" s="8">
        <f>MarchR!U40</f>
        <v>271</v>
      </c>
      <c r="N50" s="8">
        <f>MarchR!G48</f>
        <v>368</v>
      </c>
      <c r="O50" s="8">
        <f>MarchR!O48</f>
        <v>1858</v>
      </c>
      <c r="P50" s="8">
        <f>MarchR!P48</f>
        <v>12</v>
      </c>
      <c r="Q50" s="8">
        <f>MarchR!Q48</f>
        <v>60</v>
      </c>
      <c r="R50" s="8">
        <f>MarchR!R48</f>
        <v>0</v>
      </c>
      <c r="S50" s="8">
        <f>MarchR!E48</f>
        <v>595</v>
      </c>
      <c r="T50" s="8">
        <f>MarchR!F48</f>
        <v>217</v>
      </c>
    </row>
    <row r="51" spans="1:20">
      <c r="A51" s="7" t="s">
        <v>53</v>
      </c>
      <c r="B51" s="7">
        <f>'YTD Totals'!B51</f>
        <v>10661</v>
      </c>
      <c r="C51" s="7">
        <f>'February-19'!D50</f>
        <v>24770</v>
      </c>
      <c r="D51" s="7">
        <f>MarchR!I49</f>
        <v>10757</v>
      </c>
      <c r="E51" s="7">
        <f>MarchR!J49</f>
        <v>62</v>
      </c>
      <c r="F51" s="7">
        <f>MarchR!K49</f>
        <v>14</v>
      </c>
      <c r="G51" s="7">
        <f>MarchR!L49</f>
        <v>10262</v>
      </c>
      <c r="H51" s="7">
        <f>MarchR!M49</f>
        <v>14</v>
      </c>
      <c r="I51" s="7">
        <f>MarchR!N49</f>
        <v>5</v>
      </c>
      <c r="J51" s="7">
        <f>MarchR!B49</f>
        <v>1589</v>
      </c>
      <c r="K51" s="7">
        <f>MarchR!C49</f>
        <v>661</v>
      </c>
      <c r="L51" s="7">
        <f>MarchR!D49</f>
        <v>928</v>
      </c>
      <c r="M51" s="7">
        <f>MarchR!U41</f>
        <v>38</v>
      </c>
      <c r="N51" s="7">
        <f>MarchR!G49</f>
        <v>161</v>
      </c>
      <c r="O51" s="7">
        <f>MarchR!O49</f>
        <v>1166</v>
      </c>
      <c r="P51" s="7">
        <f>MarchR!P49</f>
        <v>4</v>
      </c>
      <c r="Q51" s="7">
        <f>MarchR!Q49</f>
        <v>26</v>
      </c>
      <c r="R51" s="7">
        <f>MarchR!R49</f>
        <v>2</v>
      </c>
      <c r="S51" s="7">
        <f>MarchR!E49</f>
        <v>205</v>
      </c>
      <c r="T51" s="7">
        <f>MarchR!F49</f>
        <v>359</v>
      </c>
    </row>
    <row r="52" spans="1:20">
      <c r="A52" s="8" t="s">
        <v>54</v>
      </c>
      <c r="B52" s="8">
        <f>'YTD Totals'!B52</f>
        <v>30706</v>
      </c>
      <c r="C52" s="8">
        <f>'February-19'!D51</f>
        <v>10709</v>
      </c>
      <c r="D52" s="8">
        <f>MarchR!I50</f>
        <v>31583</v>
      </c>
      <c r="E52" s="8">
        <f>MarchR!J50</f>
        <v>238</v>
      </c>
      <c r="F52" s="8">
        <f>MarchR!K50</f>
        <v>67</v>
      </c>
      <c r="G52" s="8">
        <f>MarchR!L50</f>
        <v>31174</v>
      </c>
      <c r="H52" s="8">
        <f>MarchR!M50</f>
        <v>143</v>
      </c>
      <c r="I52" s="8">
        <f>MarchR!N50</f>
        <v>33</v>
      </c>
      <c r="J52" s="8">
        <f>MarchR!B50</f>
        <v>3183</v>
      </c>
      <c r="K52" s="8">
        <f>MarchR!C50</f>
        <v>1781</v>
      </c>
      <c r="L52" s="8">
        <f>MarchR!D50</f>
        <v>1402</v>
      </c>
      <c r="M52" s="8">
        <f>MarchR!U42</f>
        <v>263</v>
      </c>
      <c r="N52" s="8">
        <f>MarchR!G50</f>
        <v>458</v>
      </c>
      <c r="O52" s="8">
        <f>MarchR!O50</f>
        <v>4890</v>
      </c>
      <c r="P52" s="8">
        <f>MarchR!P50</f>
        <v>28</v>
      </c>
      <c r="Q52" s="8">
        <f>MarchR!Q50</f>
        <v>90</v>
      </c>
      <c r="R52" s="8">
        <f>MarchR!R50</f>
        <v>2</v>
      </c>
      <c r="S52" s="8">
        <f>MarchR!E50</f>
        <v>549</v>
      </c>
      <c r="T52" s="8">
        <f>MarchR!F50</f>
        <v>481</v>
      </c>
    </row>
    <row r="53" spans="1:20">
      <c r="A53" s="7" t="s">
        <v>55</v>
      </c>
      <c r="B53" s="7">
        <f>'YTD Totals'!B53</f>
        <v>11200</v>
      </c>
      <c r="C53" s="7">
        <f>'February-19'!D52</f>
        <v>31412</v>
      </c>
      <c r="D53" s="7">
        <f>MarchR!I51</f>
        <v>10971</v>
      </c>
      <c r="E53" s="7">
        <f>MarchR!J51</f>
        <v>96</v>
      </c>
      <c r="F53" s="7">
        <f>MarchR!K51</f>
        <v>3</v>
      </c>
      <c r="G53" s="7">
        <f>MarchR!L51</f>
        <v>10893</v>
      </c>
      <c r="H53" s="7">
        <f>MarchR!M51</f>
        <v>25</v>
      </c>
      <c r="I53" s="7">
        <f>MarchR!N51</f>
        <v>0</v>
      </c>
      <c r="J53" s="7">
        <f>MarchR!B51</f>
        <v>695</v>
      </c>
      <c r="K53" s="7">
        <f>MarchR!C51</f>
        <v>441</v>
      </c>
      <c r="L53" s="7">
        <f>MarchR!D51</f>
        <v>254</v>
      </c>
      <c r="M53" s="7">
        <f>MarchR!U13</f>
        <v>13</v>
      </c>
      <c r="N53" s="7">
        <f>MarchR!G51</f>
        <v>85</v>
      </c>
      <c r="O53" s="7">
        <f>MarchR!O51</f>
        <v>698</v>
      </c>
      <c r="P53" s="7">
        <f>MarchR!P51</f>
        <v>4</v>
      </c>
      <c r="Q53" s="7">
        <f>MarchR!Q51</f>
        <v>26</v>
      </c>
      <c r="R53" s="7">
        <f>MarchR!R51</f>
        <v>2</v>
      </c>
      <c r="S53" s="7">
        <f>MarchR!E51</f>
        <v>94</v>
      </c>
      <c r="T53" s="7">
        <f>MarchR!F51</f>
        <v>136</v>
      </c>
    </row>
    <row r="54" spans="1:20">
      <c r="A54" s="8" t="s">
        <v>56</v>
      </c>
      <c r="B54" s="8">
        <f>'YTD Totals'!B54</f>
        <v>22067</v>
      </c>
      <c r="C54" s="8">
        <f>'February-19'!D53</f>
        <v>10878</v>
      </c>
      <c r="D54" s="8">
        <f>MarchR!I52</f>
        <v>22351</v>
      </c>
      <c r="E54" s="8">
        <f>MarchR!J52</f>
        <v>91</v>
      </c>
      <c r="F54" s="8">
        <f>MarchR!K52</f>
        <v>15</v>
      </c>
      <c r="G54" s="8">
        <f>MarchR!L52</f>
        <v>21604</v>
      </c>
      <c r="H54" s="8">
        <f>MarchR!M52</f>
        <v>28</v>
      </c>
      <c r="I54" s="8">
        <f>MarchR!N52</f>
        <v>3</v>
      </c>
      <c r="J54" s="8">
        <f>MarchR!B52</f>
        <v>2434</v>
      </c>
      <c r="K54" s="8">
        <f>MarchR!C52</f>
        <v>1210</v>
      </c>
      <c r="L54" s="8">
        <f>MarchR!D52</f>
        <v>1224</v>
      </c>
      <c r="M54" s="8">
        <f>MarchR!U43</f>
        <v>71</v>
      </c>
      <c r="N54" s="8">
        <f>MarchR!G52</f>
        <v>242</v>
      </c>
      <c r="O54" s="8">
        <f>MarchR!O52</f>
        <v>1314</v>
      </c>
      <c r="P54" s="8">
        <f>MarchR!P52</f>
        <v>6</v>
      </c>
      <c r="Q54" s="8">
        <f>MarchR!Q52</f>
        <v>45</v>
      </c>
      <c r="R54" s="8">
        <f>MarchR!R52</f>
        <v>0</v>
      </c>
      <c r="S54" s="8">
        <f>MarchR!E52</f>
        <v>488</v>
      </c>
      <c r="T54" s="8">
        <f>MarchR!F52</f>
        <v>379</v>
      </c>
    </row>
    <row r="55" spans="1:20">
      <c r="A55" s="7" t="s">
        <v>57</v>
      </c>
      <c r="B55" s="7">
        <f>'YTD Totals'!B55</f>
        <v>10340</v>
      </c>
      <c r="C55" s="7">
        <f>'February-19'!D54</f>
        <v>22275</v>
      </c>
      <c r="D55" s="7">
        <f>MarchR!I53</f>
        <v>10297</v>
      </c>
      <c r="E55" s="7">
        <f>MarchR!J53</f>
        <v>29</v>
      </c>
      <c r="F55" s="7">
        <f>MarchR!K53</f>
        <v>6</v>
      </c>
      <c r="G55" s="7">
        <f>MarchR!L53</f>
        <v>10131</v>
      </c>
      <c r="H55" s="7">
        <f>MarchR!M53</f>
        <v>14</v>
      </c>
      <c r="I55" s="7">
        <f>MarchR!N53</f>
        <v>3</v>
      </c>
      <c r="J55" s="7">
        <f>MarchR!B53</f>
        <v>425</v>
      </c>
      <c r="K55" s="7">
        <f>MarchR!C53</f>
        <v>209</v>
      </c>
      <c r="L55" s="7">
        <f>MarchR!D53</f>
        <v>216</v>
      </c>
      <c r="M55" s="7">
        <f>MarchR!U44</f>
        <v>0</v>
      </c>
      <c r="N55" s="7">
        <f>MarchR!G53</f>
        <v>37</v>
      </c>
      <c r="O55" s="7">
        <f>MarchR!O53</f>
        <v>325</v>
      </c>
      <c r="P55" s="7">
        <f>MarchR!P53</f>
        <v>3</v>
      </c>
      <c r="Q55" s="7">
        <f>MarchR!Q53</f>
        <v>3</v>
      </c>
      <c r="R55" s="7">
        <f>MarchR!R53</f>
        <v>0</v>
      </c>
      <c r="S55" s="7">
        <f>MarchR!E53</f>
        <v>82</v>
      </c>
      <c r="T55" s="7">
        <f>MarchR!F53</f>
        <v>149</v>
      </c>
    </row>
    <row r="56" spans="1:20">
      <c r="A56" s="8" t="s">
        <v>58</v>
      </c>
      <c r="B56" s="8">
        <f>'YTD Totals'!B56</f>
        <v>15378</v>
      </c>
      <c r="C56" s="8">
        <f>'February-19'!D55</f>
        <v>10274</v>
      </c>
      <c r="D56" s="8">
        <f>MarchR!I54</f>
        <v>14273</v>
      </c>
      <c r="E56" s="8">
        <f>MarchR!J54</f>
        <v>146</v>
      </c>
      <c r="F56" s="8">
        <f>MarchR!K54</f>
        <v>56</v>
      </c>
      <c r="G56" s="8">
        <f>MarchR!L54</f>
        <v>14167</v>
      </c>
      <c r="H56" s="8">
        <f>MarchR!M54</f>
        <v>26</v>
      </c>
      <c r="I56" s="8">
        <f>MarchR!N54</f>
        <v>21</v>
      </c>
      <c r="J56" s="8">
        <f>MarchR!B54</f>
        <v>507</v>
      </c>
      <c r="K56" s="8">
        <f>MarchR!C54</f>
        <v>289</v>
      </c>
      <c r="L56" s="8">
        <f>MarchR!D54</f>
        <v>218</v>
      </c>
      <c r="M56" s="8">
        <f>MarchR!U45</f>
        <v>13</v>
      </c>
      <c r="N56" s="8">
        <f>MarchR!G54</f>
        <v>78</v>
      </c>
      <c r="O56" s="8">
        <f>MarchR!O54</f>
        <v>711</v>
      </c>
      <c r="P56" s="8">
        <f>MarchR!P54</f>
        <v>2</v>
      </c>
      <c r="Q56" s="8">
        <f>MarchR!Q54</f>
        <v>6</v>
      </c>
      <c r="R56" s="8">
        <f>MarchR!R54</f>
        <v>1</v>
      </c>
      <c r="S56" s="8">
        <f>MarchR!E54</f>
        <v>145</v>
      </c>
      <c r="T56" s="8">
        <f>MarchR!F54</f>
        <v>101</v>
      </c>
    </row>
    <row r="57" spans="1:20">
      <c r="A57" s="7" t="s">
        <v>59</v>
      </c>
      <c r="B57" s="7">
        <f>'YTD Totals'!B57</f>
        <v>17645</v>
      </c>
      <c r="C57" s="7">
        <f>'February-19'!D56</f>
        <v>14174</v>
      </c>
      <c r="D57" s="7">
        <f>MarchR!I55</f>
        <v>15196</v>
      </c>
      <c r="E57" s="7">
        <f>MarchR!J55</f>
        <v>35</v>
      </c>
      <c r="F57" s="7">
        <f>MarchR!K55</f>
        <v>334</v>
      </c>
      <c r="G57" s="7">
        <f>MarchR!L55</f>
        <v>14663</v>
      </c>
      <c r="H57" s="7">
        <f>MarchR!M55</f>
        <v>2</v>
      </c>
      <c r="I57" s="7">
        <f>MarchR!N55</f>
        <v>140</v>
      </c>
      <c r="J57" s="7">
        <f>MarchR!B55</f>
        <v>437</v>
      </c>
      <c r="K57" s="7">
        <f>MarchR!C55</f>
        <v>256</v>
      </c>
      <c r="L57" s="7">
        <f>MarchR!D55</f>
        <v>181</v>
      </c>
      <c r="M57" s="7">
        <f>MarchR!U46</f>
        <v>36</v>
      </c>
      <c r="N57" s="7">
        <f>MarchR!G55</f>
        <v>66</v>
      </c>
      <c r="O57" s="7">
        <f>MarchR!O55</f>
        <v>784</v>
      </c>
      <c r="P57" s="7">
        <f>MarchR!P55</f>
        <v>2</v>
      </c>
      <c r="Q57" s="7">
        <f>MarchR!Q55</f>
        <v>19</v>
      </c>
      <c r="R57" s="7">
        <f>MarchR!R55</f>
        <v>0</v>
      </c>
      <c r="S57" s="7">
        <f>MarchR!E55</f>
        <v>179</v>
      </c>
      <c r="T57" s="7">
        <f>MarchR!F55</f>
        <v>169</v>
      </c>
    </row>
    <row r="58" spans="1:20">
      <c r="A58" s="6" t="s">
        <v>68</v>
      </c>
      <c r="B58" s="6">
        <f>'YTD Totals'!B58</f>
        <v>1043053</v>
      </c>
      <c r="C58" s="6">
        <f t="shared" ref="C58:T58" si="4">SUM(C46:C57)+SUM(C17:C44)+SUM(C2:C15)</f>
        <v>1108795</v>
      </c>
      <c r="D58" s="6">
        <f t="shared" si="4"/>
        <v>1073449</v>
      </c>
      <c r="E58" s="6">
        <f t="shared" si="4"/>
        <v>8040</v>
      </c>
      <c r="F58" s="6">
        <f t="shared" si="4"/>
        <v>6717</v>
      </c>
      <c r="G58" s="6">
        <v>442870</v>
      </c>
      <c r="H58" s="6">
        <v>2556</v>
      </c>
      <c r="I58" s="6">
        <v>2426</v>
      </c>
      <c r="J58" s="6">
        <f t="shared" si="4"/>
        <v>121594</v>
      </c>
      <c r="K58" s="6">
        <f t="shared" si="4"/>
        <v>66782</v>
      </c>
      <c r="L58" s="6">
        <f t="shared" si="4"/>
        <v>54812</v>
      </c>
      <c r="M58" s="6">
        <f>SUM(M2:M57)</f>
        <v>5470</v>
      </c>
      <c r="N58" s="6">
        <f t="shared" si="4"/>
        <v>13785</v>
      </c>
      <c r="O58" s="6">
        <f t="shared" si="4"/>
        <v>121626</v>
      </c>
      <c r="P58" s="6">
        <f>SUM(Q46:Q57)+SUM(Q17:Q44)+SUM(Q2:Q15)</f>
        <v>2452</v>
      </c>
      <c r="Q58" s="6">
        <f>SUM(P46:P57)+SUM(P17:P44)+SUM(P2:P15)</f>
        <v>808</v>
      </c>
      <c r="R58" s="6">
        <f t="shared" si="4"/>
        <v>84</v>
      </c>
      <c r="S58" s="6">
        <f t="shared" si="4"/>
        <v>16408</v>
      </c>
      <c r="T58" s="6">
        <f t="shared" si="4"/>
        <v>16408</v>
      </c>
    </row>
  </sheetData>
  <sheetProtection autoFilter="0"/>
  <autoFilter ref="A1:T58"/>
  <dataValidations disablePrompts="1"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55"/>
  <sheetViews>
    <sheetView workbookViewId="0"/>
  </sheetViews>
  <sheetFormatPr defaultRowHeight="14.4"/>
  <cols>
    <col min="2" max="18" width="21.664062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183</v>
      </c>
      <c r="I1" t="s">
        <v>184</v>
      </c>
      <c r="J1" t="s">
        <v>60</v>
      </c>
      <c r="K1" t="s">
        <v>61</v>
      </c>
      <c r="L1" t="s">
        <v>62</v>
      </c>
      <c r="M1" t="s">
        <v>63</v>
      </c>
      <c r="N1" t="s">
        <v>185</v>
      </c>
      <c r="O1" t="s">
        <v>76</v>
      </c>
      <c r="P1" t="s">
        <v>77</v>
      </c>
      <c r="Q1" t="s">
        <v>188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7135</v>
      </c>
      <c r="C2">
        <v>4203</v>
      </c>
      <c r="D2">
        <v>2932</v>
      </c>
      <c r="E2">
        <v>979</v>
      </c>
      <c r="F2">
        <v>1149</v>
      </c>
      <c r="G2">
        <v>705</v>
      </c>
      <c r="H2">
        <v>60430</v>
      </c>
      <c r="I2">
        <v>59511</v>
      </c>
      <c r="J2">
        <v>320</v>
      </c>
      <c r="K2">
        <v>1239</v>
      </c>
      <c r="L2">
        <v>58112</v>
      </c>
      <c r="M2">
        <v>160</v>
      </c>
      <c r="N2">
        <v>458</v>
      </c>
      <c r="O2">
        <v>6715</v>
      </c>
      <c r="P2">
        <v>52</v>
      </c>
      <c r="Q2">
        <v>179</v>
      </c>
      <c r="R2">
        <v>1</v>
      </c>
      <c r="T2" s="30" t="s">
        <v>108</v>
      </c>
      <c r="U2" s="57">
        <v>235</v>
      </c>
    </row>
    <row r="3" spans="1:21">
      <c r="A3" t="s">
        <v>8</v>
      </c>
      <c r="B3">
        <v>3479</v>
      </c>
      <c r="C3">
        <v>2084</v>
      </c>
      <c r="D3">
        <v>1395</v>
      </c>
      <c r="E3">
        <v>355</v>
      </c>
      <c r="F3">
        <v>437</v>
      </c>
      <c r="G3">
        <v>361</v>
      </c>
      <c r="H3">
        <v>24942</v>
      </c>
      <c r="I3">
        <v>25169</v>
      </c>
      <c r="J3">
        <v>345</v>
      </c>
      <c r="K3">
        <v>118</v>
      </c>
      <c r="L3">
        <v>24676</v>
      </c>
      <c r="M3">
        <v>193</v>
      </c>
      <c r="N3">
        <v>72</v>
      </c>
      <c r="O3">
        <v>3985</v>
      </c>
      <c r="P3">
        <v>10</v>
      </c>
      <c r="Q3">
        <v>87</v>
      </c>
      <c r="R3">
        <v>0</v>
      </c>
      <c r="T3" s="30" t="s">
        <v>109</v>
      </c>
      <c r="U3" s="57">
        <v>230</v>
      </c>
    </row>
    <row r="4" spans="1:21">
      <c r="A4" t="s">
        <v>9</v>
      </c>
      <c r="B4">
        <v>13429</v>
      </c>
      <c r="C4">
        <v>6835</v>
      </c>
      <c r="D4">
        <v>6594</v>
      </c>
      <c r="E4">
        <v>799</v>
      </c>
      <c r="F4">
        <v>1329</v>
      </c>
      <c r="G4">
        <v>1172</v>
      </c>
      <c r="H4">
        <v>65507</v>
      </c>
      <c r="I4">
        <v>65607</v>
      </c>
      <c r="J4">
        <v>642</v>
      </c>
      <c r="K4">
        <v>542</v>
      </c>
      <c r="L4">
        <v>61547</v>
      </c>
      <c r="M4">
        <v>387</v>
      </c>
      <c r="N4">
        <v>143</v>
      </c>
      <c r="O4">
        <v>6795</v>
      </c>
      <c r="P4">
        <v>50</v>
      </c>
      <c r="Q4">
        <v>209</v>
      </c>
      <c r="R4">
        <v>0</v>
      </c>
      <c r="T4" s="30" t="s">
        <v>110</v>
      </c>
      <c r="U4" s="57">
        <v>0</v>
      </c>
    </row>
    <row r="5" spans="1:21">
      <c r="A5" t="s">
        <v>10</v>
      </c>
      <c r="B5">
        <v>217</v>
      </c>
      <c r="C5">
        <v>156</v>
      </c>
      <c r="D5">
        <v>61</v>
      </c>
      <c r="E5">
        <v>86</v>
      </c>
      <c r="F5">
        <v>40</v>
      </c>
      <c r="G5">
        <v>23</v>
      </c>
      <c r="H5">
        <v>11666</v>
      </c>
      <c r="I5">
        <v>11683</v>
      </c>
      <c r="J5">
        <v>21</v>
      </c>
      <c r="K5">
        <v>4</v>
      </c>
      <c r="L5">
        <v>11400</v>
      </c>
      <c r="M5">
        <v>8</v>
      </c>
      <c r="N5">
        <v>2</v>
      </c>
      <c r="O5">
        <v>180</v>
      </c>
      <c r="P5">
        <v>0</v>
      </c>
      <c r="Q5">
        <v>2</v>
      </c>
      <c r="R5">
        <v>0</v>
      </c>
      <c r="T5" s="30" t="s">
        <v>111</v>
      </c>
      <c r="U5" s="57">
        <v>521</v>
      </c>
    </row>
    <row r="6" spans="1:21">
      <c r="A6" t="s">
        <v>11</v>
      </c>
      <c r="B6">
        <v>8590</v>
      </c>
      <c r="C6">
        <v>4256</v>
      </c>
      <c r="D6">
        <v>4334</v>
      </c>
      <c r="E6">
        <v>1479</v>
      </c>
      <c r="F6">
        <v>1028</v>
      </c>
      <c r="G6">
        <v>933</v>
      </c>
      <c r="H6">
        <v>57739</v>
      </c>
      <c r="I6">
        <v>58002</v>
      </c>
      <c r="J6">
        <v>555</v>
      </c>
      <c r="K6">
        <v>292</v>
      </c>
      <c r="L6">
        <v>54950</v>
      </c>
      <c r="M6">
        <v>309</v>
      </c>
      <c r="N6">
        <v>173</v>
      </c>
      <c r="O6">
        <v>12691</v>
      </c>
      <c r="P6">
        <v>48</v>
      </c>
      <c r="Q6">
        <v>206</v>
      </c>
      <c r="R6">
        <v>1</v>
      </c>
      <c r="T6" s="30" t="s">
        <v>112</v>
      </c>
      <c r="U6" s="57">
        <v>98</v>
      </c>
    </row>
    <row r="7" spans="1:21">
      <c r="A7" t="s">
        <v>12</v>
      </c>
      <c r="B7">
        <v>1055</v>
      </c>
      <c r="C7">
        <v>869</v>
      </c>
      <c r="D7">
        <v>186</v>
      </c>
      <c r="E7">
        <v>137</v>
      </c>
      <c r="F7">
        <v>340</v>
      </c>
      <c r="G7">
        <v>105</v>
      </c>
      <c r="H7">
        <v>15329</v>
      </c>
      <c r="I7">
        <v>15408</v>
      </c>
      <c r="J7">
        <v>116</v>
      </c>
      <c r="K7">
        <v>37</v>
      </c>
      <c r="L7">
        <v>15309</v>
      </c>
      <c r="M7">
        <v>28</v>
      </c>
      <c r="N7">
        <v>18</v>
      </c>
      <c r="O7">
        <v>659</v>
      </c>
      <c r="P7">
        <v>11</v>
      </c>
      <c r="Q7">
        <v>18</v>
      </c>
      <c r="R7">
        <v>0</v>
      </c>
      <c r="T7" s="30" t="s">
        <v>113</v>
      </c>
      <c r="U7" s="57">
        <v>19</v>
      </c>
    </row>
    <row r="8" spans="1:21">
      <c r="A8" t="s">
        <v>13</v>
      </c>
      <c r="B8">
        <v>586</v>
      </c>
      <c r="C8">
        <v>464</v>
      </c>
      <c r="D8">
        <v>122</v>
      </c>
      <c r="E8">
        <v>151</v>
      </c>
      <c r="F8">
        <v>165</v>
      </c>
      <c r="G8">
        <v>86</v>
      </c>
      <c r="H8">
        <v>9475</v>
      </c>
      <c r="I8">
        <v>9485</v>
      </c>
      <c r="J8">
        <v>22</v>
      </c>
      <c r="K8">
        <v>12</v>
      </c>
      <c r="L8">
        <v>9329</v>
      </c>
      <c r="M8">
        <v>5</v>
      </c>
      <c r="N8">
        <v>3</v>
      </c>
      <c r="O8">
        <v>520</v>
      </c>
      <c r="P8">
        <v>5</v>
      </c>
      <c r="Q8">
        <v>12</v>
      </c>
      <c r="R8">
        <v>0</v>
      </c>
      <c r="T8" s="30" t="s">
        <v>114</v>
      </c>
      <c r="U8" s="57">
        <v>448</v>
      </c>
    </row>
    <row r="9" spans="1:21">
      <c r="A9" t="s">
        <v>14</v>
      </c>
      <c r="B9">
        <v>462</v>
      </c>
      <c r="C9">
        <v>324</v>
      </c>
      <c r="D9">
        <v>138</v>
      </c>
      <c r="E9">
        <v>65</v>
      </c>
      <c r="F9">
        <v>76</v>
      </c>
      <c r="G9">
        <v>56</v>
      </c>
      <c r="H9">
        <v>9192</v>
      </c>
      <c r="I9">
        <v>9170</v>
      </c>
      <c r="J9">
        <v>75</v>
      </c>
      <c r="K9">
        <v>97</v>
      </c>
      <c r="L9">
        <v>9028</v>
      </c>
      <c r="M9">
        <v>28</v>
      </c>
      <c r="N9">
        <v>30</v>
      </c>
      <c r="O9">
        <v>256</v>
      </c>
      <c r="P9">
        <v>3</v>
      </c>
      <c r="Q9">
        <v>9</v>
      </c>
      <c r="R9">
        <v>0</v>
      </c>
      <c r="T9" s="30" t="s">
        <v>115</v>
      </c>
      <c r="U9" s="57">
        <v>32</v>
      </c>
    </row>
    <row r="10" spans="1:21">
      <c r="A10" t="s">
        <v>15</v>
      </c>
      <c r="B10">
        <v>16</v>
      </c>
      <c r="C10">
        <v>15</v>
      </c>
      <c r="D10">
        <v>1</v>
      </c>
      <c r="E10">
        <v>51</v>
      </c>
      <c r="F10">
        <v>1</v>
      </c>
      <c r="G10">
        <v>6</v>
      </c>
      <c r="H10">
        <v>6573</v>
      </c>
      <c r="I10">
        <v>6626</v>
      </c>
      <c r="J10">
        <v>53</v>
      </c>
      <c r="K10">
        <v>0</v>
      </c>
      <c r="L10">
        <v>6492</v>
      </c>
      <c r="M10">
        <v>0</v>
      </c>
      <c r="N10">
        <v>0</v>
      </c>
      <c r="O10">
        <v>126</v>
      </c>
      <c r="P10">
        <v>0</v>
      </c>
      <c r="Q10">
        <v>2</v>
      </c>
      <c r="R10">
        <v>0</v>
      </c>
      <c r="T10" s="30" t="s">
        <v>116</v>
      </c>
      <c r="U10" s="57">
        <v>21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36100</v>
      </c>
      <c r="I11">
        <v>36101</v>
      </c>
      <c r="J11">
        <v>1</v>
      </c>
      <c r="K11">
        <v>0</v>
      </c>
      <c r="L11">
        <v>36101</v>
      </c>
      <c r="M11">
        <v>1</v>
      </c>
      <c r="N11">
        <v>0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57">
        <v>9</v>
      </c>
    </row>
    <row r="12" spans="1:21">
      <c r="A12" t="s">
        <v>17</v>
      </c>
      <c r="B12">
        <v>139</v>
      </c>
      <c r="C12">
        <v>103</v>
      </c>
      <c r="D12">
        <v>36</v>
      </c>
      <c r="E12">
        <v>81</v>
      </c>
      <c r="F12">
        <v>31</v>
      </c>
      <c r="G12">
        <v>24</v>
      </c>
      <c r="H12">
        <v>3305</v>
      </c>
      <c r="I12">
        <v>3283</v>
      </c>
      <c r="J12">
        <v>54</v>
      </c>
      <c r="K12">
        <v>76</v>
      </c>
      <c r="L12">
        <v>3143</v>
      </c>
      <c r="M12">
        <v>26</v>
      </c>
      <c r="N12">
        <v>40</v>
      </c>
      <c r="O12">
        <v>466</v>
      </c>
      <c r="P12">
        <v>2</v>
      </c>
      <c r="Q12">
        <v>3</v>
      </c>
      <c r="R12">
        <v>0</v>
      </c>
      <c r="T12" s="30" t="s">
        <v>118</v>
      </c>
      <c r="U12" s="57">
        <v>6</v>
      </c>
    </row>
    <row r="13" spans="1:21">
      <c r="A13" t="s">
        <v>18</v>
      </c>
      <c r="B13">
        <v>544</v>
      </c>
      <c r="C13">
        <v>355</v>
      </c>
      <c r="D13">
        <v>189</v>
      </c>
      <c r="E13">
        <v>182</v>
      </c>
      <c r="F13">
        <v>138</v>
      </c>
      <c r="G13">
        <v>72</v>
      </c>
      <c r="H13">
        <v>5582</v>
      </c>
      <c r="I13">
        <v>5489</v>
      </c>
      <c r="J13">
        <v>65</v>
      </c>
      <c r="K13">
        <v>159</v>
      </c>
      <c r="L13">
        <v>5364</v>
      </c>
      <c r="M13">
        <v>23</v>
      </c>
      <c r="N13">
        <v>21</v>
      </c>
      <c r="O13">
        <v>515</v>
      </c>
      <c r="P13">
        <v>6</v>
      </c>
      <c r="Q13">
        <v>11</v>
      </c>
      <c r="R13">
        <v>0</v>
      </c>
      <c r="T13" s="30" t="s">
        <v>119</v>
      </c>
      <c r="U13" s="57">
        <v>13</v>
      </c>
    </row>
    <row r="14" spans="1:21">
      <c r="A14" t="s">
        <v>19</v>
      </c>
      <c r="B14">
        <v>1188</v>
      </c>
      <c r="C14">
        <v>757</v>
      </c>
      <c r="D14">
        <v>431</v>
      </c>
      <c r="E14">
        <v>450</v>
      </c>
      <c r="F14">
        <v>235</v>
      </c>
      <c r="G14">
        <v>178</v>
      </c>
      <c r="H14">
        <v>14238</v>
      </c>
      <c r="I14">
        <v>14266</v>
      </c>
      <c r="J14">
        <v>145</v>
      </c>
      <c r="K14">
        <v>117</v>
      </c>
      <c r="L14">
        <v>13910</v>
      </c>
      <c r="M14">
        <v>57</v>
      </c>
      <c r="N14">
        <v>41</v>
      </c>
      <c r="O14">
        <v>1255</v>
      </c>
      <c r="P14">
        <v>3</v>
      </c>
      <c r="Q14">
        <v>27</v>
      </c>
      <c r="R14">
        <v>1</v>
      </c>
      <c r="T14" s="30" t="s">
        <v>120</v>
      </c>
      <c r="U14" s="57">
        <v>119</v>
      </c>
    </row>
    <row r="15" spans="1:21">
      <c r="A15" t="s">
        <v>20</v>
      </c>
      <c r="B15">
        <v>918</v>
      </c>
      <c r="C15">
        <v>579</v>
      </c>
      <c r="D15">
        <v>339</v>
      </c>
      <c r="E15">
        <v>302</v>
      </c>
      <c r="F15">
        <v>205</v>
      </c>
      <c r="G15">
        <v>134</v>
      </c>
      <c r="H15">
        <v>7607</v>
      </c>
      <c r="I15">
        <v>7644</v>
      </c>
      <c r="J15">
        <v>112</v>
      </c>
      <c r="K15">
        <v>75</v>
      </c>
      <c r="L15">
        <v>7485</v>
      </c>
      <c r="M15">
        <v>47</v>
      </c>
      <c r="N15">
        <v>17</v>
      </c>
      <c r="O15">
        <v>879</v>
      </c>
      <c r="P15">
        <v>4</v>
      </c>
      <c r="Q15">
        <v>15</v>
      </c>
      <c r="R15">
        <v>0</v>
      </c>
      <c r="T15" s="30" t="s">
        <v>121</v>
      </c>
      <c r="U15" s="57">
        <v>18</v>
      </c>
    </row>
    <row r="16" spans="1:21">
      <c r="A16" t="s">
        <v>21</v>
      </c>
      <c r="B16">
        <v>305</v>
      </c>
      <c r="C16">
        <v>162</v>
      </c>
      <c r="D16">
        <v>143</v>
      </c>
      <c r="E16">
        <v>115</v>
      </c>
      <c r="F16">
        <v>45</v>
      </c>
      <c r="G16">
        <v>58</v>
      </c>
      <c r="H16">
        <v>8440</v>
      </c>
      <c r="I16">
        <v>8455</v>
      </c>
      <c r="J16">
        <v>43</v>
      </c>
      <c r="K16">
        <v>28</v>
      </c>
      <c r="L16">
        <v>8279</v>
      </c>
      <c r="M16">
        <v>6</v>
      </c>
      <c r="N16">
        <v>14</v>
      </c>
      <c r="O16">
        <v>421</v>
      </c>
      <c r="P16">
        <v>5</v>
      </c>
      <c r="Q16">
        <v>14</v>
      </c>
      <c r="R16">
        <v>0</v>
      </c>
      <c r="T16" s="30" t="s">
        <v>122</v>
      </c>
      <c r="U16" s="57">
        <v>278</v>
      </c>
    </row>
    <row r="17" spans="1:21">
      <c r="A17" t="s">
        <v>22</v>
      </c>
      <c r="B17">
        <v>3142</v>
      </c>
      <c r="C17">
        <v>1422</v>
      </c>
      <c r="D17">
        <v>1720</v>
      </c>
      <c r="E17">
        <v>516</v>
      </c>
      <c r="F17">
        <v>477</v>
      </c>
      <c r="G17">
        <v>259</v>
      </c>
      <c r="H17">
        <v>15972</v>
      </c>
      <c r="I17">
        <v>15782</v>
      </c>
      <c r="J17">
        <v>146</v>
      </c>
      <c r="K17">
        <v>336</v>
      </c>
      <c r="L17">
        <v>15505</v>
      </c>
      <c r="M17">
        <v>66</v>
      </c>
      <c r="N17">
        <v>75</v>
      </c>
      <c r="O17">
        <v>2318</v>
      </c>
      <c r="P17">
        <v>9</v>
      </c>
      <c r="Q17">
        <v>45</v>
      </c>
      <c r="R17">
        <v>0</v>
      </c>
      <c r="T17" s="30" t="s">
        <v>191</v>
      </c>
      <c r="U17" s="57">
        <v>3</v>
      </c>
    </row>
    <row r="18" spans="1:21">
      <c r="A18" t="s">
        <v>23</v>
      </c>
      <c r="B18">
        <v>438</v>
      </c>
      <c r="C18">
        <v>218</v>
      </c>
      <c r="D18">
        <v>220</v>
      </c>
      <c r="E18">
        <v>113</v>
      </c>
      <c r="F18">
        <v>92</v>
      </c>
      <c r="G18">
        <v>25</v>
      </c>
      <c r="H18">
        <v>10714</v>
      </c>
      <c r="I18">
        <v>10826</v>
      </c>
      <c r="J18">
        <v>113</v>
      </c>
      <c r="K18">
        <v>1</v>
      </c>
      <c r="L18">
        <v>10718</v>
      </c>
      <c r="M18">
        <v>9</v>
      </c>
      <c r="N18">
        <v>1</v>
      </c>
      <c r="O18">
        <v>117</v>
      </c>
      <c r="P18">
        <v>2</v>
      </c>
      <c r="Q18">
        <v>1</v>
      </c>
      <c r="R18">
        <v>0</v>
      </c>
      <c r="T18" s="30" t="s">
        <v>123</v>
      </c>
      <c r="U18" s="57">
        <v>9</v>
      </c>
    </row>
    <row r="19" spans="1:21">
      <c r="A19" t="s">
        <v>24</v>
      </c>
      <c r="B19">
        <v>4542</v>
      </c>
      <c r="C19">
        <v>2425</v>
      </c>
      <c r="D19">
        <v>2117</v>
      </c>
      <c r="E19">
        <v>353</v>
      </c>
      <c r="F19">
        <v>698</v>
      </c>
      <c r="G19">
        <v>478</v>
      </c>
      <c r="H19">
        <v>32744</v>
      </c>
      <c r="I19">
        <v>32655</v>
      </c>
      <c r="J19">
        <v>207</v>
      </c>
      <c r="K19">
        <v>296</v>
      </c>
      <c r="L19">
        <v>31011</v>
      </c>
      <c r="M19">
        <v>76</v>
      </c>
      <c r="N19">
        <v>55</v>
      </c>
      <c r="O19">
        <v>3030</v>
      </c>
      <c r="P19">
        <v>17</v>
      </c>
      <c r="Q19">
        <v>73</v>
      </c>
      <c r="R19">
        <v>0</v>
      </c>
      <c r="T19" s="30" t="s">
        <v>124</v>
      </c>
      <c r="U19" s="57">
        <v>142</v>
      </c>
    </row>
    <row r="20" spans="1:21">
      <c r="A20" t="s">
        <v>189</v>
      </c>
      <c r="B20">
        <v>92</v>
      </c>
      <c r="C20">
        <v>90</v>
      </c>
      <c r="D20">
        <v>2</v>
      </c>
      <c r="E20">
        <v>60</v>
      </c>
      <c r="F20">
        <v>4</v>
      </c>
      <c r="G20">
        <v>45</v>
      </c>
      <c r="H20">
        <v>13504</v>
      </c>
      <c r="I20">
        <v>13511</v>
      </c>
      <c r="J20">
        <v>7</v>
      </c>
      <c r="K20">
        <v>0</v>
      </c>
      <c r="L20">
        <v>11847</v>
      </c>
      <c r="M20">
        <v>2</v>
      </c>
      <c r="N20">
        <v>0</v>
      </c>
      <c r="O20">
        <v>1778</v>
      </c>
      <c r="P20">
        <v>3</v>
      </c>
      <c r="Q20">
        <v>0</v>
      </c>
      <c r="R20">
        <v>0</v>
      </c>
      <c r="T20" s="30" t="s">
        <v>125</v>
      </c>
      <c r="U20" s="57">
        <v>1253</v>
      </c>
    </row>
    <row r="21" spans="1:21">
      <c r="A21" t="s">
        <v>25</v>
      </c>
      <c r="B21">
        <v>3773</v>
      </c>
      <c r="C21">
        <v>2494</v>
      </c>
      <c r="D21">
        <v>1279</v>
      </c>
      <c r="E21">
        <v>238</v>
      </c>
      <c r="F21">
        <v>462</v>
      </c>
      <c r="G21">
        <v>531</v>
      </c>
      <c r="H21">
        <v>26839</v>
      </c>
      <c r="I21">
        <v>26701</v>
      </c>
      <c r="J21">
        <v>148</v>
      </c>
      <c r="K21">
        <v>286</v>
      </c>
      <c r="L21">
        <v>25982</v>
      </c>
      <c r="M21">
        <v>45</v>
      </c>
      <c r="N21">
        <v>26</v>
      </c>
      <c r="O21">
        <v>4340</v>
      </c>
      <c r="P21">
        <v>24</v>
      </c>
      <c r="Q21">
        <v>93</v>
      </c>
      <c r="R21">
        <v>1</v>
      </c>
      <c r="T21" s="30" t="s">
        <v>126</v>
      </c>
      <c r="U21" s="57">
        <v>60</v>
      </c>
    </row>
    <row r="22" spans="1:21">
      <c r="A22" t="s">
        <v>26</v>
      </c>
      <c r="B22">
        <v>483</v>
      </c>
      <c r="C22">
        <v>389</v>
      </c>
      <c r="D22">
        <v>94</v>
      </c>
      <c r="E22">
        <v>118</v>
      </c>
      <c r="F22">
        <v>41</v>
      </c>
      <c r="G22">
        <v>98</v>
      </c>
      <c r="H22">
        <v>15013</v>
      </c>
      <c r="I22">
        <v>14868</v>
      </c>
      <c r="J22">
        <v>107</v>
      </c>
      <c r="K22">
        <v>252</v>
      </c>
      <c r="L22">
        <v>14317</v>
      </c>
      <c r="M22">
        <v>35</v>
      </c>
      <c r="N22">
        <v>119</v>
      </c>
      <c r="O22">
        <v>1700</v>
      </c>
      <c r="P22">
        <v>18</v>
      </c>
      <c r="Q22">
        <v>17</v>
      </c>
      <c r="R22">
        <v>2</v>
      </c>
      <c r="T22" s="30" t="s">
        <v>127</v>
      </c>
      <c r="U22" s="57">
        <v>113</v>
      </c>
    </row>
    <row r="23" spans="1:21">
      <c r="A23" t="s">
        <v>27</v>
      </c>
      <c r="B23">
        <v>3975</v>
      </c>
      <c r="C23">
        <v>1993</v>
      </c>
      <c r="D23">
        <v>1982</v>
      </c>
      <c r="E23">
        <v>397</v>
      </c>
      <c r="F23">
        <v>605</v>
      </c>
      <c r="G23">
        <v>451</v>
      </c>
      <c r="H23">
        <v>21274</v>
      </c>
      <c r="I23">
        <v>21542</v>
      </c>
      <c r="J23">
        <v>365</v>
      </c>
      <c r="K23">
        <v>97</v>
      </c>
      <c r="L23">
        <v>20654</v>
      </c>
      <c r="M23">
        <v>189</v>
      </c>
      <c r="N23">
        <v>22</v>
      </c>
      <c r="O23">
        <v>3027</v>
      </c>
      <c r="P23">
        <v>31</v>
      </c>
      <c r="Q23">
        <v>76</v>
      </c>
      <c r="R23">
        <v>26</v>
      </c>
      <c r="T23" s="30" t="s">
        <v>128</v>
      </c>
      <c r="U23" s="57">
        <v>42</v>
      </c>
    </row>
    <row r="24" spans="1:21">
      <c r="A24" t="s">
        <v>28</v>
      </c>
      <c r="B24">
        <v>17335</v>
      </c>
      <c r="C24">
        <v>10022</v>
      </c>
      <c r="D24">
        <v>7313</v>
      </c>
      <c r="E24">
        <v>1156</v>
      </c>
      <c r="F24">
        <v>1676</v>
      </c>
      <c r="G24">
        <v>1513</v>
      </c>
      <c r="H24">
        <v>91080</v>
      </c>
      <c r="I24">
        <v>91551</v>
      </c>
      <c r="J24">
        <v>770</v>
      </c>
      <c r="K24">
        <v>299</v>
      </c>
      <c r="L24">
        <v>81650</v>
      </c>
      <c r="M24">
        <v>431</v>
      </c>
      <c r="N24">
        <v>115</v>
      </c>
      <c r="O24">
        <v>18986</v>
      </c>
      <c r="P24">
        <v>170</v>
      </c>
      <c r="Q24">
        <v>302</v>
      </c>
      <c r="R24">
        <v>8</v>
      </c>
      <c r="T24" s="30" t="s">
        <v>129</v>
      </c>
      <c r="U24" s="57">
        <v>144</v>
      </c>
    </row>
    <row r="25" spans="1:21">
      <c r="A25" t="s">
        <v>29</v>
      </c>
      <c r="B25">
        <v>1317</v>
      </c>
      <c r="C25">
        <v>786</v>
      </c>
      <c r="D25">
        <v>531</v>
      </c>
      <c r="E25">
        <v>373</v>
      </c>
      <c r="F25">
        <v>202</v>
      </c>
      <c r="G25">
        <v>163</v>
      </c>
      <c r="H25">
        <v>13245</v>
      </c>
      <c r="I25">
        <v>13381</v>
      </c>
      <c r="J25">
        <v>168</v>
      </c>
      <c r="K25">
        <v>32</v>
      </c>
      <c r="L25">
        <v>13030</v>
      </c>
      <c r="M25">
        <v>69</v>
      </c>
      <c r="N25">
        <v>16</v>
      </c>
      <c r="O25">
        <v>875</v>
      </c>
      <c r="P25">
        <v>10</v>
      </c>
      <c r="Q25">
        <v>17</v>
      </c>
      <c r="R25">
        <v>1</v>
      </c>
      <c r="T25" s="30" t="s">
        <v>130</v>
      </c>
      <c r="U25" s="57">
        <v>13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238</v>
      </c>
      <c r="P26">
        <v>5</v>
      </c>
      <c r="Q26">
        <v>2</v>
      </c>
      <c r="R26">
        <v>0</v>
      </c>
      <c r="T26" s="30" t="s">
        <v>131</v>
      </c>
      <c r="U26" s="57">
        <v>70</v>
      </c>
    </row>
    <row r="27" spans="1:21">
      <c r="A27" t="s">
        <v>31</v>
      </c>
      <c r="B27">
        <v>1229</v>
      </c>
      <c r="C27">
        <v>814</v>
      </c>
      <c r="D27">
        <v>415</v>
      </c>
      <c r="E27">
        <v>207</v>
      </c>
      <c r="F27">
        <v>214</v>
      </c>
      <c r="G27">
        <v>141</v>
      </c>
      <c r="H27">
        <v>15124</v>
      </c>
      <c r="I27">
        <v>14789</v>
      </c>
      <c r="J27">
        <v>188</v>
      </c>
      <c r="K27">
        <v>523</v>
      </c>
      <c r="L27">
        <v>14499</v>
      </c>
      <c r="M27">
        <v>53</v>
      </c>
      <c r="N27">
        <v>194</v>
      </c>
      <c r="O27">
        <v>1007</v>
      </c>
      <c r="P27">
        <v>7</v>
      </c>
      <c r="Q27">
        <v>22</v>
      </c>
      <c r="R27">
        <v>0</v>
      </c>
      <c r="T27" s="30" t="s">
        <v>132</v>
      </c>
      <c r="U27" s="57">
        <v>85</v>
      </c>
    </row>
    <row r="28" spans="1:21">
      <c r="A28" t="s">
        <v>32</v>
      </c>
      <c r="B28">
        <v>497</v>
      </c>
      <c r="C28">
        <v>311</v>
      </c>
      <c r="D28">
        <v>186</v>
      </c>
      <c r="E28">
        <v>12</v>
      </c>
      <c r="F28">
        <v>76</v>
      </c>
      <c r="G28">
        <v>80</v>
      </c>
      <c r="H28">
        <v>3764</v>
      </c>
      <c r="I28">
        <v>3769</v>
      </c>
      <c r="J28">
        <v>58</v>
      </c>
      <c r="K28">
        <v>53</v>
      </c>
      <c r="L28">
        <v>3744</v>
      </c>
      <c r="M28">
        <v>18</v>
      </c>
      <c r="N28">
        <v>10</v>
      </c>
      <c r="O28">
        <v>564</v>
      </c>
      <c r="P28">
        <v>3</v>
      </c>
      <c r="Q28">
        <v>13</v>
      </c>
      <c r="R28">
        <v>0</v>
      </c>
      <c r="T28" s="30" t="s">
        <v>133</v>
      </c>
      <c r="U28" s="57">
        <v>0</v>
      </c>
    </row>
    <row r="29" spans="1:21">
      <c r="A29" t="s">
        <v>33</v>
      </c>
      <c r="B29">
        <v>2644</v>
      </c>
      <c r="C29">
        <v>1566</v>
      </c>
      <c r="D29">
        <v>1078</v>
      </c>
      <c r="E29">
        <v>515</v>
      </c>
      <c r="F29">
        <v>357</v>
      </c>
      <c r="G29">
        <v>281</v>
      </c>
      <c r="H29">
        <v>16216</v>
      </c>
      <c r="I29">
        <v>16216</v>
      </c>
      <c r="J29">
        <v>150</v>
      </c>
      <c r="K29">
        <v>150</v>
      </c>
      <c r="L29">
        <v>16056</v>
      </c>
      <c r="M29">
        <v>66</v>
      </c>
      <c r="N29">
        <v>17</v>
      </c>
      <c r="O29">
        <v>1718</v>
      </c>
      <c r="P29">
        <v>10</v>
      </c>
      <c r="Q29">
        <v>52</v>
      </c>
      <c r="R29">
        <v>0</v>
      </c>
      <c r="T29" s="30" t="s">
        <v>134</v>
      </c>
      <c r="U29" s="57">
        <v>7</v>
      </c>
    </row>
    <row r="30" spans="1:21">
      <c r="A30" t="s">
        <v>34</v>
      </c>
      <c r="B30">
        <v>52</v>
      </c>
      <c r="C30">
        <v>48</v>
      </c>
      <c r="D30">
        <v>4</v>
      </c>
      <c r="E30">
        <v>85</v>
      </c>
      <c r="F30">
        <v>13</v>
      </c>
      <c r="G30">
        <v>12</v>
      </c>
      <c r="H30">
        <v>807</v>
      </c>
      <c r="I30">
        <v>801</v>
      </c>
      <c r="J30">
        <v>21</v>
      </c>
      <c r="K30">
        <v>27</v>
      </c>
      <c r="L30">
        <v>711</v>
      </c>
      <c r="M30">
        <v>3</v>
      </c>
      <c r="N30">
        <v>2</v>
      </c>
      <c r="O30">
        <v>141</v>
      </c>
      <c r="P30">
        <v>1</v>
      </c>
      <c r="Q30">
        <v>2</v>
      </c>
      <c r="R30">
        <v>1</v>
      </c>
      <c r="T30" s="30" t="s">
        <v>135</v>
      </c>
      <c r="U30" s="57">
        <v>110</v>
      </c>
    </row>
    <row r="31" spans="1:21">
      <c r="A31" t="s">
        <v>35</v>
      </c>
      <c r="B31">
        <v>498</v>
      </c>
      <c r="C31">
        <v>262</v>
      </c>
      <c r="D31">
        <v>236</v>
      </c>
      <c r="E31">
        <v>262</v>
      </c>
      <c r="F31">
        <v>63</v>
      </c>
      <c r="G31">
        <v>82</v>
      </c>
      <c r="H31">
        <v>21353</v>
      </c>
      <c r="I31">
        <v>21479</v>
      </c>
      <c r="J31">
        <v>142</v>
      </c>
      <c r="K31">
        <v>16</v>
      </c>
      <c r="L31">
        <v>20598</v>
      </c>
      <c r="M31">
        <v>80</v>
      </c>
      <c r="N31">
        <v>5</v>
      </c>
      <c r="O31">
        <v>569</v>
      </c>
      <c r="P31">
        <v>4</v>
      </c>
      <c r="Q31">
        <v>5</v>
      </c>
      <c r="R31">
        <v>0</v>
      </c>
      <c r="T31" s="30" t="s">
        <v>136</v>
      </c>
      <c r="U31" s="57">
        <v>12</v>
      </c>
    </row>
    <row r="32" spans="1:21">
      <c r="A32" t="s">
        <v>36</v>
      </c>
      <c r="B32">
        <v>3270</v>
      </c>
      <c r="C32">
        <v>2237</v>
      </c>
      <c r="D32">
        <v>1033</v>
      </c>
      <c r="E32">
        <v>648</v>
      </c>
      <c r="F32">
        <v>495</v>
      </c>
      <c r="G32">
        <v>439</v>
      </c>
      <c r="H32">
        <v>24826</v>
      </c>
      <c r="I32">
        <v>25032</v>
      </c>
      <c r="J32">
        <v>251</v>
      </c>
      <c r="K32">
        <v>45</v>
      </c>
      <c r="L32">
        <v>24794</v>
      </c>
      <c r="M32">
        <v>110</v>
      </c>
      <c r="N32">
        <v>21</v>
      </c>
      <c r="O32">
        <v>2810</v>
      </c>
      <c r="P32">
        <v>17</v>
      </c>
      <c r="Q32">
        <v>68</v>
      </c>
      <c r="R32">
        <v>4</v>
      </c>
      <c r="T32" s="30" t="s">
        <v>137</v>
      </c>
      <c r="U32" s="57">
        <v>90</v>
      </c>
    </row>
    <row r="33" spans="1:21">
      <c r="A33" t="s">
        <v>37</v>
      </c>
      <c r="B33">
        <v>2470</v>
      </c>
      <c r="C33">
        <v>1757</v>
      </c>
      <c r="D33">
        <v>713</v>
      </c>
      <c r="E33">
        <v>470</v>
      </c>
      <c r="F33">
        <v>779</v>
      </c>
      <c r="G33">
        <v>294</v>
      </c>
      <c r="H33">
        <v>22728</v>
      </c>
      <c r="I33">
        <v>22803</v>
      </c>
      <c r="J33">
        <v>141</v>
      </c>
      <c r="K33">
        <v>66</v>
      </c>
      <c r="L33">
        <v>22418</v>
      </c>
      <c r="M33">
        <v>72</v>
      </c>
      <c r="N33">
        <v>26</v>
      </c>
      <c r="O33">
        <v>3212</v>
      </c>
      <c r="P33">
        <v>23</v>
      </c>
      <c r="Q33">
        <v>35</v>
      </c>
      <c r="R33">
        <v>3</v>
      </c>
      <c r="T33" s="30" t="s">
        <v>138</v>
      </c>
      <c r="U33" s="57">
        <v>258</v>
      </c>
    </row>
    <row r="34" spans="1:21">
      <c r="A34" t="s">
        <v>38</v>
      </c>
      <c r="B34">
        <v>1449</v>
      </c>
      <c r="C34">
        <v>1090</v>
      </c>
      <c r="D34">
        <v>359</v>
      </c>
      <c r="E34">
        <v>128</v>
      </c>
      <c r="F34">
        <v>208</v>
      </c>
      <c r="G34">
        <v>199</v>
      </c>
      <c r="H34">
        <v>10446</v>
      </c>
      <c r="I34">
        <v>10423</v>
      </c>
      <c r="J34">
        <v>47</v>
      </c>
      <c r="K34">
        <v>70</v>
      </c>
      <c r="L34">
        <v>10273</v>
      </c>
      <c r="M34">
        <v>15</v>
      </c>
      <c r="N34">
        <v>4</v>
      </c>
      <c r="O34">
        <v>1262</v>
      </c>
      <c r="P34">
        <v>6</v>
      </c>
      <c r="Q34">
        <v>32</v>
      </c>
      <c r="R34">
        <v>1</v>
      </c>
      <c r="T34" s="30" t="s">
        <v>139</v>
      </c>
      <c r="U34" s="57">
        <v>49</v>
      </c>
    </row>
    <row r="35" spans="1:21">
      <c r="A35" t="s">
        <v>39</v>
      </c>
      <c r="B35">
        <v>9072</v>
      </c>
      <c r="C35">
        <v>5112</v>
      </c>
      <c r="D35">
        <v>3960</v>
      </c>
      <c r="E35">
        <v>1092</v>
      </c>
      <c r="F35">
        <v>1060</v>
      </c>
      <c r="G35">
        <v>1013</v>
      </c>
      <c r="H35">
        <v>64846</v>
      </c>
      <c r="I35">
        <v>65135</v>
      </c>
      <c r="J35">
        <v>565</v>
      </c>
      <c r="K35">
        <v>276</v>
      </c>
      <c r="L35">
        <v>62863</v>
      </c>
      <c r="M35">
        <v>298</v>
      </c>
      <c r="N35">
        <v>106</v>
      </c>
      <c r="O35">
        <v>13026</v>
      </c>
      <c r="P35">
        <v>73</v>
      </c>
      <c r="Q35">
        <v>262</v>
      </c>
      <c r="R35">
        <v>4</v>
      </c>
      <c r="T35" s="30" t="s">
        <v>140</v>
      </c>
      <c r="U35" s="57">
        <v>130</v>
      </c>
    </row>
    <row r="36" spans="1:21">
      <c r="A36" t="s">
        <v>40</v>
      </c>
      <c r="B36">
        <v>1658</v>
      </c>
      <c r="C36">
        <v>1004</v>
      </c>
      <c r="D36">
        <v>654</v>
      </c>
      <c r="E36">
        <v>293</v>
      </c>
      <c r="F36">
        <v>287</v>
      </c>
      <c r="G36">
        <v>208</v>
      </c>
      <c r="H36">
        <v>20837</v>
      </c>
      <c r="I36">
        <v>20718</v>
      </c>
      <c r="J36">
        <v>112</v>
      </c>
      <c r="K36">
        <v>231</v>
      </c>
      <c r="L36">
        <v>20455</v>
      </c>
      <c r="M36">
        <v>29</v>
      </c>
      <c r="N36">
        <v>57</v>
      </c>
      <c r="O36">
        <v>1428</v>
      </c>
      <c r="P36">
        <v>9</v>
      </c>
      <c r="Q36">
        <v>44</v>
      </c>
      <c r="R36">
        <v>0</v>
      </c>
      <c r="T36" s="30" t="s">
        <v>141</v>
      </c>
      <c r="U36" s="31"/>
    </row>
    <row r="37" spans="1:21">
      <c r="A37" t="s">
        <v>41</v>
      </c>
      <c r="B37">
        <v>3973</v>
      </c>
      <c r="C37">
        <v>2161</v>
      </c>
      <c r="D37">
        <v>1812</v>
      </c>
      <c r="E37">
        <v>322</v>
      </c>
      <c r="F37">
        <v>260</v>
      </c>
      <c r="G37">
        <v>691</v>
      </c>
      <c r="H37">
        <v>33393</v>
      </c>
      <c r="I37">
        <v>33536</v>
      </c>
      <c r="J37">
        <v>238</v>
      </c>
      <c r="K37">
        <v>95</v>
      </c>
      <c r="L37">
        <v>32044</v>
      </c>
      <c r="M37">
        <v>124</v>
      </c>
      <c r="N37">
        <v>55</v>
      </c>
      <c r="O37">
        <v>6697</v>
      </c>
      <c r="P37">
        <v>38</v>
      </c>
      <c r="Q37">
        <v>122</v>
      </c>
      <c r="R37">
        <v>18</v>
      </c>
      <c r="T37" s="30" t="s">
        <v>142</v>
      </c>
      <c r="U37" s="57">
        <v>11</v>
      </c>
    </row>
    <row r="38" spans="1:21">
      <c r="A38" t="s">
        <v>42</v>
      </c>
      <c r="B38">
        <v>208</v>
      </c>
      <c r="C38">
        <v>179</v>
      </c>
      <c r="D38">
        <v>29</v>
      </c>
      <c r="E38">
        <v>82</v>
      </c>
      <c r="F38">
        <v>31</v>
      </c>
      <c r="G38">
        <v>25</v>
      </c>
      <c r="H38">
        <v>7615</v>
      </c>
      <c r="I38">
        <v>7739</v>
      </c>
      <c r="J38">
        <v>129</v>
      </c>
      <c r="K38">
        <v>5</v>
      </c>
      <c r="L38">
        <v>7733</v>
      </c>
      <c r="M38">
        <v>34</v>
      </c>
      <c r="N38">
        <v>0</v>
      </c>
      <c r="O38">
        <v>239</v>
      </c>
      <c r="P38">
        <v>4</v>
      </c>
      <c r="Q38">
        <v>3</v>
      </c>
      <c r="R38">
        <v>0</v>
      </c>
      <c r="T38" s="30" t="s">
        <v>143</v>
      </c>
      <c r="U38" s="57">
        <v>10</v>
      </c>
    </row>
    <row r="39" spans="1:21">
      <c r="A39" t="s">
        <v>43</v>
      </c>
      <c r="B39">
        <v>429</v>
      </c>
      <c r="C39">
        <v>10</v>
      </c>
      <c r="D39">
        <v>419</v>
      </c>
      <c r="E39">
        <v>5</v>
      </c>
      <c r="F39">
        <v>2</v>
      </c>
      <c r="G39">
        <v>116</v>
      </c>
      <c r="H39">
        <v>11040</v>
      </c>
      <c r="I39">
        <v>11034</v>
      </c>
      <c r="J39">
        <v>0</v>
      </c>
      <c r="K39">
        <v>6</v>
      </c>
      <c r="L39">
        <v>9524</v>
      </c>
      <c r="M39">
        <v>0</v>
      </c>
      <c r="N39">
        <v>1</v>
      </c>
      <c r="O39">
        <v>257</v>
      </c>
      <c r="P39">
        <v>0</v>
      </c>
      <c r="Q39">
        <v>0</v>
      </c>
      <c r="R39">
        <v>0</v>
      </c>
      <c r="T39" s="30" t="s">
        <v>144</v>
      </c>
      <c r="U39" s="57">
        <v>120</v>
      </c>
    </row>
    <row r="40" spans="1:21">
      <c r="A40" t="s">
        <v>44</v>
      </c>
      <c r="B40">
        <v>1495</v>
      </c>
      <c r="C40">
        <v>7</v>
      </c>
      <c r="D40">
        <v>1488</v>
      </c>
      <c r="E40">
        <v>81</v>
      </c>
      <c r="F40">
        <v>48</v>
      </c>
      <c r="G40">
        <v>305</v>
      </c>
      <c r="H40">
        <v>18917</v>
      </c>
      <c r="I40">
        <v>18917</v>
      </c>
      <c r="J40">
        <v>3</v>
      </c>
      <c r="K40">
        <v>3</v>
      </c>
      <c r="L40">
        <v>14952</v>
      </c>
      <c r="M40">
        <v>2</v>
      </c>
      <c r="N40">
        <v>1</v>
      </c>
      <c r="O40">
        <v>460</v>
      </c>
      <c r="P40">
        <v>2</v>
      </c>
      <c r="Q40">
        <v>0</v>
      </c>
      <c r="R40">
        <v>3</v>
      </c>
      <c r="T40" s="30" t="s">
        <v>145</v>
      </c>
      <c r="U40" s="57">
        <v>271</v>
      </c>
    </row>
    <row r="41" spans="1:21">
      <c r="A41" t="s">
        <v>45</v>
      </c>
      <c r="B41">
        <v>76</v>
      </c>
      <c r="C41">
        <v>71</v>
      </c>
      <c r="D41">
        <v>5</v>
      </c>
      <c r="E41">
        <v>14</v>
      </c>
      <c r="F41">
        <v>14</v>
      </c>
      <c r="G41">
        <v>43</v>
      </c>
      <c r="H41">
        <v>3624</v>
      </c>
      <c r="I41">
        <v>3636</v>
      </c>
      <c r="J41">
        <v>13</v>
      </c>
      <c r="K41">
        <v>1</v>
      </c>
      <c r="L41">
        <v>3366</v>
      </c>
      <c r="M41">
        <v>1</v>
      </c>
      <c r="N41">
        <v>1</v>
      </c>
      <c r="O41">
        <v>304</v>
      </c>
      <c r="P41">
        <v>1</v>
      </c>
      <c r="Q41">
        <v>0</v>
      </c>
      <c r="R41">
        <v>0</v>
      </c>
      <c r="T41" s="30" t="s">
        <v>146</v>
      </c>
      <c r="U41" s="57">
        <v>38</v>
      </c>
    </row>
    <row r="42" spans="1:21">
      <c r="A42" t="s">
        <v>46</v>
      </c>
      <c r="B42">
        <v>196</v>
      </c>
      <c r="C42">
        <v>8</v>
      </c>
      <c r="D42">
        <v>188</v>
      </c>
      <c r="E42">
        <v>32</v>
      </c>
      <c r="F42">
        <v>33</v>
      </c>
      <c r="G42">
        <v>103</v>
      </c>
      <c r="H42">
        <v>5106</v>
      </c>
      <c r="I42">
        <v>5105</v>
      </c>
      <c r="J42">
        <v>5</v>
      </c>
      <c r="K42">
        <v>6</v>
      </c>
      <c r="L42">
        <v>4391</v>
      </c>
      <c r="M42">
        <v>2</v>
      </c>
      <c r="N42">
        <v>1</v>
      </c>
      <c r="O42">
        <v>219</v>
      </c>
      <c r="P42">
        <v>0</v>
      </c>
      <c r="Q42">
        <v>0</v>
      </c>
      <c r="R42">
        <v>0</v>
      </c>
      <c r="T42" s="30" t="s">
        <v>147</v>
      </c>
      <c r="U42" s="57">
        <v>263</v>
      </c>
    </row>
    <row r="43" spans="1:21">
      <c r="A43" t="s">
        <v>47</v>
      </c>
      <c r="B43">
        <v>424</v>
      </c>
      <c r="C43">
        <v>52</v>
      </c>
      <c r="D43">
        <v>372</v>
      </c>
      <c r="E43">
        <v>38</v>
      </c>
      <c r="F43">
        <v>36</v>
      </c>
      <c r="G43">
        <v>117</v>
      </c>
      <c r="H43">
        <v>13444</v>
      </c>
      <c r="I43">
        <v>13444</v>
      </c>
      <c r="J43">
        <v>5</v>
      </c>
      <c r="K43">
        <v>5</v>
      </c>
      <c r="L43">
        <v>9527</v>
      </c>
      <c r="M43">
        <v>0</v>
      </c>
      <c r="N43">
        <v>1</v>
      </c>
      <c r="O43">
        <v>205</v>
      </c>
      <c r="P43">
        <v>2</v>
      </c>
      <c r="Q43">
        <v>0</v>
      </c>
      <c r="R43">
        <v>0</v>
      </c>
      <c r="T43" s="30" t="s">
        <v>148</v>
      </c>
      <c r="U43" s="57">
        <v>71</v>
      </c>
    </row>
    <row r="44" spans="1:21">
      <c r="A44" t="s">
        <v>48</v>
      </c>
      <c r="B44">
        <v>281</v>
      </c>
      <c r="C44">
        <v>150</v>
      </c>
      <c r="D44">
        <v>131</v>
      </c>
      <c r="E44">
        <v>56</v>
      </c>
      <c r="F44">
        <v>87</v>
      </c>
      <c r="G44">
        <v>39</v>
      </c>
      <c r="H44">
        <v>6673</v>
      </c>
      <c r="I44">
        <v>6852</v>
      </c>
      <c r="J44">
        <v>189</v>
      </c>
      <c r="K44">
        <v>10</v>
      </c>
      <c r="L44">
        <v>6722</v>
      </c>
      <c r="M44">
        <v>24</v>
      </c>
      <c r="N44">
        <v>2</v>
      </c>
      <c r="O44">
        <v>404</v>
      </c>
      <c r="P44">
        <v>1</v>
      </c>
      <c r="Q44">
        <v>9</v>
      </c>
      <c r="R44">
        <v>0</v>
      </c>
      <c r="T44" s="30" t="s">
        <v>149</v>
      </c>
      <c r="U44" s="57">
        <v>0</v>
      </c>
    </row>
    <row r="45" spans="1:21">
      <c r="A45" t="s">
        <v>49</v>
      </c>
      <c r="B45">
        <v>447</v>
      </c>
      <c r="C45">
        <v>283</v>
      </c>
      <c r="D45">
        <v>164</v>
      </c>
      <c r="E45">
        <v>158</v>
      </c>
      <c r="F45">
        <v>32</v>
      </c>
      <c r="G45">
        <v>53</v>
      </c>
      <c r="H45">
        <v>7220</v>
      </c>
      <c r="I45">
        <v>7252</v>
      </c>
      <c r="J45">
        <v>39</v>
      </c>
      <c r="K45">
        <v>7</v>
      </c>
      <c r="L45">
        <v>7217</v>
      </c>
      <c r="M45">
        <v>3</v>
      </c>
      <c r="N45">
        <v>2</v>
      </c>
      <c r="O45">
        <v>245</v>
      </c>
      <c r="P45">
        <v>2</v>
      </c>
      <c r="Q45">
        <v>9</v>
      </c>
      <c r="R45">
        <v>0</v>
      </c>
      <c r="T45" s="30" t="s">
        <v>150</v>
      </c>
      <c r="U45" s="57">
        <v>13</v>
      </c>
    </row>
    <row r="46" spans="1:21" ht="15" thickBot="1">
      <c r="A46" t="s">
        <v>50</v>
      </c>
      <c r="B46">
        <v>1991</v>
      </c>
      <c r="C46">
        <v>1059</v>
      </c>
      <c r="D46">
        <v>932</v>
      </c>
      <c r="E46">
        <v>512</v>
      </c>
      <c r="F46">
        <v>337</v>
      </c>
      <c r="G46">
        <v>250</v>
      </c>
      <c r="H46">
        <v>15379</v>
      </c>
      <c r="I46">
        <v>15410</v>
      </c>
      <c r="J46">
        <v>185</v>
      </c>
      <c r="K46">
        <v>154</v>
      </c>
      <c r="L46">
        <v>15344</v>
      </c>
      <c r="M46">
        <v>39</v>
      </c>
      <c r="N46">
        <v>48</v>
      </c>
      <c r="O46">
        <v>1388</v>
      </c>
      <c r="P46">
        <v>45</v>
      </c>
      <c r="Q46">
        <v>40</v>
      </c>
      <c r="R46">
        <v>1</v>
      </c>
      <c r="T46" s="32" t="s">
        <v>151</v>
      </c>
      <c r="U46" s="57">
        <v>36</v>
      </c>
    </row>
    <row r="47" spans="1:21" ht="15" thickTop="1">
      <c r="A47" t="s">
        <v>51</v>
      </c>
      <c r="B47">
        <v>4186</v>
      </c>
      <c r="C47">
        <v>1469</v>
      </c>
      <c r="D47">
        <v>2717</v>
      </c>
      <c r="E47">
        <v>503</v>
      </c>
      <c r="F47">
        <v>509</v>
      </c>
      <c r="G47">
        <v>323</v>
      </c>
      <c r="H47">
        <v>32261</v>
      </c>
      <c r="I47">
        <v>32388</v>
      </c>
      <c r="J47">
        <v>167</v>
      </c>
      <c r="K47">
        <v>40</v>
      </c>
      <c r="L47">
        <v>31281</v>
      </c>
      <c r="M47">
        <v>69</v>
      </c>
      <c r="N47">
        <v>8</v>
      </c>
      <c r="O47">
        <v>1850</v>
      </c>
      <c r="P47">
        <v>11</v>
      </c>
      <c r="Q47">
        <v>39</v>
      </c>
      <c r="R47">
        <v>1</v>
      </c>
      <c r="U47" s="31"/>
    </row>
    <row r="48" spans="1:21">
      <c r="A48" t="s">
        <v>52</v>
      </c>
      <c r="B48">
        <v>2619</v>
      </c>
      <c r="C48">
        <v>1284</v>
      </c>
      <c r="D48">
        <v>1335</v>
      </c>
      <c r="E48">
        <v>595</v>
      </c>
      <c r="F48">
        <v>217</v>
      </c>
      <c r="G48">
        <v>368</v>
      </c>
      <c r="H48">
        <v>24770</v>
      </c>
      <c r="I48">
        <v>24827</v>
      </c>
      <c r="J48">
        <v>95</v>
      </c>
      <c r="K48">
        <v>38</v>
      </c>
      <c r="L48">
        <v>24709</v>
      </c>
      <c r="M48">
        <v>52</v>
      </c>
      <c r="N48">
        <v>9</v>
      </c>
      <c r="O48">
        <v>1858</v>
      </c>
      <c r="P48">
        <v>12</v>
      </c>
      <c r="Q48">
        <v>60</v>
      </c>
      <c r="R48">
        <v>0</v>
      </c>
    </row>
    <row r="49" spans="1:18">
      <c r="A49" t="s">
        <v>53</v>
      </c>
      <c r="B49">
        <v>1589</v>
      </c>
      <c r="C49">
        <v>661</v>
      </c>
      <c r="D49">
        <v>928</v>
      </c>
      <c r="E49">
        <v>205</v>
      </c>
      <c r="F49">
        <v>359</v>
      </c>
      <c r="G49">
        <v>161</v>
      </c>
      <c r="H49">
        <v>10709</v>
      </c>
      <c r="I49">
        <v>10757</v>
      </c>
      <c r="J49">
        <v>62</v>
      </c>
      <c r="K49">
        <v>14</v>
      </c>
      <c r="L49">
        <v>10262</v>
      </c>
      <c r="M49">
        <v>14</v>
      </c>
      <c r="N49">
        <v>5</v>
      </c>
      <c r="O49">
        <v>1166</v>
      </c>
      <c r="P49">
        <v>4</v>
      </c>
      <c r="Q49">
        <v>26</v>
      </c>
      <c r="R49">
        <v>2</v>
      </c>
    </row>
    <row r="50" spans="1:18">
      <c r="A50" t="s">
        <v>54</v>
      </c>
      <c r="B50">
        <v>3183</v>
      </c>
      <c r="C50">
        <v>1781</v>
      </c>
      <c r="D50">
        <v>1402</v>
      </c>
      <c r="E50">
        <v>549</v>
      </c>
      <c r="F50">
        <v>481</v>
      </c>
      <c r="G50">
        <v>458</v>
      </c>
      <c r="H50">
        <v>31412</v>
      </c>
      <c r="I50">
        <v>31583</v>
      </c>
      <c r="J50">
        <v>238</v>
      </c>
      <c r="K50">
        <v>67</v>
      </c>
      <c r="L50">
        <v>31174</v>
      </c>
      <c r="M50">
        <v>143</v>
      </c>
      <c r="N50">
        <v>33</v>
      </c>
      <c r="O50">
        <v>4890</v>
      </c>
      <c r="P50">
        <v>28</v>
      </c>
      <c r="Q50">
        <v>90</v>
      </c>
      <c r="R50">
        <v>2</v>
      </c>
    </row>
    <row r="51" spans="1:18">
      <c r="A51" t="s">
        <v>55</v>
      </c>
      <c r="B51">
        <v>695</v>
      </c>
      <c r="C51">
        <v>441</v>
      </c>
      <c r="D51">
        <v>254</v>
      </c>
      <c r="E51">
        <v>94</v>
      </c>
      <c r="F51">
        <v>136</v>
      </c>
      <c r="G51">
        <v>85</v>
      </c>
      <c r="H51">
        <v>10878</v>
      </c>
      <c r="I51">
        <v>10971</v>
      </c>
      <c r="J51">
        <v>96</v>
      </c>
      <c r="K51">
        <v>3</v>
      </c>
      <c r="L51">
        <v>10893</v>
      </c>
      <c r="M51">
        <v>25</v>
      </c>
      <c r="N51">
        <v>0</v>
      </c>
      <c r="O51">
        <v>698</v>
      </c>
      <c r="P51">
        <v>4</v>
      </c>
      <c r="Q51">
        <v>26</v>
      </c>
      <c r="R51">
        <v>2</v>
      </c>
    </row>
    <row r="52" spans="1:18">
      <c r="A52" t="s">
        <v>56</v>
      </c>
      <c r="B52">
        <v>2434</v>
      </c>
      <c r="C52">
        <v>1210</v>
      </c>
      <c r="D52">
        <v>1224</v>
      </c>
      <c r="E52">
        <v>488</v>
      </c>
      <c r="F52">
        <v>379</v>
      </c>
      <c r="G52">
        <v>242</v>
      </c>
      <c r="H52">
        <v>22275</v>
      </c>
      <c r="I52">
        <v>22351</v>
      </c>
      <c r="J52">
        <v>91</v>
      </c>
      <c r="K52">
        <v>15</v>
      </c>
      <c r="L52">
        <v>21604</v>
      </c>
      <c r="M52">
        <v>28</v>
      </c>
      <c r="N52">
        <v>3</v>
      </c>
      <c r="O52">
        <v>1314</v>
      </c>
      <c r="P52">
        <v>6</v>
      </c>
      <c r="Q52">
        <v>45</v>
      </c>
      <c r="R52">
        <v>0</v>
      </c>
    </row>
    <row r="53" spans="1:18">
      <c r="A53" t="s">
        <v>57</v>
      </c>
      <c r="B53">
        <v>425</v>
      </c>
      <c r="C53">
        <v>209</v>
      </c>
      <c r="D53">
        <v>216</v>
      </c>
      <c r="E53">
        <v>82</v>
      </c>
      <c r="F53">
        <v>149</v>
      </c>
      <c r="G53">
        <v>37</v>
      </c>
      <c r="H53">
        <v>10274</v>
      </c>
      <c r="I53">
        <v>10297</v>
      </c>
      <c r="J53">
        <v>29</v>
      </c>
      <c r="K53">
        <v>6</v>
      </c>
      <c r="L53">
        <v>10131</v>
      </c>
      <c r="M53">
        <v>14</v>
      </c>
      <c r="N53">
        <v>3</v>
      </c>
      <c r="O53">
        <v>325</v>
      </c>
      <c r="P53">
        <v>3</v>
      </c>
      <c r="Q53">
        <v>3</v>
      </c>
      <c r="R53">
        <v>0</v>
      </c>
    </row>
    <row r="54" spans="1:18">
      <c r="A54" t="s">
        <v>58</v>
      </c>
      <c r="B54">
        <v>507</v>
      </c>
      <c r="C54">
        <v>289</v>
      </c>
      <c r="D54">
        <v>218</v>
      </c>
      <c r="E54">
        <v>145</v>
      </c>
      <c r="F54">
        <v>101</v>
      </c>
      <c r="G54">
        <v>78</v>
      </c>
      <c r="H54">
        <v>14183</v>
      </c>
      <c r="I54">
        <v>14273</v>
      </c>
      <c r="J54">
        <v>146</v>
      </c>
      <c r="K54">
        <v>56</v>
      </c>
      <c r="L54">
        <v>14167</v>
      </c>
      <c r="M54">
        <v>26</v>
      </c>
      <c r="N54">
        <v>21</v>
      </c>
      <c r="O54">
        <v>711</v>
      </c>
      <c r="P54">
        <v>2</v>
      </c>
      <c r="Q54">
        <v>6</v>
      </c>
      <c r="R54">
        <v>1</v>
      </c>
    </row>
    <row r="55" spans="1:18">
      <c r="A55" t="s">
        <v>59</v>
      </c>
      <c r="B55">
        <v>437</v>
      </c>
      <c r="C55">
        <v>256</v>
      </c>
      <c r="D55">
        <v>181</v>
      </c>
      <c r="E55">
        <v>179</v>
      </c>
      <c r="F55">
        <v>169</v>
      </c>
      <c r="G55">
        <v>66</v>
      </c>
      <c r="H55">
        <v>15495</v>
      </c>
      <c r="I55">
        <v>15196</v>
      </c>
      <c r="J55">
        <v>35</v>
      </c>
      <c r="K55">
        <v>334</v>
      </c>
      <c r="L55">
        <v>14663</v>
      </c>
      <c r="M55">
        <v>2</v>
      </c>
      <c r="N55">
        <v>140</v>
      </c>
      <c r="O55">
        <v>784</v>
      </c>
      <c r="P55">
        <v>2</v>
      </c>
      <c r="Q55">
        <v>19</v>
      </c>
      <c r="R55">
        <v>0</v>
      </c>
    </row>
  </sheetData>
  <sheetProtection autoFilter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09375" defaultRowHeight="14.4"/>
  <cols>
    <col min="1" max="1" width="16.6640625" style="2" customWidth="1"/>
    <col min="2" max="20" width="14.6640625" style="2" customWidth="1"/>
    <col min="21" max="16384" width="9.109375" style="2"/>
  </cols>
  <sheetData>
    <row r="1" spans="1:20" s="1" customFormat="1" ht="75" customHeight="1">
      <c r="A1" s="3" t="s">
        <v>192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187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59595</v>
      </c>
      <c r="C2" s="7">
        <f>'March-19'!D2</f>
        <v>59511</v>
      </c>
      <c r="D2" s="7">
        <f>AprilR!I2</f>
        <v>58964</v>
      </c>
      <c r="E2" s="7">
        <f>AprilR!J2</f>
        <v>415</v>
      </c>
      <c r="F2" s="7">
        <f>AprilR!K2</f>
        <v>970</v>
      </c>
      <c r="G2" s="7">
        <f>AprilR!L2</f>
        <v>57568</v>
      </c>
      <c r="H2" s="7">
        <f>AprilR!M2</f>
        <v>175</v>
      </c>
      <c r="I2" s="7">
        <f>AprilR!N2</f>
        <v>451</v>
      </c>
      <c r="J2" s="7">
        <f>AprilR!B2</f>
        <v>6861</v>
      </c>
      <c r="K2" s="7">
        <f>AprilR!C2</f>
        <v>4103</v>
      </c>
      <c r="L2" s="7">
        <f>AprilR!D2</f>
        <v>2758</v>
      </c>
      <c r="M2" s="7">
        <f>AprilR!U2</f>
        <v>232</v>
      </c>
      <c r="N2" s="7">
        <f>AprilR!G2</f>
        <v>689</v>
      </c>
      <c r="O2" s="7">
        <f>AprilR!O2</f>
        <v>6752</v>
      </c>
      <c r="P2" s="7">
        <f>AprilR!P2</f>
        <v>38</v>
      </c>
      <c r="Q2" s="7">
        <f>AprilR!Q2</f>
        <v>136</v>
      </c>
      <c r="R2" s="7">
        <f>AprilR!R2</f>
        <v>1</v>
      </c>
      <c r="S2" s="7">
        <f>AprilR!E2</f>
        <v>895</v>
      </c>
      <c r="T2" s="7">
        <f>AprilR!F2</f>
        <v>1087</v>
      </c>
    </row>
    <row r="3" spans="1:20">
      <c r="A3" s="8" t="s">
        <v>8</v>
      </c>
      <c r="B3" s="8">
        <f>'YTD Totals'!B3</f>
        <v>24025</v>
      </c>
      <c r="C3" s="8">
        <f>'March-19'!D3</f>
        <v>25169</v>
      </c>
      <c r="D3" s="8">
        <f>AprilR!I3</f>
        <v>25332</v>
      </c>
      <c r="E3" s="8">
        <f>AprilR!J3</f>
        <v>294</v>
      </c>
      <c r="F3" s="8">
        <f>AprilR!K3</f>
        <v>127</v>
      </c>
      <c r="G3" s="8">
        <f>AprilR!L3</f>
        <v>24841</v>
      </c>
      <c r="H3" s="8">
        <f>AprilR!M3</f>
        <v>106</v>
      </c>
      <c r="I3" s="8">
        <f>AprilR!N3</f>
        <v>80</v>
      </c>
      <c r="J3" s="8">
        <f>AprilR!B3</f>
        <v>3206</v>
      </c>
      <c r="K3" s="8">
        <f>AprilR!C3</f>
        <v>1973</v>
      </c>
      <c r="L3" s="8">
        <f>AprilR!D3</f>
        <v>1233</v>
      </c>
      <c r="M3" s="8">
        <f>AprilR!U3</f>
        <v>198</v>
      </c>
      <c r="N3" s="8">
        <f>AprilR!G3</f>
        <v>365</v>
      </c>
      <c r="O3" s="8">
        <f>AprilR!O3</f>
        <v>3997</v>
      </c>
      <c r="P3" s="8">
        <f>AprilR!P3</f>
        <v>11</v>
      </c>
      <c r="Q3" s="8">
        <f>AprilR!Q3</f>
        <v>74</v>
      </c>
      <c r="R3" s="8">
        <f>AprilR!R3</f>
        <v>0</v>
      </c>
      <c r="S3" s="8">
        <f>AprilR!E3</f>
        <v>328</v>
      </c>
      <c r="T3" s="8">
        <f>AprilR!F3</f>
        <v>422</v>
      </c>
    </row>
    <row r="4" spans="1:20">
      <c r="A4" s="7" t="s">
        <v>9</v>
      </c>
      <c r="B4" s="7">
        <f>'YTD Totals'!B4</f>
        <v>65054</v>
      </c>
      <c r="C4" s="7">
        <f>'March-19'!D4</f>
        <v>65607</v>
      </c>
      <c r="D4" s="7">
        <f>AprilR!I4</f>
        <v>65742</v>
      </c>
      <c r="E4" s="7">
        <f>AprilR!J4</f>
        <v>586</v>
      </c>
      <c r="F4" s="7">
        <f>AprilR!K4</f>
        <v>429</v>
      </c>
      <c r="G4" s="7">
        <f>AprilR!L4</f>
        <v>61666</v>
      </c>
      <c r="H4" s="7">
        <f>AprilR!M4</f>
        <v>346</v>
      </c>
      <c r="I4" s="7">
        <f>AprilR!N4</f>
        <v>141</v>
      </c>
      <c r="J4" s="7">
        <f>AprilR!B4</f>
        <v>12691</v>
      </c>
      <c r="K4" s="7">
        <f>AprilR!C4</f>
        <v>6232</v>
      </c>
      <c r="L4" s="7">
        <f>AprilR!D4</f>
        <v>6459</v>
      </c>
      <c r="M4" s="7">
        <f>AprilR!U5</f>
        <v>509</v>
      </c>
      <c r="N4" s="7">
        <f>AprilR!G4</f>
        <v>1128</v>
      </c>
      <c r="O4" s="7">
        <f>AprilR!O4</f>
        <v>6840</v>
      </c>
      <c r="P4" s="7">
        <f>AprilR!P4</f>
        <v>45</v>
      </c>
      <c r="Q4" s="7">
        <f>AprilR!Q4</f>
        <v>206</v>
      </c>
      <c r="R4" s="7">
        <f>AprilR!R4</f>
        <v>3</v>
      </c>
      <c r="S4" s="7">
        <f>AprilR!E4</f>
        <v>777</v>
      </c>
      <c r="T4" s="7">
        <f>AprilR!F4</f>
        <v>1210</v>
      </c>
    </row>
    <row r="5" spans="1:20">
      <c r="A5" s="8" t="s">
        <v>10</v>
      </c>
      <c r="B5" s="8">
        <f>'YTD Totals'!B5</f>
        <v>11514</v>
      </c>
      <c r="C5" s="8">
        <f>'March-19'!D5</f>
        <v>11683</v>
      </c>
      <c r="D5" s="8">
        <f>AprilR!I5</f>
        <v>11696</v>
      </c>
      <c r="E5" s="8">
        <f>AprilR!J5</f>
        <v>16</v>
      </c>
      <c r="F5" s="8">
        <f>AprilR!K5</f>
        <v>3</v>
      </c>
      <c r="G5" s="8">
        <f>AprilR!L5</f>
        <v>11413</v>
      </c>
      <c r="H5" s="8">
        <f>AprilR!M5</f>
        <v>4</v>
      </c>
      <c r="I5" s="8">
        <f>AprilR!N5</f>
        <v>1</v>
      </c>
      <c r="J5" s="8">
        <f>AprilR!B5</f>
        <v>316</v>
      </c>
      <c r="K5" s="8">
        <f>AprilR!C5</f>
        <v>184</v>
      </c>
      <c r="L5" s="8">
        <f>AprilR!D5</f>
        <v>132</v>
      </c>
      <c r="M5" s="8">
        <f>AprilR!U7</f>
        <v>17</v>
      </c>
      <c r="N5" s="8">
        <f>AprilR!G5</f>
        <v>27</v>
      </c>
      <c r="O5" s="8">
        <f>AprilR!O5</f>
        <v>182</v>
      </c>
      <c r="P5" s="8">
        <f>AprilR!P5</f>
        <v>2</v>
      </c>
      <c r="Q5" s="8">
        <f>AprilR!Q5</f>
        <v>4</v>
      </c>
      <c r="R5" s="8">
        <f>AprilR!R5</f>
        <v>0</v>
      </c>
      <c r="S5" s="8">
        <f>AprilR!E5</f>
        <v>88</v>
      </c>
      <c r="T5" s="8">
        <f>AprilR!F5</f>
        <v>59</v>
      </c>
    </row>
    <row r="6" spans="1:20">
      <c r="A6" s="7" t="s">
        <v>11</v>
      </c>
      <c r="B6" s="7">
        <f>'YTD Totals'!B6</f>
        <v>59720</v>
      </c>
      <c r="C6" s="7">
        <f>'March-19'!D6</f>
        <v>58002</v>
      </c>
      <c r="D6" s="7">
        <f>AprilR!I6</f>
        <v>57745</v>
      </c>
      <c r="E6" s="7">
        <f>AprilR!J6</f>
        <v>603</v>
      </c>
      <c r="F6" s="7">
        <f>AprilR!K6</f>
        <v>845</v>
      </c>
      <c r="G6" s="7">
        <f>AprilR!L6</f>
        <v>54602</v>
      </c>
      <c r="H6" s="7">
        <f>AprilR!M6</f>
        <v>324</v>
      </c>
      <c r="I6" s="7">
        <f>AprilR!N6</f>
        <v>493</v>
      </c>
      <c r="J6" s="7">
        <f>AprilR!B6</f>
        <v>7977</v>
      </c>
      <c r="K6" s="7">
        <f>AprilR!C6</f>
        <v>3752</v>
      </c>
      <c r="L6" s="7">
        <f>AprilR!D6</f>
        <v>4225</v>
      </c>
      <c r="M6" s="7">
        <f>AprilR!U8</f>
        <v>452</v>
      </c>
      <c r="N6" s="7">
        <f>AprilR!G6</f>
        <v>863</v>
      </c>
      <c r="O6" s="7">
        <f>AprilR!O6</f>
        <v>12729</v>
      </c>
      <c r="P6" s="7">
        <f>AprilR!P6</f>
        <v>38</v>
      </c>
      <c r="Q6" s="7">
        <f>AprilR!Q6</f>
        <v>179</v>
      </c>
      <c r="R6" s="7">
        <f>AprilR!R6</f>
        <v>1</v>
      </c>
      <c r="S6" s="7">
        <f>AprilR!E6</f>
        <v>1344</v>
      </c>
      <c r="T6" s="7">
        <f>AprilR!F6</f>
        <v>1066</v>
      </c>
    </row>
    <row r="7" spans="1:20">
      <c r="A7" s="8" t="s">
        <v>12</v>
      </c>
      <c r="B7" s="8">
        <f>'YTD Totals'!B7</f>
        <v>15223</v>
      </c>
      <c r="C7" s="8">
        <f>'March-19'!D7</f>
        <v>15408</v>
      </c>
      <c r="D7" s="8">
        <f>AprilR!I7</f>
        <v>15404</v>
      </c>
      <c r="E7" s="8">
        <f>AprilR!J7</f>
        <v>34</v>
      </c>
      <c r="F7" s="8">
        <f>AprilR!K7</f>
        <v>38</v>
      </c>
      <c r="G7" s="8">
        <f>AprilR!L7</f>
        <v>15305</v>
      </c>
      <c r="H7" s="8">
        <f>AprilR!M7</f>
        <v>11</v>
      </c>
      <c r="I7" s="8">
        <f>AprilR!N7</f>
        <v>26</v>
      </c>
      <c r="J7" s="8">
        <f>AprilR!B7</f>
        <v>920</v>
      </c>
      <c r="K7" s="8">
        <f>AprilR!C7</f>
        <v>645</v>
      </c>
      <c r="L7" s="8">
        <f>AprilR!D7</f>
        <v>275</v>
      </c>
      <c r="M7" s="8">
        <f>AprilR!U9</f>
        <v>20</v>
      </c>
      <c r="N7" s="8">
        <f>AprilR!G7</f>
        <v>108</v>
      </c>
      <c r="O7" s="8">
        <f>AprilR!O7</f>
        <v>666</v>
      </c>
      <c r="P7" s="8">
        <f>AprilR!P7</f>
        <v>8</v>
      </c>
      <c r="Q7" s="8">
        <f>AprilR!Q7</f>
        <v>24</v>
      </c>
      <c r="R7" s="8">
        <f>AprilR!R7</f>
        <v>0</v>
      </c>
      <c r="S7" s="8">
        <f>AprilR!E7</f>
        <v>164</v>
      </c>
      <c r="T7" s="8">
        <f>AprilR!F7</f>
        <v>192</v>
      </c>
    </row>
    <row r="8" spans="1:20">
      <c r="A8" s="7" t="s">
        <v>13</v>
      </c>
      <c r="B8" s="7">
        <f>'YTD Totals'!B8</f>
        <v>9019</v>
      </c>
      <c r="C8" s="7">
        <f>'March-19'!D8</f>
        <v>9485</v>
      </c>
      <c r="D8" s="7">
        <f>AprilR!I8</f>
        <v>9548</v>
      </c>
      <c r="E8" s="7">
        <f>AprilR!J8</f>
        <v>71</v>
      </c>
      <c r="F8" s="7">
        <f>AprilR!K8</f>
        <v>8</v>
      </c>
      <c r="G8" s="7">
        <f>AprilR!L8</f>
        <v>9390</v>
      </c>
      <c r="H8" s="7">
        <f>AprilR!M8</f>
        <v>24</v>
      </c>
      <c r="I8" s="7">
        <f>AprilR!N8</f>
        <v>3</v>
      </c>
      <c r="J8" s="7">
        <f>AprilR!B8</f>
        <v>501</v>
      </c>
      <c r="K8" s="7">
        <f>AprilR!C8</f>
        <v>411</v>
      </c>
      <c r="L8" s="7">
        <f>AprilR!D8</f>
        <v>90</v>
      </c>
      <c r="M8" s="7">
        <f>AprilR!U10</f>
        <v>15</v>
      </c>
      <c r="N8" s="7">
        <f>AprilR!G8</f>
        <v>71</v>
      </c>
      <c r="O8" s="7">
        <f>AprilR!O8</f>
        <v>522</v>
      </c>
      <c r="P8" s="7">
        <f>AprilR!P8</f>
        <v>2</v>
      </c>
      <c r="Q8" s="7">
        <f>AprilR!Q8</f>
        <v>15</v>
      </c>
      <c r="R8" s="7">
        <f>AprilR!R8</f>
        <v>0</v>
      </c>
      <c r="S8" s="7">
        <f>AprilR!E8</f>
        <v>135</v>
      </c>
      <c r="T8" s="7">
        <f>AprilR!F8</f>
        <v>138</v>
      </c>
    </row>
    <row r="9" spans="1:20">
      <c r="A9" s="8" t="s">
        <v>14</v>
      </c>
      <c r="B9" s="8">
        <f>'YTD Totals'!B9</f>
        <v>9362</v>
      </c>
      <c r="C9" s="8">
        <f>'March-19'!D9</f>
        <v>9170</v>
      </c>
      <c r="D9" s="8">
        <f>AprilR!I9</f>
        <v>9078</v>
      </c>
      <c r="E9" s="8">
        <f>AprilR!J9</f>
        <v>41</v>
      </c>
      <c r="F9" s="8">
        <f>AprilR!K9</f>
        <v>133</v>
      </c>
      <c r="G9" s="8">
        <f>AprilR!L9</f>
        <v>8942</v>
      </c>
      <c r="H9" s="8">
        <f>AprilR!M9</f>
        <v>9</v>
      </c>
      <c r="I9" s="8">
        <f>AprilR!N9</f>
        <v>84</v>
      </c>
      <c r="J9" s="8">
        <f>AprilR!B9</f>
        <v>398</v>
      </c>
      <c r="K9" s="8">
        <f>AprilR!C9</f>
        <v>263</v>
      </c>
      <c r="L9" s="8">
        <f>AprilR!D9</f>
        <v>135</v>
      </c>
      <c r="M9" s="8">
        <f>AprilR!U11</f>
        <v>10</v>
      </c>
      <c r="N9" s="8">
        <f>AprilR!G9</f>
        <v>51</v>
      </c>
      <c r="O9" s="8">
        <f>AprilR!O9</f>
        <v>256</v>
      </c>
      <c r="P9" s="8">
        <f>AprilR!P9</f>
        <v>0</v>
      </c>
      <c r="Q9" s="8">
        <f>AprilR!Q9</f>
        <v>8</v>
      </c>
      <c r="R9" s="8">
        <f>AprilR!R9</f>
        <v>0</v>
      </c>
      <c r="S9" s="8">
        <f>AprilR!E9</f>
        <v>74</v>
      </c>
      <c r="T9" s="8">
        <f>AprilR!F9</f>
        <v>30</v>
      </c>
    </row>
    <row r="10" spans="1:20">
      <c r="A10" s="7" t="s">
        <v>15</v>
      </c>
      <c r="B10" s="7">
        <f>'YTD Totals'!B10</f>
        <v>6463</v>
      </c>
      <c r="C10" s="7">
        <f>'March-19'!D10</f>
        <v>6626</v>
      </c>
      <c r="D10" s="7">
        <f>AprilR!I10</f>
        <v>6471</v>
      </c>
      <c r="E10" s="7">
        <f>AprilR!J10</f>
        <v>62</v>
      </c>
      <c r="F10" s="7">
        <f>AprilR!K10</f>
        <v>217</v>
      </c>
      <c r="G10" s="7">
        <f>AprilR!L10</f>
        <v>6349</v>
      </c>
      <c r="H10" s="7">
        <f>AprilR!M10</f>
        <v>29</v>
      </c>
      <c r="I10" s="7">
        <f>AprilR!N10</f>
        <v>58</v>
      </c>
      <c r="J10" s="7">
        <f>AprilR!B10</f>
        <v>41</v>
      </c>
      <c r="K10" s="7">
        <f>AprilR!C10</f>
        <v>15</v>
      </c>
      <c r="L10" s="7">
        <f>AprilR!D10</f>
        <v>26</v>
      </c>
      <c r="M10" s="7">
        <f>AprilR!U12</f>
        <v>3</v>
      </c>
      <c r="N10" s="7">
        <f>AprilR!G10</f>
        <v>13</v>
      </c>
      <c r="O10" s="7">
        <f>AprilR!O10</f>
        <v>126</v>
      </c>
      <c r="P10" s="7">
        <f>AprilR!P10</f>
        <v>0</v>
      </c>
      <c r="Q10" s="7">
        <f>AprilR!Q10</f>
        <v>4</v>
      </c>
      <c r="R10" s="7">
        <f>AprilR!R10</f>
        <v>0</v>
      </c>
      <c r="S10" s="7">
        <f>AprilR!E10</f>
        <v>41</v>
      </c>
      <c r="T10" s="7">
        <f>AprilR!F10</f>
        <v>1</v>
      </c>
    </row>
    <row r="11" spans="1:20">
      <c r="A11" s="8" t="s">
        <v>16</v>
      </c>
      <c r="B11" s="8">
        <f>'YTD Totals'!B11</f>
        <v>12438</v>
      </c>
      <c r="C11" s="8">
        <f>'March-19'!D11</f>
        <v>36101</v>
      </c>
      <c r="D11" s="8">
        <f>AprilR!I11</f>
        <v>38429</v>
      </c>
      <c r="E11" s="8">
        <f>AprilR!J11</f>
        <v>30166</v>
      </c>
      <c r="F11" s="8">
        <f>AprilR!K11</f>
        <v>27838</v>
      </c>
      <c r="G11" s="8">
        <f>AprilR!L11</f>
        <v>38429</v>
      </c>
      <c r="H11" s="8">
        <f>AprilR!M11</f>
        <v>30166</v>
      </c>
      <c r="I11" s="8">
        <f>AprilR!N11</f>
        <v>27836</v>
      </c>
      <c r="J11" s="8">
        <f>AprilR!B11</f>
        <v>0</v>
      </c>
      <c r="K11" s="8">
        <f>AprilR!C11</f>
        <v>0</v>
      </c>
      <c r="L11" s="8">
        <f>AprilR!D11</f>
        <v>0</v>
      </c>
      <c r="M11" s="8"/>
      <c r="N11" s="8">
        <f>AprilR!G11</f>
        <v>0</v>
      </c>
      <c r="O11" s="8">
        <f>AprilR!O11</f>
        <v>3</v>
      </c>
      <c r="P11" s="8">
        <f>AprilR!P11</f>
        <v>0</v>
      </c>
      <c r="Q11" s="8">
        <f>AprilR!Q11</f>
        <v>0</v>
      </c>
      <c r="R11" s="8">
        <f>AprilR!R11</f>
        <v>0</v>
      </c>
      <c r="S11" s="8">
        <f>AprilR!E11</f>
        <v>0</v>
      </c>
      <c r="T11" s="8">
        <f>AprilR!F11</f>
        <v>0</v>
      </c>
    </row>
    <row r="12" spans="1:20">
      <c r="A12" s="9" t="s">
        <v>17</v>
      </c>
      <c r="B12" s="9">
        <f>'YTD Totals'!B12</f>
        <v>3142</v>
      </c>
      <c r="C12" s="9">
        <f>'March-19'!D12</f>
        <v>3283</v>
      </c>
      <c r="D12" s="9">
        <f>AprilR!I12</f>
        <v>3271</v>
      </c>
      <c r="E12" s="9">
        <f>AprilR!J12</f>
        <v>82</v>
      </c>
      <c r="F12" s="9">
        <f>AprilR!K12</f>
        <v>61</v>
      </c>
      <c r="G12" s="9">
        <f>AprilR!L12</f>
        <v>3125</v>
      </c>
      <c r="H12" s="9">
        <f>AprilR!M12</f>
        <v>36</v>
      </c>
      <c r="I12" s="9">
        <f>AprilR!N12</f>
        <v>29</v>
      </c>
      <c r="J12" s="9">
        <f>AprilR!B12</f>
        <v>318</v>
      </c>
      <c r="K12" s="9">
        <f>AprilR!C12</f>
        <v>186</v>
      </c>
      <c r="L12" s="9">
        <f>AprilR!D12</f>
        <v>132</v>
      </c>
      <c r="M12" s="9"/>
      <c r="N12" s="9">
        <f>AprilR!G12</f>
        <v>44</v>
      </c>
      <c r="O12" s="9">
        <f>AprilR!O12</f>
        <v>469</v>
      </c>
      <c r="P12" s="9">
        <f>AprilR!P12</f>
        <v>3</v>
      </c>
      <c r="Q12" s="9">
        <f>AprilR!Q12</f>
        <v>9</v>
      </c>
      <c r="R12" s="9">
        <f>AprilR!R12</f>
        <v>0</v>
      </c>
      <c r="S12" s="9">
        <f>AprilR!E12</f>
        <v>92</v>
      </c>
      <c r="T12" s="9">
        <f>AprilR!F12</f>
        <v>122</v>
      </c>
    </row>
    <row r="13" spans="1:20">
      <c r="A13" s="9" t="s">
        <v>18</v>
      </c>
      <c r="B13" s="9">
        <f>'YTD Totals'!B13</f>
        <v>5352</v>
      </c>
      <c r="C13" s="9">
        <f>'March-19'!D13</f>
        <v>5489</v>
      </c>
      <c r="D13" s="9">
        <f>AprilR!I13</f>
        <v>4545</v>
      </c>
      <c r="E13" s="9">
        <f>AprilR!J13</f>
        <v>83</v>
      </c>
      <c r="F13" s="9">
        <f>AprilR!K13</f>
        <v>977</v>
      </c>
      <c r="G13" s="9">
        <f>AprilR!L13</f>
        <v>4508</v>
      </c>
      <c r="H13" s="9">
        <f>AprilR!M13</f>
        <v>46</v>
      </c>
      <c r="I13" s="9">
        <f>AprilR!N13</f>
        <v>190</v>
      </c>
      <c r="J13" s="9">
        <f>AprilR!B13</f>
        <v>452</v>
      </c>
      <c r="K13" s="9">
        <f>AprilR!C13</f>
        <v>275</v>
      </c>
      <c r="L13" s="9">
        <f>AprilR!D13</f>
        <v>177</v>
      </c>
      <c r="M13" s="9"/>
      <c r="N13" s="9">
        <f>AprilR!G13</f>
        <v>77</v>
      </c>
      <c r="O13" s="9">
        <f>AprilR!O13</f>
        <v>519</v>
      </c>
      <c r="P13" s="9">
        <f>AprilR!P13</f>
        <v>3</v>
      </c>
      <c r="Q13" s="9">
        <f>AprilR!Q13</f>
        <v>14</v>
      </c>
      <c r="R13" s="9">
        <f>AprilR!R13</f>
        <v>0</v>
      </c>
      <c r="S13" s="9">
        <f>AprilR!E13</f>
        <v>166</v>
      </c>
      <c r="T13" s="9">
        <f>AprilR!F13</f>
        <v>123</v>
      </c>
    </row>
    <row r="14" spans="1:20">
      <c r="A14" s="9" t="s">
        <v>19</v>
      </c>
      <c r="B14" s="9">
        <f>'YTD Totals'!B14</f>
        <v>14204</v>
      </c>
      <c r="C14" s="9">
        <f>'March-19'!D14</f>
        <v>14266</v>
      </c>
      <c r="D14" s="9">
        <f>AprilR!I14</f>
        <v>13964</v>
      </c>
      <c r="E14" s="9">
        <f>AprilR!J14</f>
        <v>237</v>
      </c>
      <c r="F14" s="9">
        <f>AprilR!K14</f>
        <v>525</v>
      </c>
      <c r="G14" s="9">
        <f>AprilR!L14</f>
        <v>13601</v>
      </c>
      <c r="H14" s="9">
        <f>AprilR!M14</f>
        <v>102</v>
      </c>
      <c r="I14" s="9">
        <f>AprilR!N14</f>
        <v>86</v>
      </c>
      <c r="J14" s="9">
        <f>AprilR!B14</f>
        <v>1108</v>
      </c>
      <c r="K14" s="9">
        <f>AprilR!C14</f>
        <v>676</v>
      </c>
      <c r="L14" s="9">
        <f>AprilR!D14</f>
        <v>432</v>
      </c>
      <c r="M14" s="9"/>
      <c r="N14" s="9">
        <f>AprilR!G14</f>
        <v>183</v>
      </c>
      <c r="O14" s="9">
        <f>AprilR!O14</f>
        <v>1264</v>
      </c>
      <c r="P14" s="9">
        <f>AprilR!P14</f>
        <v>9</v>
      </c>
      <c r="Q14" s="9">
        <f>AprilR!Q14</f>
        <v>23</v>
      </c>
      <c r="R14" s="9">
        <f>AprilR!R14</f>
        <v>0</v>
      </c>
      <c r="S14" s="9">
        <f>AprilR!E14</f>
        <v>456</v>
      </c>
      <c r="T14" s="9">
        <f>AprilR!F14</f>
        <v>226</v>
      </c>
    </row>
    <row r="15" spans="1:20">
      <c r="A15" s="9" t="s">
        <v>20</v>
      </c>
      <c r="B15" s="9">
        <f>'YTD Totals'!B15</f>
        <v>8628</v>
      </c>
      <c r="C15" s="9">
        <f>'March-19'!D15</f>
        <v>7644</v>
      </c>
      <c r="D15" s="9">
        <f>AprilR!I15</f>
        <v>6855</v>
      </c>
      <c r="E15" s="9">
        <f>AprilR!J15</f>
        <v>145</v>
      </c>
      <c r="F15" s="9">
        <f>AprilR!K15</f>
        <v>1036</v>
      </c>
      <c r="G15" s="9">
        <f>AprilR!L15</f>
        <v>6708</v>
      </c>
      <c r="H15" s="9">
        <f>AprilR!M15</f>
        <v>52</v>
      </c>
      <c r="I15" s="9">
        <f>AprilR!N15</f>
        <v>215</v>
      </c>
      <c r="J15" s="9">
        <f>AprilR!B15</f>
        <v>1001</v>
      </c>
      <c r="K15" s="9">
        <f>AprilR!C15</f>
        <v>610</v>
      </c>
      <c r="L15" s="9">
        <f>AprilR!D15</f>
        <v>391</v>
      </c>
      <c r="M15" s="9"/>
      <c r="N15" s="9">
        <f>AprilR!G15</f>
        <v>129</v>
      </c>
      <c r="O15" s="9">
        <f>AprilR!O15</f>
        <v>882</v>
      </c>
      <c r="P15" s="9">
        <f>AprilR!P15</f>
        <v>4</v>
      </c>
      <c r="Q15" s="9">
        <f>AprilR!Q15</f>
        <v>18</v>
      </c>
      <c r="R15" s="9">
        <f>AprilR!R15</f>
        <v>0</v>
      </c>
      <c r="S15" s="9">
        <f>AprilR!E15</f>
        <v>270</v>
      </c>
      <c r="T15" s="9">
        <f>AprilR!F15</f>
        <v>185</v>
      </c>
    </row>
    <row r="16" spans="1:20">
      <c r="A16" s="5" t="s">
        <v>70</v>
      </c>
      <c r="B16" s="5">
        <f>'YTD Totals'!B16</f>
        <v>31326</v>
      </c>
      <c r="C16" s="5">
        <f>SUM(C12:C15)</f>
        <v>30682</v>
      </c>
      <c r="D16" s="5">
        <f t="shared" ref="D16:L16" si="0">SUM(D12:D15)</f>
        <v>28635</v>
      </c>
      <c r="E16" s="5">
        <f t="shared" si="0"/>
        <v>547</v>
      </c>
      <c r="F16" s="5">
        <f t="shared" si="0"/>
        <v>2599</v>
      </c>
      <c r="G16" s="5">
        <f t="shared" si="0"/>
        <v>27942</v>
      </c>
      <c r="H16" s="5">
        <f t="shared" si="0"/>
        <v>236</v>
      </c>
      <c r="I16" s="5">
        <f t="shared" si="0"/>
        <v>520</v>
      </c>
      <c r="J16" s="5">
        <f t="shared" si="0"/>
        <v>2879</v>
      </c>
      <c r="K16" s="5">
        <f t="shared" si="0"/>
        <v>1747</v>
      </c>
      <c r="L16" s="5">
        <f t="shared" si="0"/>
        <v>1132</v>
      </c>
      <c r="M16" s="5">
        <f>AprilR!U14</f>
        <v>122</v>
      </c>
      <c r="N16" s="5">
        <f t="shared" ref="N16:T16" si="1">SUM(N12:N15)</f>
        <v>433</v>
      </c>
      <c r="O16" s="5">
        <f t="shared" si="1"/>
        <v>3134</v>
      </c>
      <c r="P16" s="5">
        <f>SUM(Q12:Q15)</f>
        <v>64</v>
      </c>
      <c r="Q16" s="5">
        <f>SUM(P12:P15)</f>
        <v>19</v>
      </c>
      <c r="R16" s="5">
        <f t="shared" si="1"/>
        <v>0</v>
      </c>
      <c r="S16" s="5">
        <f t="shared" si="1"/>
        <v>984</v>
      </c>
      <c r="T16" s="5">
        <f t="shared" si="1"/>
        <v>656</v>
      </c>
    </row>
    <row r="17" spans="1:20">
      <c r="A17" s="8" t="s">
        <v>21</v>
      </c>
      <c r="B17" s="8">
        <f>'YTD Totals'!B17</f>
        <v>8490</v>
      </c>
      <c r="C17" s="8">
        <f>'March-19'!D17</f>
        <v>8455</v>
      </c>
      <c r="D17" s="8">
        <f>AprilR!I16</f>
        <v>8607</v>
      </c>
      <c r="E17" s="8">
        <f>AprilR!J16</f>
        <v>169</v>
      </c>
      <c r="F17" s="8">
        <f>AprilR!K16</f>
        <v>21</v>
      </c>
      <c r="G17" s="8">
        <f>AprilR!L16</f>
        <v>8436</v>
      </c>
      <c r="H17" s="8">
        <f>AprilR!M16</f>
        <v>67</v>
      </c>
      <c r="I17" s="8">
        <f>AprilR!N16</f>
        <v>8</v>
      </c>
      <c r="J17" s="8">
        <f>AprilR!B16</f>
        <v>407</v>
      </c>
      <c r="K17" s="8">
        <f>AprilR!C16</f>
        <v>210</v>
      </c>
      <c r="L17" s="8">
        <f>AprilR!D16</f>
        <v>197</v>
      </c>
      <c r="M17" s="8">
        <f>AprilR!U15</f>
        <v>9</v>
      </c>
      <c r="N17" s="8">
        <f>AprilR!G16</f>
        <v>56</v>
      </c>
      <c r="O17" s="8">
        <f>AprilR!O16</f>
        <v>422</v>
      </c>
      <c r="P17" s="8">
        <f>AprilR!P16</f>
        <v>1</v>
      </c>
      <c r="Q17" s="8">
        <f>AprilR!Q16</f>
        <v>6</v>
      </c>
      <c r="R17" s="8">
        <f>AprilR!R16</f>
        <v>0</v>
      </c>
      <c r="S17" s="8">
        <f>AprilR!E16</f>
        <v>113</v>
      </c>
      <c r="T17" s="8">
        <f>AprilR!F16</f>
        <v>36</v>
      </c>
    </row>
    <row r="18" spans="1:20">
      <c r="A18" s="7" t="s">
        <v>22</v>
      </c>
      <c r="B18" s="7">
        <f>'YTD Totals'!B18</f>
        <v>15877</v>
      </c>
      <c r="C18" s="7">
        <f>'March-19'!D18</f>
        <v>15782</v>
      </c>
      <c r="D18" s="7">
        <f>AprilR!I17</f>
        <v>15886</v>
      </c>
      <c r="E18" s="7">
        <f>AprilR!J17</f>
        <v>176</v>
      </c>
      <c r="F18" s="7">
        <f>AprilR!K17</f>
        <v>72</v>
      </c>
      <c r="G18" s="7">
        <f>AprilR!L17</f>
        <v>15599</v>
      </c>
      <c r="H18" s="7">
        <f>AprilR!M17</f>
        <v>82</v>
      </c>
      <c r="I18" s="7">
        <f>AprilR!N17</f>
        <v>26</v>
      </c>
      <c r="J18" s="7">
        <f>AprilR!B17</f>
        <v>3184</v>
      </c>
      <c r="K18" s="7">
        <f>AprilR!C17</f>
        <v>1347</v>
      </c>
      <c r="L18" s="7">
        <f>AprilR!D17</f>
        <v>1837</v>
      </c>
      <c r="M18" s="7">
        <f>AprilR!U16</f>
        <v>256</v>
      </c>
      <c r="N18" s="7">
        <f>AprilR!G17</f>
        <v>253</v>
      </c>
      <c r="O18" s="7">
        <f>AprilR!O17</f>
        <v>2329</v>
      </c>
      <c r="P18" s="7">
        <f>AprilR!P17</f>
        <v>12</v>
      </c>
      <c r="Q18" s="7">
        <f>AprilR!Q17</f>
        <v>57</v>
      </c>
      <c r="R18" s="7">
        <f>AprilR!R17</f>
        <v>0</v>
      </c>
      <c r="S18" s="7">
        <f>AprilR!E17</f>
        <v>510</v>
      </c>
      <c r="T18" s="7">
        <f>AprilR!F17</f>
        <v>566</v>
      </c>
    </row>
    <row r="19" spans="1:20">
      <c r="A19" s="8" t="s">
        <v>23</v>
      </c>
      <c r="B19" s="8">
        <f>'YTD Totals'!B19</f>
        <v>9558</v>
      </c>
      <c r="C19" s="8">
        <f>'March-19'!D19</f>
        <v>10826</v>
      </c>
      <c r="D19" s="8">
        <f>AprilR!I18</f>
        <v>10837</v>
      </c>
      <c r="E19" s="8">
        <f>AprilR!J18</f>
        <v>9</v>
      </c>
      <c r="F19" s="8">
        <f>AprilR!K18</f>
        <v>0</v>
      </c>
      <c r="G19" s="8">
        <f>AprilR!L18</f>
        <v>10727</v>
      </c>
      <c r="H19" s="8">
        <f>AprilR!M18</f>
        <v>5</v>
      </c>
      <c r="I19" s="8">
        <f>AprilR!N18</f>
        <v>0</v>
      </c>
      <c r="J19" s="8">
        <f>AprilR!B18</f>
        <v>495</v>
      </c>
      <c r="K19" s="8">
        <f>AprilR!C18</f>
        <v>216</v>
      </c>
      <c r="L19" s="8">
        <f>AprilR!D18</f>
        <v>279</v>
      </c>
      <c r="M19" s="8">
        <f>AprilR!U4</f>
        <v>0</v>
      </c>
      <c r="N19" s="8">
        <f>AprilR!G18</f>
        <v>27</v>
      </c>
      <c r="O19" s="8">
        <f>AprilR!O18</f>
        <v>117</v>
      </c>
      <c r="P19" s="8">
        <f>AprilR!P18</f>
        <v>0</v>
      </c>
      <c r="Q19" s="8">
        <f>AprilR!Q18</f>
        <v>3</v>
      </c>
      <c r="R19" s="8">
        <f>AprilR!R18</f>
        <v>0</v>
      </c>
      <c r="S19" s="8">
        <f>AprilR!E18</f>
        <v>126</v>
      </c>
      <c r="T19" s="8">
        <f>AprilR!F18</f>
        <v>52</v>
      </c>
    </row>
    <row r="20" spans="1:20">
      <c r="A20" s="7" t="s">
        <v>24</v>
      </c>
      <c r="B20" s="7">
        <f>'YTD Totals'!B20</f>
        <v>33493</v>
      </c>
      <c r="C20" s="7">
        <f>'March-19'!D20</f>
        <v>32655</v>
      </c>
      <c r="D20" s="7">
        <f>AprilR!I19</f>
        <v>32430</v>
      </c>
      <c r="E20" s="7">
        <f>AprilR!J19</f>
        <v>236</v>
      </c>
      <c r="F20" s="7">
        <f>AprilR!K19</f>
        <v>462</v>
      </c>
      <c r="G20" s="7">
        <f>AprilR!L19</f>
        <v>30763</v>
      </c>
      <c r="H20" s="7">
        <f>AprilR!M19</f>
        <v>74</v>
      </c>
      <c r="I20" s="7">
        <f>AprilR!N19</f>
        <v>76</v>
      </c>
      <c r="J20" s="7">
        <f>AprilR!B19</f>
        <v>4478</v>
      </c>
      <c r="K20" s="7">
        <f>AprilR!C19</f>
        <v>2563</v>
      </c>
      <c r="L20" s="7">
        <f>AprilR!D19</f>
        <v>1915</v>
      </c>
      <c r="M20" s="7">
        <f>AprilR!U27</f>
        <v>103</v>
      </c>
      <c r="N20" s="7">
        <f>AprilR!G19</f>
        <v>480</v>
      </c>
      <c r="O20" s="7">
        <f>AprilR!O19</f>
        <v>3046</v>
      </c>
      <c r="P20" s="7">
        <f>AprilR!P19</f>
        <v>19</v>
      </c>
      <c r="Q20" s="7">
        <f>AprilR!Q19</f>
        <v>91</v>
      </c>
      <c r="R20" s="7">
        <f>AprilR!R19</f>
        <v>1</v>
      </c>
      <c r="S20" s="7">
        <f>AprilR!E19</f>
        <v>341</v>
      </c>
      <c r="T20" s="7">
        <f>AprilR!F19</f>
        <v>727</v>
      </c>
    </row>
    <row r="21" spans="1:20">
      <c r="A21" s="8" t="s">
        <v>189</v>
      </c>
      <c r="B21" s="8">
        <f>'YTD Totals'!B21</f>
        <v>0</v>
      </c>
      <c r="C21" s="8">
        <f>'March-19'!D21</f>
        <v>13511</v>
      </c>
      <c r="D21" s="8">
        <f>AprilR!I20</f>
        <v>13521</v>
      </c>
      <c r="E21" s="8">
        <f>AprilR!J20</f>
        <v>18</v>
      </c>
      <c r="F21" s="8">
        <f>AprilR!K20</f>
        <v>8</v>
      </c>
      <c r="G21" s="8">
        <f>AprilR!L20</f>
        <v>11859</v>
      </c>
      <c r="H21" s="8">
        <f>AprilR!M20</f>
        <v>16</v>
      </c>
      <c r="I21" s="8">
        <f>AprilR!N20</f>
        <v>6</v>
      </c>
      <c r="J21" s="8">
        <f>AprilR!B20</f>
        <v>129</v>
      </c>
      <c r="K21" s="8">
        <f>AprilR!C20</f>
        <v>129</v>
      </c>
      <c r="L21" s="8">
        <f>AprilR!D20</f>
        <v>0</v>
      </c>
      <c r="M21" s="8">
        <f>AprilR!U17</f>
        <v>0</v>
      </c>
      <c r="N21" s="8">
        <f>AprilR!G20</f>
        <v>55</v>
      </c>
      <c r="O21" s="8">
        <f>AprilR!O20</f>
        <v>1792</v>
      </c>
      <c r="P21" s="8">
        <f>AprilR!P20</f>
        <v>14</v>
      </c>
      <c r="Q21" s="8">
        <f>AprilR!Q20</f>
        <v>0</v>
      </c>
      <c r="R21" s="8">
        <f>AprilR!R20</f>
        <v>0</v>
      </c>
      <c r="S21" s="8">
        <f>AprilR!E20</f>
        <v>70</v>
      </c>
      <c r="T21" s="8">
        <f>AprilR!F20</f>
        <v>0</v>
      </c>
    </row>
    <row r="22" spans="1:20">
      <c r="A22" s="7" t="s">
        <v>25</v>
      </c>
      <c r="B22" s="7">
        <f>'YTD Totals'!B22</f>
        <v>27814</v>
      </c>
      <c r="C22" s="7">
        <f>'March-19'!D22</f>
        <v>26701</v>
      </c>
      <c r="D22" s="7">
        <f>AprilR!I21</f>
        <v>26814</v>
      </c>
      <c r="E22" s="7">
        <f>AprilR!J21</f>
        <v>153</v>
      </c>
      <c r="F22" s="7">
        <f>AprilR!K21</f>
        <v>45</v>
      </c>
      <c r="G22" s="7">
        <f>AprilR!L21</f>
        <v>26075</v>
      </c>
      <c r="H22" s="7">
        <f>AprilR!M21</f>
        <v>46</v>
      </c>
      <c r="I22" s="7">
        <f>AprilR!N21</f>
        <v>18</v>
      </c>
      <c r="J22" s="7">
        <f>AprilR!B21</f>
        <v>3675</v>
      </c>
      <c r="K22" s="7">
        <f>AprilR!C21</f>
        <v>2532</v>
      </c>
      <c r="L22" s="7">
        <f>AprilR!D21</f>
        <v>1143</v>
      </c>
      <c r="M22" s="7">
        <f>AprilR!U6</f>
        <v>108</v>
      </c>
      <c r="N22" s="7">
        <f>AprilR!G21</f>
        <v>513</v>
      </c>
      <c r="O22" s="7">
        <f>AprilR!O21</f>
        <v>4360</v>
      </c>
      <c r="P22" s="7">
        <f>AprilR!P21</f>
        <v>18</v>
      </c>
      <c r="Q22" s="7">
        <f>AprilR!Q21</f>
        <v>92</v>
      </c>
      <c r="R22" s="7">
        <f>AprilR!R21</f>
        <v>2</v>
      </c>
      <c r="S22" s="7">
        <f>AprilR!E21</f>
        <v>271</v>
      </c>
      <c r="T22" s="7">
        <f>AprilR!F21</f>
        <v>563</v>
      </c>
    </row>
    <row r="23" spans="1:20">
      <c r="A23" s="8" t="s">
        <v>26</v>
      </c>
      <c r="B23" s="8">
        <f>'YTD Totals'!B23</f>
        <v>18512</v>
      </c>
      <c r="C23" s="8">
        <f>'March-19'!D23</f>
        <v>14868</v>
      </c>
      <c r="D23" s="8">
        <f>AprilR!I22</f>
        <v>14857</v>
      </c>
      <c r="E23" s="8">
        <f>AprilR!J22</f>
        <v>100</v>
      </c>
      <c r="F23" s="8">
        <f>AprilR!K22</f>
        <v>116</v>
      </c>
      <c r="G23" s="8">
        <f>AprilR!L22</f>
        <v>14301</v>
      </c>
      <c r="H23" s="8">
        <f>AprilR!M22</f>
        <v>28</v>
      </c>
      <c r="I23" s="8">
        <f>AprilR!N22</f>
        <v>21</v>
      </c>
      <c r="J23" s="8">
        <f>AprilR!B22</f>
        <v>518</v>
      </c>
      <c r="K23" s="8">
        <f>AprilR!C22</f>
        <v>417</v>
      </c>
      <c r="L23" s="8">
        <f>AprilR!D22</f>
        <v>101</v>
      </c>
      <c r="M23" s="8">
        <f>AprilR!U18</f>
        <v>32</v>
      </c>
      <c r="N23" s="8">
        <f>AprilR!G22</f>
        <v>89</v>
      </c>
      <c r="O23" s="8">
        <f>AprilR!O22</f>
        <v>1703</v>
      </c>
      <c r="P23" s="8">
        <f>AprilR!P22</f>
        <v>5</v>
      </c>
      <c r="Q23" s="8">
        <f>AprilR!Q22</f>
        <v>14</v>
      </c>
      <c r="R23" s="8">
        <f>AprilR!R22</f>
        <v>0</v>
      </c>
      <c r="S23" s="8">
        <f>AprilR!E22</f>
        <v>119</v>
      </c>
      <c r="T23" s="8">
        <f>AprilR!F22</f>
        <v>36</v>
      </c>
    </row>
    <row r="24" spans="1:20">
      <c r="A24" s="7" t="s">
        <v>27</v>
      </c>
      <c r="B24" s="7">
        <f>'YTD Totals'!B24</f>
        <v>21538</v>
      </c>
      <c r="C24" s="7">
        <f>'March-19'!D24</f>
        <v>21542</v>
      </c>
      <c r="D24" s="7">
        <f>AprilR!I23</f>
        <v>21604</v>
      </c>
      <c r="E24" s="7">
        <f>AprilR!J23</f>
        <v>228</v>
      </c>
      <c r="F24" s="7">
        <f>AprilR!K23</f>
        <v>166</v>
      </c>
      <c r="G24" s="7">
        <f>AprilR!L23</f>
        <v>20711</v>
      </c>
      <c r="H24" s="7">
        <f>AprilR!M23</f>
        <v>129</v>
      </c>
      <c r="I24" s="7">
        <f>AprilR!N23</f>
        <v>48</v>
      </c>
      <c r="J24" s="7">
        <f>AprilR!B23</f>
        <v>3601</v>
      </c>
      <c r="K24" s="7">
        <f>AprilR!C23</f>
        <v>1769</v>
      </c>
      <c r="L24" s="7">
        <f>AprilR!D23</f>
        <v>1832</v>
      </c>
      <c r="M24" s="7">
        <f>AprilR!U19</f>
        <v>145</v>
      </c>
      <c r="N24" s="7">
        <f>AprilR!G23</f>
        <v>405</v>
      </c>
      <c r="O24" s="7">
        <f>AprilR!O23</f>
        <v>2895</v>
      </c>
      <c r="P24" s="7">
        <f>AprilR!P23</f>
        <v>32</v>
      </c>
      <c r="Q24" s="7">
        <f>AprilR!Q23</f>
        <v>70</v>
      </c>
      <c r="R24" s="7">
        <f>AprilR!R23</f>
        <v>161</v>
      </c>
      <c r="S24" s="7">
        <f>AprilR!E23</f>
        <v>396</v>
      </c>
      <c r="T24" s="7">
        <f>AprilR!F23</f>
        <v>591</v>
      </c>
    </row>
    <row r="25" spans="1:20">
      <c r="A25" s="8" t="s">
        <v>28</v>
      </c>
      <c r="B25" s="8">
        <f>'YTD Totals'!B25</f>
        <v>90432</v>
      </c>
      <c r="C25" s="8">
        <f>'March-19'!D25</f>
        <v>91551</v>
      </c>
      <c r="D25" s="8">
        <f>AprilR!I24</f>
        <v>91547</v>
      </c>
      <c r="E25" s="8">
        <f>AprilR!J24</f>
        <v>691</v>
      </c>
      <c r="F25" s="8">
        <f>AprilR!K24</f>
        <v>682</v>
      </c>
      <c r="G25" s="8">
        <f>AprilR!L24</f>
        <v>81671</v>
      </c>
      <c r="H25" s="8">
        <f>AprilR!M24</f>
        <v>390</v>
      </c>
      <c r="I25" s="8">
        <f>AprilR!N24</f>
        <v>329</v>
      </c>
      <c r="J25" s="8">
        <f>AprilR!B24</f>
        <v>15698</v>
      </c>
      <c r="K25" s="8">
        <f>AprilR!C24</f>
        <v>9277</v>
      </c>
      <c r="L25" s="8">
        <f>AprilR!D24</f>
        <v>6421</v>
      </c>
      <c r="M25" s="8">
        <f>AprilR!U20</f>
        <v>1113</v>
      </c>
      <c r="N25" s="8">
        <f>AprilR!G24</f>
        <v>1373</v>
      </c>
      <c r="O25" s="8">
        <f>AprilR!O24</f>
        <v>19117</v>
      </c>
      <c r="P25" s="8">
        <f>AprilR!P24</f>
        <v>132</v>
      </c>
      <c r="Q25" s="8">
        <f>AprilR!Q24</f>
        <v>365</v>
      </c>
      <c r="R25" s="8">
        <f>AprilR!R24</f>
        <v>14</v>
      </c>
      <c r="S25" s="8">
        <f>AprilR!E24</f>
        <v>1139</v>
      </c>
      <c r="T25" s="8">
        <f>AprilR!F24</f>
        <v>1614</v>
      </c>
    </row>
    <row r="26" spans="1:20">
      <c r="A26" s="7" t="s">
        <v>29</v>
      </c>
      <c r="B26" s="7">
        <f>'YTD Totals'!B26</f>
        <v>13344</v>
      </c>
      <c r="C26" s="7">
        <f>'March-19'!D26</f>
        <v>13381</v>
      </c>
      <c r="D26" s="7">
        <f>AprilR!I25</f>
        <v>13473</v>
      </c>
      <c r="E26" s="7">
        <f>AprilR!J25</f>
        <v>160</v>
      </c>
      <c r="F26" s="7">
        <f>AprilR!K25</f>
        <v>69</v>
      </c>
      <c r="G26" s="7">
        <f>AprilR!L25</f>
        <v>13120</v>
      </c>
      <c r="H26" s="7">
        <f>AprilR!M25</f>
        <v>52</v>
      </c>
      <c r="I26" s="7">
        <f>AprilR!N25</f>
        <v>16</v>
      </c>
      <c r="J26" s="7">
        <f>AprilR!B25</f>
        <v>1346</v>
      </c>
      <c r="K26" s="7">
        <f>AprilR!C25</f>
        <v>807</v>
      </c>
      <c r="L26" s="7">
        <f>AprilR!D25</f>
        <v>539</v>
      </c>
      <c r="M26" s="7">
        <f>AprilR!U21</f>
        <v>22</v>
      </c>
      <c r="N26" s="7">
        <f>AprilR!G25</f>
        <v>150</v>
      </c>
      <c r="O26" s="7">
        <f>AprilR!O25</f>
        <v>879</v>
      </c>
      <c r="P26" s="7">
        <f>AprilR!P25</f>
        <v>2</v>
      </c>
      <c r="Q26" s="7">
        <f>AprilR!Q25</f>
        <v>19</v>
      </c>
      <c r="R26" s="7">
        <f>AprilR!R25</f>
        <v>1</v>
      </c>
      <c r="S26" s="7">
        <f>AprilR!E25</f>
        <v>306</v>
      </c>
      <c r="T26" s="7">
        <f>AprilR!F25</f>
        <v>260</v>
      </c>
    </row>
    <row r="27" spans="1:20">
      <c r="A27" s="8" t="s">
        <v>30</v>
      </c>
      <c r="B27" s="8">
        <f>'YTD Totals'!B27</f>
        <v>0</v>
      </c>
      <c r="C27" s="8">
        <f>'March-19'!D27</f>
        <v>0</v>
      </c>
      <c r="D27" s="8">
        <f>AprilR!I26</f>
        <v>0</v>
      </c>
      <c r="E27" s="8">
        <f>AprilR!J26</f>
        <v>0</v>
      </c>
      <c r="F27" s="8">
        <f>AprilR!K26</f>
        <v>0</v>
      </c>
      <c r="G27" s="8">
        <f>AprilR!L26</f>
        <v>0</v>
      </c>
      <c r="H27" s="8">
        <f>AprilR!M26</f>
        <v>0</v>
      </c>
      <c r="I27" s="8">
        <f>AprilR!N26</f>
        <v>0</v>
      </c>
      <c r="J27" s="8">
        <f>AprilR!B26</f>
        <v>0</v>
      </c>
      <c r="K27" s="8">
        <f>AprilR!C26</f>
        <v>0</v>
      </c>
      <c r="L27" s="8">
        <f>AprilR!D26</f>
        <v>0</v>
      </c>
      <c r="M27" s="8">
        <f>AprilR!U22</f>
        <v>95</v>
      </c>
      <c r="N27" s="8">
        <f>AprilR!G26</f>
        <v>0</v>
      </c>
      <c r="O27" s="8">
        <f>AprilR!O26</f>
        <v>243</v>
      </c>
      <c r="P27" s="8">
        <f>AprilR!P26</f>
        <v>5</v>
      </c>
      <c r="Q27" s="8">
        <f>AprilR!Q26</f>
        <v>4</v>
      </c>
      <c r="R27" s="8">
        <f>AprilR!R26</f>
        <v>0</v>
      </c>
      <c r="S27" s="8">
        <f>AprilR!E26</f>
        <v>0</v>
      </c>
      <c r="T27" s="8">
        <f>AprilR!F26</f>
        <v>0</v>
      </c>
    </row>
    <row r="28" spans="1:20">
      <c r="A28" s="7" t="s">
        <v>31</v>
      </c>
      <c r="B28" s="7">
        <f>'YTD Totals'!B28</f>
        <v>14886</v>
      </c>
      <c r="C28" s="7">
        <f>'March-19'!D28</f>
        <v>14789</v>
      </c>
      <c r="D28" s="7">
        <f>AprilR!I27</f>
        <v>14842</v>
      </c>
      <c r="E28" s="7">
        <f>AprilR!J27</f>
        <v>128</v>
      </c>
      <c r="F28" s="7">
        <f>AprilR!K27</f>
        <v>71</v>
      </c>
      <c r="G28" s="7">
        <f>AprilR!L27</f>
        <v>14549</v>
      </c>
      <c r="H28" s="7">
        <f>AprilR!M27</f>
        <v>45</v>
      </c>
      <c r="I28" s="7">
        <f>AprilR!N27</f>
        <v>25</v>
      </c>
      <c r="J28" s="7">
        <f>AprilR!B27</f>
        <v>1153</v>
      </c>
      <c r="K28" s="7">
        <f>AprilR!C27</f>
        <v>712</v>
      </c>
      <c r="L28" s="7">
        <f>AprilR!D27</f>
        <v>441</v>
      </c>
      <c r="M28" s="7">
        <f>AprilR!U23</f>
        <v>40</v>
      </c>
      <c r="N28" s="7">
        <f>AprilR!G27</f>
        <v>139</v>
      </c>
      <c r="O28" s="7">
        <f>AprilR!O27</f>
        <v>1014</v>
      </c>
      <c r="P28" s="7">
        <f>AprilR!P27</f>
        <v>7</v>
      </c>
      <c r="Q28" s="7">
        <f>AprilR!Q27</f>
        <v>27</v>
      </c>
      <c r="R28" s="7">
        <f>AprilR!R27</f>
        <v>0</v>
      </c>
      <c r="S28" s="7">
        <f>AprilR!E27</f>
        <v>202</v>
      </c>
      <c r="T28" s="7">
        <f>AprilR!F27</f>
        <v>225</v>
      </c>
    </row>
    <row r="29" spans="1:20">
      <c r="A29" s="8" t="s">
        <v>32</v>
      </c>
      <c r="B29" s="8">
        <f>'YTD Totals'!B29</f>
        <v>4011</v>
      </c>
      <c r="C29" s="8">
        <f>'March-19'!D29</f>
        <v>3769</v>
      </c>
      <c r="D29" s="8">
        <f>AprilR!I28</f>
        <v>3803</v>
      </c>
      <c r="E29" s="8">
        <f>AprilR!J28</f>
        <v>39</v>
      </c>
      <c r="F29" s="8">
        <f>AprilR!K28</f>
        <v>5</v>
      </c>
      <c r="G29" s="8">
        <f>AprilR!L28</f>
        <v>3778</v>
      </c>
      <c r="H29" s="8">
        <f>AprilR!M28</f>
        <v>21</v>
      </c>
      <c r="I29" s="8">
        <f>AprilR!N28</f>
        <v>2</v>
      </c>
      <c r="J29" s="8">
        <f>AprilR!B28</f>
        <v>367</v>
      </c>
      <c r="K29" s="8">
        <f>AprilR!C28</f>
        <v>233</v>
      </c>
      <c r="L29" s="8">
        <f>AprilR!D28</f>
        <v>134</v>
      </c>
      <c r="M29" s="8">
        <f>AprilR!U25</f>
        <v>23</v>
      </c>
      <c r="N29" s="8">
        <f>AprilR!G28</f>
        <v>71</v>
      </c>
      <c r="O29" s="8">
        <f>AprilR!O28</f>
        <v>566</v>
      </c>
      <c r="P29" s="8">
        <f>AprilR!P28</f>
        <v>2</v>
      </c>
      <c r="Q29" s="8">
        <f>AprilR!Q28</f>
        <v>14</v>
      </c>
      <c r="R29" s="8">
        <f>AprilR!R28</f>
        <v>0</v>
      </c>
      <c r="S29" s="8">
        <f>AprilR!E28</f>
        <v>21</v>
      </c>
      <c r="T29" s="8">
        <f>AprilR!F28</f>
        <v>53</v>
      </c>
    </row>
    <row r="30" spans="1:20">
      <c r="A30" s="7" t="s">
        <v>33</v>
      </c>
      <c r="B30" s="7">
        <f>'YTD Totals'!B30</f>
        <v>16665</v>
      </c>
      <c r="C30" s="7">
        <f>'March-19'!D30</f>
        <v>16216</v>
      </c>
      <c r="D30" s="7">
        <f>AprilR!I29</f>
        <v>16285</v>
      </c>
      <c r="E30" s="7">
        <f>AprilR!J29</f>
        <v>180</v>
      </c>
      <c r="F30" s="7">
        <f>AprilR!K29</f>
        <v>110</v>
      </c>
      <c r="G30" s="7">
        <f>AprilR!L29</f>
        <v>16125</v>
      </c>
      <c r="H30" s="7">
        <f>AprilR!M29</f>
        <v>66</v>
      </c>
      <c r="I30" s="7">
        <f>AprilR!N29</f>
        <v>12</v>
      </c>
      <c r="J30" s="7">
        <f>AprilR!B29</f>
        <v>2682</v>
      </c>
      <c r="K30" s="7">
        <f>AprilR!C29</f>
        <v>1548</v>
      </c>
      <c r="L30" s="7">
        <f>AprilR!D29</f>
        <v>1134</v>
      </c>
      <c r="M30" s="7">
        <f>AprilR!U26</f>
        <v>68</v>
      </c>
      <c r="N30" s="7">
        <f>AprilR!G29</f>
        <v>269</v>
      </c>
      <c r="O30" s="7">
        <f>AprilR!O29</f>
        <v>1729</v>
      </c>
      <c r="P30" s="7">
        <f>AprilR!P29</f>
        <v>12</v>
      </c>
      <c r="Q30" s="7">
        <f>AprilR!Q29</f>
        <v>46</v>
      </c>
      <c r="R30" s="7">
        <f>AprilR!R29</f>
        <v>1</v>
      </c>
      <c r="S30" s="7">
        <f>AprilR!E29</f>
        <v>429</v>
      </c>
      <c r="T30" s="7">
        <f>AprilR!F29</f>
        <v>519</v>
      </c>
    </row>
    <row r="31" spans="1:20">
      <c r="A31" s="8" t="s">
        <v>34</v>
      </c>
      <c r="B31" s="8">
        <f>'YTD Totals'!B31</f>
        <v>1143</v>
      </c>
      <c r="C31" s="8">
        <f>'March-19'!D31</f>
        <v>801</v>
      </c>
      <c r="D31" s="8">
        <f>AprilR!I30</f>
        <v>812</v>
      </c>
      <c r="E31" s="8">
        <f>AprilR!J30</f>
        <v>19</v>
      </c>
      <c r="F31" s="8">
        <f>AprilR!K30</f>
        <v>8</v>
      </c>
      <c r="G31" s="8">
        <f>AprilR!L30</f>
        <v>712</v>
      </c>
      <c r="H31" s="8">
        <f>AprilR!M30</f>
        <v>5</v>
      </c>
      <c r="I31" s="8">
        <f>AprilR!N30</f>
        <v>4</v>
      </c>
      <c r="J31" s="8">
        <f>AprilR!B30</f>
        <v>55</v>
      </c>
      <c r="K31" s="8">
        <f>AprilR!C30</f>
        <v>53</v>
      </c>
      <c r="L31" s="8">
        <f>AprilR!D30</f>
        <v>2</v>
      </c>
      <c r="M31" s="8">
        <f>AprilR!U28</f>
        <v>0</v>
      </c>
      <c r="N31" s="8">
        <f>AprilR!G30</f>
        <v>14</v>
      </c>
      <c r="O31" s="8">
        <f>AprilR!O30</f>
        <v>144</v>
      </c>
      <c r="P31" s="8">
        <f>AprilR!P30</f>
        <v>2</v>
      </c>
      <c r="Q31" s="8">
        <f>AprilR!Q30</f>
        <v>2</v>
      </c>
      <c r="R31" s="8">
        <f>AprilR!R30</f>
        <v>0</v>
      </c>
      <c r="S31" s="8">
        <f>AprilR!E30</f>
        <v>147</v>
      </c>
      <c r="T31" s="8">
        <f>AprilR!F30</f>
        <v>18</v>
      </c>
    </row>
    <row r="32" spans="1:20">
      <c r="A32" s="7" t="s">
        <v>35</v>
      </c>
      <c r="B32" s="7">
        <f>'YTD Totals'!B32</f>
        <v>21309</v>
      </c>
      <c r="C32" s="7">
        <f>'March-19'!D32</f>
        <v>21479</v>
      </c>
      <c r="D32" s="7">
        <f>AprilR!I31</f>
        <v>21580</v>
      </c>
      <c r="E32" s="7">
        <f>AprilR!J31</f>
        <v>121</v>
      </c>
      <c r="F32" s="7">
        <f>AprilR!K31</f>
        <v>20</v>
      </c>
      <c r="G32" s="7">
        <f>AprilR!L31</f>
        <v>20688</v>
      </c>
      <c r="H32" s="7">
        <f>AprilR!M31</f>
        <v>33</v>
      </c>
      <c r="I32" s="7">
        <f>AprilR!N31</f>
        <v>8</v>
      </c>
      <c r="J32" s="7">
        <f>AprilR!B31</f>
        <v>430</v>
      </c>
      <c r="K32" s="7">
        <f>AprilR!C31</f>
        <v>239</v>
      </c>
      <c r="L32" s="7">
        <f>AprilR!D31</f>
        <v>191</v>
      </c>
      <c r="M32" s="7">
        <f>AprilR!U29</f>
        <v>10</v>
      </c>
      <c r="N32" s="7">
        <f>AprilR!G31</f>
        <v>76</v>
      </c>
      <c r="O32" s="7">
        <f>AprilR!O31</f>
        <v>570</v>
      </c>
      <c r="P32" s="7">
        <f>AprilR!P31</f>
        <v>1</v>
      </c>
      <c r="Q32" s="7">
        <f>AprilR!Q31</f>
        <v>7</v>
      </c>
      <c r="R32" s="7">
        <f>AprilR!R31</f>
        <v>0</v>
      </c>
      <c r="S32" s="7">
        <f>AprilR!E31</f>
        <v>273</v>
      </c>
      <c r="T32" s="7">
        <f>AprilR!F31</f>
        <v>51</v>
      </c>
    </row>
    <row r="33" spans="1:20">
      <c r="A33" s="8" t="s">
        <v>36</v>
      </c>
      <c r="B33" s="8">
        <f>'YTD Totals'!B33</f>
        <v>24255</v>
      </c>
      <c r="C33" s="8">
        <f>'March-19'!D33</f>
        <v>25032</v>
      </c>
      <c r="D33" s="8">
        <f>AprilR!I32</f>
        <v>25193</v>
      </c>
      <c r="E33" s="8">
        <f>AprilR!J32</f>
        <v>253</v>
      </c>
      <c r="F33" s="8">
        <f>AprilR!K32</f>
        <v>90</v>
      </c>
      <c r="G33" s="8">
        <f>AprilR!L32</f>
        <v>24960</v>
      </c>
      <c r="H33" s="8">
        <f>AprilR!M32</f>
        <v>121</v>
      </c>
      <c r="I33" s="8">
        <f>AprilR!N32</f>
        <v>54</v>
      </c>
      <c r="J33" s="8">
        <f>AprilR!B32</f>
        <v>2930</v>
      </c>
      <c r="K33" s="8">
        <f>AprilR!C32</f>
        <v>2036</v>
      </c>
      <c r="L33" s="8">
        <f>AprilR!D32</f>
        <v>894</v>
      </c>
      <c r="M33" s="8">
        <f>AprilR!U30</f>
        <v>106</v>
      </c>
      <c r="N33" s="8">
        <f>AprilR!G32</f>
        <v>434</v>
      </c>
      <c r="O33" s="8">
        <f>AprilR!O32</f>
        <v>2817</v>
      </c>
      <c r="P33" s="8">
        <f>AprilR!P32</f>
        <v>14</v>
      </c>
      <c r="Q33" s="8">
        <f>AprilR!Q32</f>
        <v>81</v>
      </c>
      <c r="R33" s="8">
        <f>AprilR!R32</f>
        <v>6</v>
      </c>
      <c r="S33" s="8">
        <f>AprilR!E32</f>
        <v>481</v>
      </c>
      <c r="T33" s="8">
        <f>AprilR!F32</f>
        <v>433</v>
      </c>
    </row>
    <row r="34" spans="1:20">
      <c r="A34" s="7" t="s">
        <v>37</v>
      </c>
      <c r="B34" s="7">
        <f>'YTD Totals'!B34</f>
        <v>24501</v>
      </c>
      <c r="C34" s="7">
        <f>'March-19'!D34</f>
        <v>22803</v>
      </c>
      <c r="D34" s="7">
        <f>AprilR!I33</f>
        <v>22915</v>
      </c>
      <c r="E34" s="7">
        <f>AprilR!J33</f>
        <v>119</v>
      </c>
      <c r="F34" s="7">
        <f>AprilR!K33</f>
        <v>7</v>
      </c>
      <c r="G34" s="7">
        <f>AprilR!L33</f>
        <v>22516</v>
      </c>
      <c r="H34" s="7">
        <f>AprilR!M33</f>
        <v>55</v>
      </c>
      <c r="I34" s="7">
        <f>AprilR!N33</f>
        <v>2</v>
      </c>
      <c r="J34" s="7">
        <f>AprilR!B33</f>
        <v>2290</v>
      </c>
      <c r="K34" s="7">
        <f>AprilR!C33</f>
        <v>1563</v>
      </c>
      <c r="L34" s="7">
        <f>AprilR!D33</f>
        <v>727</v>
      </c>
      <c r="M34" s="7">
        <f>AprilR!U31</f>
        <v>17</v>
      </c>
      <c r="N34" s="7">
        <f>AprilR!G33</f>
        <v>281</v>
      </c>
      <c r="O34" s="7">
        <f>AprilR!O33</f>
        <v>2983</v>
      </c>
      <c r="P34" s="7">
        <f>AprilR!P33</f>
        <v>16</v>
      </c>
      <c r="Q34" s="7">
        <f>AprilR!Q33</f>
        <v>117</v>
      </c>
      <c r="R34" s="7">
        <f>AprilR!R33</f>
        <v>258</v>
      </c>
      <c r="S34" s="7">
        <f>AprilR!E33</f>
        <v>465</v>
      </c>
      <c r="T34" s="7">
        <f>AprilR!F33</f>
        <v>647</v>
      </c>
    </row>
    <row r="35" spans="1:20">
      <c r="A35" s="8" t="s">
        <v>38</v>
      </c>
      <c r="B35" s="8">
        <f>'YTD Totals'!B35</f>
        <v>10675</v>
      </c>
      <c r="C35" s="8">
        <f>'March-19'!D35</f>
        <v>10423</v>
      </c>
      <c r="D35" s="8">
        <f>AprilR!I34</f>
        <v>10456</v>
      </c>
      <c r="E35" s="8">
        <f>AprilR!J34</f>
        <v>58</v>
      </c>
      <c r="F35" s="8">
        <f>AprilR!K34</f>
        <v>26</v>
      </c>
      <c r="G35" s="8">
        <f>AprilR!L34</f>
        <v>10301</v>
      </c>
      <c r="H35" s="8">
        <f>AprilR!M34</f>
        <v>12</v>
      </c>
      <c r="I35" s="8">
        <f>AprilR!N34</f>
        <v>1</v>
      </c>
      <c r="J35" s="8">
        <f>AprilR!B34</f>
        <v>1565</v>
      </c>
      <c r="K35" s="8">
        <f>AprilR!C34</f>
        <v>1136</v>
      </c>
      <c r="L35" s="8">
        <f>AprilR!D34</f>
        <v>429</v>
      </c>
      <c r="M35" s="8">
        <f>AprilR!U32</f>
        <v>72</v>
      </c>
      <c r="N35" s="8">
        <f>AprilR!G34</f>
        <v>190</v>
      </c>
      <c r="O35" s="8">
        <f>AprilR!O34</f>
        <v>1270</v>
      </c>
      <c r="P35" s="8">
        <f>AprilR!P34</f>
        <v>8</v>
      </c>
      <c r="Q35" s="8">
        <f>AprilR!Q34</f>
        <v>28</v>
      </c>
      <c r="R35" s="8">
        <f>AprilR!R34</f>
        <v>0</v>
      </c>
      <c r="S35" s="8">
        <f>AprilR!E34</f>
        <v>151</v>
      </c>
      <c r="T35" s="8">
        <f>AprilR!F34</f>
        <v>229</v>
      </c>
    </row>
    <row r="36" spans="1:20">
      <c r="A36" s="7" t="s">
        <v>39</v>
      </c>
      <c r="B36" s="7">
        <f>'YTD Totals'!B36</f>
        <v>64751</v>
      </c>
      <c r="C36" s="7">
        <f>'March-19'!D36</f>
        <v>65135</v>
      </c>
      <c r="D36" s="7">
        <f>AprilR!I35</f>
        <v>65594</v>
      </c>
      <c r="E36" s="7">
        <f>AprilR!J35</f>
        <v>579</v>
      </c>
      <c r="F36" s="7">
        <f>AprilR!K35</f>
        <v>120</v>
      </c>
      <c r="G36" s="7">
        <f>AprilR!L35</f>
        <v>63324</v>
      </c>
      <c r="H36" s="7">
        <f>AprilR!M35</f>
        <v>359</v>
      </c>
      <c r="I36" s="7">
        <f>AprilR!N35</f>
        <v>41</v>
      </c>
      <c r="J36" s="7">
        <f>AprilR!B35</f>
        <v>8952</v>
      </c>
      <c r="K36" s="7">
        <f>AprilR!C35</f>
        <v>4927</v>
      </c>
      <c r="L36" s="7">
        <f>AprilR!D35</f>
        <v>4025</v>
      </c>
      <c r="M36" s="7">
        <f>AprilR!U33</f>
        <v>241</v>
      </c>
      <c r="N36" s="7">
        <f>AprilR!G35</f>
        <v>929</v>
      </c>
      <c r="O36" s="7">
        <f>AprilR!O35</f>
        <v>13069</v>
      </c>
      <c r="P36" s="7">
        <f>AprilR!P35</f>
        <v>45</v>
      </c>
      <c r="Q36" s="7">
        <f>AprilR!Q35</f>
        <v>205</v>
      </c>
      <c r="R36" s="7">
        <f>AprilR!R35</f>
        <v>2</v>
      </c>
      <c r="S36" s="7">
        <f>AprilR!E35</f>
        <v>1045</v>
      </c>
      <c r="T36" s="7">
        <f>AprilR!F35</f>
        <v>1007</v>
      </c>
    </row>
    <row r="37" spans="1:20">
      <c r="A37" s="8" t="s">
        <v>40</v>
      </c>
      <c r="B37" s="8">
        <f>'YTD Totals'!B37</f>
        <v>20619</v>
      </c>
      <c r="C37" s="8">
        <f>'March-19'!D37</f>
        <v>20718</v>
      </c>
      <c r="D37" s="8">
        <f>AprilR!I36</f>
        <v>20660</v>
      </c>
      <c r="E37" s="8">
        <f>AprilR!J36</f>
        <v>165</v>
      </c>
      <c r="F37" s="8">
        <f>AprilR!K36</f>
        <v>222</v>
      </c>
      <c r="G37" s="8">
        <f>AprilR!L36</f>
        <v>20395</v>
      </c>
      <c r="H37" s="8">
        <f>AprilR!M36</f>
        <v>35</v>
      </c>
      <c r="I37" s="8">
        <f>AprilR!N36</f>
        <v>2</v>
      </c>
      <c r="J37" s="8">
        <f>AprilR!B36</f>
        <v>1347</v>
      </c>
      <c r="K37" s="8">
        <f>AprilR!C36</f>
        <v>859</v>
      </c>
      <c r="L37" s="8">
        <f>AprilR!D36</f>
        <v>488</v>
      </c>
      <c r="M37" s="8">
        <f>AprilR!U34</f>
        <v>49</v>
      </c>
      <c r="N37" s="8">
        <f>AprilR!G36</f>
        <v>174</v>
      </c>
      <c r="O37" s="8">
        <f>AprilR!O36</f>
        <v>1432</v>
      </c>
      <c r="P37" s="8">
        <f>AprilR!P36</f>
        <v>5</v>
      </c>
      <c r="Q37" s="8">
        <f>AprilR!Q36</f>
        <v>37</v>
      </c>
      <c r="R37" s="8">
        <f>AprilR!R36</f>
        <v>0</v>
      </c>
      <c r="S37" s="8">
        <f>AprilR!E36</f>
        <v>347</v>
      </c>
      <c r="T37" s="8">
        <f>AprilR!F36</f>
        <v>204</v>
      </c>
    </row>
    <row r="38" spans="1:20">
      <c r="A38" s="7" t="s">
        <v>41</v>
      </c>
      <c r="B38" s="7">
        <f>'YTD Totals'!B38</f>
        <v>33028</v>
      </c>
      <c r="C38" s="7">
        <f>'March-19'!D38</f>
        <v>33536</v>
      </c>
      <c r="D38" s="7">
        <f>AprilR!I37</f>
        <v>33636</v>
      </c>
      <c r="E38" s="7">
        <f>AprilR!J37</f>
        <v>243</v>
      </c>
      <c r="F38" s="7">
        <f>AprilR!K37</f>
        <v>144</v>
      </c>
      <c r="G38" s="7">
        <f>AprilR!L37</f>
        <v>32144</v>
      </c>
      <c r="H38" s="7">
        <f>AprilR!M37</f>
        <v>91</v>
      </c>
      <c r="I38" s="7">
        <f>AprilR!N37</f>
        <v>102</v>
      </c>
      <c r="J38" s="7">
        <f>AprilR!B37</f>
        <v>3567</v>
      </c>
      <c r="K38" s="7">
        <f>AprilR!C37</f>
        <v>1970</v>
      </c>
      <c r="L38" s="7">
        <f>AprilR!D37</f>
        <v>1597</v>
      </c>
      <c r="M38" s="7">
        <f>AprilR!U35</f>
        <v>113</v>
      </c>
      <c r="N38" s="7">
        <f>AprilR!G37</f>
        <v>637</v>
      </c>
      <c r="O38" s="7">
        <f>AprilR!O37</f>
        <v>6709</v>
      </c>
      <c r="P38" s="7">
        <f>AprilR!P37</f>
        <v>31</v>
      </c>
      <c r="Q38" s="7">
        <f>AprilR!Q37</f>
        <v>110</v>
      </c>
      <c r="R38" s="7">
        <f>AprilR!R37</f>
        <v>30</v>
      </c>
      <c r="S38" s="7">
        <f>AprilR!E37</f>
        <v>399</v>
      </c>
      <c r="T38" s="7">
        <f>AprilR!F37</f>
        <v>308</v>
      </c>
    </row>
    <row r="39" spans="1:20">
      <c r="A39" s="8" t="s">
        <v>42</v>
      </c>
      <c r="B39" s="8">
        <f>'YTD Totals'!B39</f>
        <v>7973</v>
      </c>
      <c r="C39" s="8">
        <f>'March-19'!D39</f>
        <v>7739</v>
      </c>
      <c r="D39" s="8">
        <f>AprilR!I38</f>
        <v>7813</v>
      </c>
      <c r="E39" s="8">
        <f>AprilR!J38</f>
        <v>90</v>
      </c>
      <c r="F39" s="8">
        <f>AprilR!K38</f>
        <v>16</v>
      </c>
      <c r="G39" s="8">
        <f>AprilR!L38</f>
        <v>7809</v>
      </c>
      <c r="H39" s="8">
        <f>AprilR!M38</f>
        <v>12</v>
      </c>
      <c r="I39" s="8">
        <f>AprilR!N38</f>
        <v>1</v>
      </c>
      <c r="J39" s="8">
        <f>AprilR!B38</f>
        <v>172</v>
      </c>
      <c r="K39" s="8">
        <f>AprilR!C38</f>
        <v>132</v>
      </c>
      <c r="L39" s="8">
        <f>AprilR!D38</f>
        <v>40</v>
      </c>
      <c r="M39" s="8">
        <f>AprilR!U36</f>
        <v>0</v>
      </c>
      <c r="N39" s="8">
        <f>AprilR!G38</f>
        <v>22</v>
      </c>
      <c r="O39" s="8">
        <f>AprilR!O38</f>
        <v>241</v>
      </c>
      <c r="P39" s="8">
        <f>AprilR!P38</f>
        <v>3</v>
      </c>
      <c r="Q39" s="8">
        <f>AprilR!Q38</f>
        <v>3</v>
      </c>
      <c r="R39" s="8">
        <f>AprilR!R38</f>
        <v>0</v>
      </c>
      <c r="S39" s="8">
        <f>AprilR!E38</f>
        <v>85</v>
      </c>
      <c r="T39" s="8">
        <f>AprilR!F38</f>
        <v>46</v>
      </c>
    </row>
    <row r="40" spans="1:20">
      <c r="A40" s="10" t="s">
        <v>43</v>
      </c>
      <c r="B40" s="10">
        <f>'YTD Totals'!B40</f>
        <v>10388</v>
      </c>
      <c r="C40" s="10">
        <f>'March-19'!D40</f>
        <v>11034</v>
      </c>
      <c r="D40" s="10">
        <f>AprilR!I39</f>
        <v>11040</v>
      </c>
      <c r="E40" s="10">
        <f>AprilR!J39</f>
        <v>9</v>
      </c>
      <c r="F40" s="10">
        <f>AprilR!K39</f>
        <v>3</v>
      </c>
      <c r="G40" s="10">
        <f>AprilR!L39</f>
        <v>9531</v>
      </c>
      <c r="H40" s="10">
        <f>AprilR!M39</f>
        <v>4</v>
      </c>
      <c r="I40" s="10">
        <f>AprilR!N39</f>
        <v>2</v>
      </c>
      <c r="J40" s="10">
        <f>AprilR!B39</f>
        <v>473</v>
      </c>
      <c r="K40" s="10">
        <f>AprilR!C39</f>
        <v>17</v>
      </c>
      <c r="L40" s="10">
        <f>AprilR!D39</f>
        <v>456</v>
      </c>
      <c r="M40" s="10"/>
      <c r="N40" s="10">
        <f>AprilR!G39</f>
        <v>106</v>
      </c>
      <c r="O40" s="10">
        <f>AprilR!O39</f>
        <v>258</v>
      </c>
      <c r="P40" s="10">
        <f>AprilR!P39</f>
        <v>1</v>
      </c>
      <c r="Q40" s="10">
        <f>AprilR!Q39</f>
        <v>1</v>
      </c>
      <c r="R40" s="10">
        <f>AprilR!R39</f>
        <v>0</v>
      </c>
      <c r="S40" s="10">
        <f>AprilR!E39</f>
        <v>92</v>
      </c>
      <c r="T40" s="10">
        <f>AprilR!F39</f>
        <v>6</v>
      </c>
    </row>
    <row r="41" spans="1:20">
      <c r="A41" s="10" t="s">
        <v>44</v>
      </c>
      <c r="B41" s="10">
        <f>'YTD Totals'!B41</f>
        <v>18549</v>
      </c>
      <c r="C41" s="10">
        <f>'March-19'!D41</f>
        <v>18917</v>
      </c>
      <c r="D41" s="10">
        <f>AprilR!I40</f>
        <v>19035</v>
      </c>
      <c r="E41" s="10">
        <f>AprilR!J40</f>
        <v>124</v>
      </c>
      <c r="F41" s="10">
        <f>AprilR!K40</f>
        <v>6</v>
      </c>
      <c r="G41" s="10">
        <f>AprilR!L40</f>
        <v>15043</v>
      </c>
      <c r="H41" s="10">
        <f>AprilR!M40</f>
        <v>32</v>
      </c>
      <c r="I41" s="10">
        <f>AprilR!N40</f>
        <v>1</v>
      </c>
      <c r="J41" s="10">
        <f>AprilR!B40</f>
        <v>2473</v>
      </c>
      <c r="K41" s="10">
        <f>AprilR!C40</f>
        <v>11</v>
      </c>
      <c r="L41" s="10">
        <f>AprilR!D40</f>
        <v>2462</v>
      </c>
      <c r="M41" s="10"/>
      <c r="N41" s="10">
        <f>AprilR!G40</f>
        <v>319</v>
      </c>
      <c r="O41" s="10">
        <f>AprilR!O40</f>
        <v>461</v>
      </c>
      <c r="P41" s="10">
        <f>AprilR!P40</f>
        <v>1</v>
      </c>
      <c r="Q41" s="10">
        <f>AprilR!Q40</f>
        <v>0</v>
      </c>
      <c r="R41" s="10">
        <f>AprilR!R40</f>
        <v>0</v>
      </c>
      <c r="S41" s="10">
        <f>AprilR!E40</f>
        <v>117</v>
      </c>
      <c r="T41" s="10">
        <f>AprilR!F40</f>
        <v>52</v>
      </c>
    </row>
    <row r="42" spans="1:20">
      <c r="A42" s="10" t="s">
        <v>45</v>
      </c>
      <c r="B42" s="10">
        <f>'YTD Totals'!B42</f>
        <v>5474</v>
      </c>
      <c r="C42" s="10">
        <f>'March-19'!D42</f>
        <v>3636</v>
      </c>
      <c r="D42" s="10">
        <f>AprilR!I41</f>
        <v>3642</v>
      </c>
      <c r="E42" s="10">
        <f>AprilR!J41</f>
        <v>7</v>
      </c>
      <c r="F42" s="10">
        <f>AprilR!K41</f>
        <v>3</v>
      </c>
      <c r="G42" s="10">
        <f>AprilR!L41</f>
        <v>3374</v>
      </c>
      <c r="H42" s="10">
        <f>AprilR!M41</f>
        <v>0</v>
      </c>
      <c r="I42" s="10">
        <f>AprilR!N41</f>
        <v>0</v>
      </c>
      <c r="J42" s="10">
        <f>AprilR!B41</f>
        <v>49</v>
      </c>
      <c r="K42" s="10">
        <f>AprilR!C41</f>
        <v>38</v>
      </c>
      <c r="L42" s="10">
        <f>AprilR!D41</f>
        <v>11</v>
      </c>
      <c r="M42" s="10"/>
      <c r="N42" s="10">
        <f>AprilR!G41</f>
        <v>27</v>
      </c>
      <c r="O42" s="10">
        <f>AprilR!O41</f>
        <v>304</v>
      </c>
      <c r="P42" s="10">
        <f>AprilR!P41</f>
        <v>0</v>
      </c>
      <c r="Q42" s="10">
        <f>AprilR!Q41</f>
        <v>0</v>
      </c>
      <c r="R42" s="10">
        <f>AprilR!R41</f>
        <v>0</v>
      </c>
      <c r="S42" s="10">
        <f>AprilR!E41</f>
        <v>37</v>
      </c>
      <c r="T42" s="10">
        <f>AprilR!F41</f>
        <v>15</v>
      </c>
    </row>
    <row r="43" spans="1:20">
      <c r="A43" s="10" t="s">
        <v>46</v>
      </c>
      <c r="B43" s="10">
        <f>'YTD Totals'!B43</f>
        <v>5013</v>
      </c>
      <c r="C43" s="10">
        <f>'March-19'!D43</f>
        <v>5105</v>
      </c>
      <c r="D43" s="10">
        <f>AprilR!I42</f>
        <v>5105</v>
      </c>
      <c r="E43" s="10">
        <f>AprilR!J42</f>
        <v>0</v>
      </c>
      <c r="F43" s="10">
        <f>AprilR!K42</f>
        <v>0</v>
      </c>
      <c r="G43" s="10">
        <f>AprilR!L42</f>
        <v>4391</v>
      </c>
      <c r="H43" s="10">
        <f>AprilR!M42</f>
        <v>0</v>
      </c>
      <c r="I43" s="10">
        <f>AprilR!N42</f>
        <v>0</v>
      </c>
      <c r="J43" s="10">
        <f>AprilR!B42</f>
        <v>180</v>
      </c>
      <c r="K43" s="10">
        <f>AprilR!C42</f>
        <v>9</v>
      </c>
      <c r="L43" s="10">
        <f>AprilR!D42</f>
        <v>171</v>
      </c>
      <c r="M43" s="10"/>
      <c r="N43" s="10">
        <f>AprilR!G42</f>
        <v>86</v>
      </c>
      <c r="O43" s="10">
        <f>AprilR!O42</f>
        <v>219</v>
      </c>
      <c r="P43" s="10">
        <f>AprilR!P42</f>
        <v>0</v>
      </c>
      <c r="Q43" s="10">
        <f>AprilR!Q42</f>
        <v>0</v>
      </c>
      <c r="R43" s="10">
        <f>AprilR!R42</f>
        <v>0</v>
      </c>
      <c r="S43" s="10">
        <f>AprilR!E42</f>
        <v>21</v>
      </c>
      <c r="T43" s="10">
        <f>AprilR!F42</f>
        <v>21</v>
      </c>
    </row>
    <row r="44" spans="1:20">
      <c r="A44" s="10" t="s">
        <v>47</v>
      </c>
      <c r="B44" s="10">
        <f>'YTD Totals'!B44</f>
        <v>13457</v>
      </c>
      <c r="C44" s="10">
        <f>'March-19'!D44</f>
        <v>13444</v>
      </c>
      <c r="D44" s="10">
        <f>AprilR!I43</f>
        <v>13457</v>
      </c>
      <c r="E44" s="10">
        <f>AprilR!J43</f>
        <v>13</v>
      </c>
      <c r="F44" s="10">
        <f>AprilR!K43</f>
        <v>0</v>
      </c>
      <c r="G44" s="10">
        <f>AprilR!L43</f>
        <v>9536</v>
      </c>
      <c r="H44" s="10">
        <f>AprilR!M43</f>
        <v>0</v>
      </c>
      <c r="I44" s="10">
        <f>AprilR!N43</f>
        <v>0</v>
      </c>
      <c r="J44" s="10">
        <f>AprilR!B43</f>
        <v>460</v>
      </c>
      <c r="K44" s="10">
        <f>AprilR!C43</f>
        <v>29</v>
      </c>
      <c r="L44" s="10">
        <f>AprilR!D43</f>
        <v>431</v>
      </c>
      <c r="M44" s="10"/>
      <c r="N44" s="10">
        <f>AprilR!G43</f>
        <v>107</v>
      </c>
      <c r="O44" s="10">
        <f>AprilR!O43</f>
        <v>205</v>
      </c>
      <c r="P44" s="10">
        <f>AprilR!P43</f>
        <v>0</v>
      </c>
      <c r="Q44" s="10">
        <f>AprilR!Q43</f>
        <v>0</v>
      </c>
      <c r="R44" s="10">
        <f>AprilR!R43</f>
        <v>0</v>
      </c>
      <c r="S44" s="10">
        <f>AprilR!E43</f>
        <v>48</v>
      </c>
      <c r="T44" s="10">
        <f>AprilR!F43</f>
        <v>8</v>
      </c>
    </row>
    <row r="45" spans="1:20">
      <c r="A45" s="11" t="s">
        <v>69</v>
      </c>
      <c r="B45" s="11">
        <f>'YTD Totals'!B45</f>
        <v>52881</v>
      </c>
      <c r="C45" s="11">
        <f>SUM(C40:C44)</f>
        <v>52136</v>
      </c>
      <c r="D45" s="11">
        <f t="shared" ref="D45:L45" si="2">SUM(D40:D44)</f>
        <v>52279</v>
      </c>
      <c r="E45" s="11">
        <f t="shared" si="2"/>
        <v>153</v>
      </c>
      <c r="F45" s="11">
        <f t="shared" si="2"/>
        <v>12</v>
      </c>
      <c r="G45" s="11">
        <f t="shared" si="2"/>
        <v>41875</v>
      </c>
      <c r="H45" s="11">
        <f t="shared" si="2"/>
        <v>36</v>
      </c>
      <c r="I45" s="11">
        <f t="shared" si="2"/>
        <v>3</v>
      </c>
      <c r="J45" s="11">
        <f t="shared" si="2"/>
        <v>3635</v>
      </c>
      <c r="K45" s="11">
        <f t="shared" si="2"/>
        <v>104</v>
      </c>
      <c r="L45" s="11">
        <f t="shared" si="2"/>
        <v>3531</v>
      </c>
      <c r="M45" s="11"/>
      <c r="N45" s="11">
        <f t="shared" ref="N45:T45" si="3">SUM(N40:N44)</f>
        <v>645</v>
      </c>
      <c r="O45" s="11">
        <f t="shared" si="3"/>
        <v>1447</v>
      </c>
      <c r="P45" s="11">
        <f>SUM(Q40:Q44)</f>
        <v>1</v>
      </c>
      <c r="Q45" s="11">
        <f>SUM(P40:P44)</f>
        <v>2</v>
      </c>
      <c r="R45" s="11">
        <f t="shared" si="3"/>
        <v>0</v>
      </c>
      <c r="S45" s="11">
        <f t="shared" si="3"/>
        <v>315</v>
      </c>
      <c r="T45" s="11">
        <f t="shared" si="3"/>
        <v>102</v>
      </c>
    </row>
    <row r="46" spans="1:20">
      <c r="A46" s="8" t="s">
        <v>48</v>
      </c>
      <c r="B46" s="8">
        <f>'YTD Totals'!B46</f>
        <v>6476</v>
      </c>
      <c r="C46" s="8">
        <f>'March-19'!D46</f>
        <v>6852</v>
      </c>
      <c r="D46" s="8">
        <f>AprilR!I44</f>
        <v>6919</v>
      </c>
      <c r="E46" s="8">
        <f>AprilR!J44</f>
        <v>71</v>
      </c>
      <c r="F46" s="8">
        <f>AprilR!K44</f>
        <v>4</v>
      </c>
      <c r="G46" s="8">
        <f>AprilR!L44</f>
        <v>6781</v>
      </c>
      <c r="H46" s="8">
        <f>AprilR!M44</f>
        <v>20</v>
      </c>
      <c r="I46" s="8">
        <f>AprilR!N44</f>
        <v>1</v>
      </c>
      <c r="J46" s="8">
        <f>AprilR!B44</f>
        <v>211</v>
      </c>
      <c r="K46" s="8">
        <f>AprilR!C44</f>
        <v>99</v>
      </c>
      <c r="L46" s="8">
        <f>AprilR!D44</f>
        <v>112</v>
      </c>
      <c r="M46" s="8">
        <f>AprilR!U37</f>
        <v>10</v>
      </c>
      <c r="N46" s="8">
        <f>AprilR!G44</f>
        <v>32</v>
      </c>
      <c r="O46" s="8">
        <f>AprilR!O44</f>
        <v>409</v>
      </c>
      <c r="P46" s="8">
        <f>AprilR!P44</f>
        <v>5</v>
      </c>
      <c r="Q46" s="8">
        <f>AprilR!Q44</f>
        <v>3</v>
      </c>
      <c r="R46" s="8">
        <f>AprilR!R44</f>
        <v>0</v>
      </c>
      <c r="S46" s="8">
        <f>AprilR!E44</f>
        <v>41</v>
      </c>
      <c r="T46" s="8">
        <f>AprilR!F44</f>
        <v>53</v>
      </c>
    </row>
    <row r="47" spans="1:20">
      <c r="A47" s="7" t="s">
        <v>49</v>
      </c>
      <c r="B47" s="7">
        <f>'YTD Totals'!B47</f>
        <v>6971</v>
      </c>
      <c r="C47" s="7">
        <f>'March-19'!D47</f>
        <v>7252</v>
      </c>
      <c r="D47" s="7">
        <f>AprilR!I45</f>
        <v>7248</v>
      </c>
      <c r="E47" s="7">
        <f>AprilR!J45</f>
        <v>44</v>
      </c>
      <c r="F47" s="7">
        <f>AprilR!K45</f>
        <v>48</v>
      </c>
      <c r="G47" s="7">
        <f>AprilR!L45</f>
        <v>7212</v>
      </c>
      <c r="H47" s="7">
        <f>AprilR!M45</f>
        <v>8</v>
      </c>
      <c r="I47" s="7">
        <f>AprilR!N45</f>
        <v>11</v>
      </c>
      <c r="J47" s="7">
        <f>AprilR!B45</f>
        <v>392</v>
      </c>
      <c r="K47" s="7">
        <f>AprilR!C45</f>
        <v>248</v>
      </c>
      <c r="L47" s="7">
        <f>AprilR!D45</f>
        <v>144</v>
      </c>
      <c r="M47" s="7">
        <f>AprilR!U38</f>
        <v>6</v>
      </c>
      <c r="N47" s="7">
        <f>AprilR!G45</f>
        <v>44</v>
      </c>
      <c r="O47" s="7">
        <f>AprilR!O45</f>
        <v>245</v>
      </c>
      <c r="P47" s="7">
        <f>AprilR!P45</f>
        <v>1</v>
      </c>
      <c r="Q47" s="7">
        <f>AprilR!Q45</f>
        <v>5</v>
      </c>
      <c r="R47" s="7">
        <f>AprilR!R45</f>
        <v>1</v>
      </c>
      <c r="S47" s="7">
        <f>AprilR!E45</f>
        <v>126</v>
      </c>
      <c r="T47" s="7">
        <f>AprilR!F45</f>
        <v>44</v>
      </c>
    </row>
    <row r="48" spans="1:20">
      <c r="A48" s="8" t="s">
        <v>50</v>
      </c>
      <c r="B48" s="8">
        <f>'YTD Totals'!B48</f>
        <v>14844</v>
      </c>
      <c r="C48" s="8">
        <f>'March-19'!D48</f>
        <v>15410</v>
      </c>
      <c r="D48" s="8">
        <f>AprilR!I46</f>
        <v>15398</v>
      </c>
      <c r="E48" s="8">
        <f>AprilR!J46</f>
        <v>102</v>
      </c>
      <c r="F48" s="8">
        <f>AprilR!K46</f>
        <v>114</v>
      </c>
      <c r="G48" s="8">
        <f>AprilR!L46</f>
        <v>15329</v>
      </c>
      <c r="H48" s="8">
        <f>AprilR!M46</f>
        <v>41</v>
      </c>
      <c r="I48" s="8">
        <f>AprilR!N46</f>
        <v>21</v>
      </c>
      <c r="J48" s="8">
        <f>AprilR!B46</f>
        <v>2040</v>
      </c>
      <c r="K48" s="8">
        <f>AprilR!C46</f>
        <v>1089</v>
      </c>
      <c r="L48" s="8">
        <f>AprilR!D46</f>
        <v>951</v>
      </c>
      <c r="M48" s="8">
        <f>AprilR!U39</f>
        <v>104</v>
      </c>
      <c r="N48" s="8">
        <f>AprilR!G46</f>
        <v>243</v>
      </c>
      <c r="O48" s="8">
        <f>AprilR!O46</f>
        <v>1398</v>
      </c>
      <c r="P48" s="8">
        <f>AprilR!P46</f>
        <v>10</v>
      </c>
      <c r="Q48" s="8">
        <f>AprilR!Q46</f>
        <v>29</v>
      </c>
      <c r="R48" s="8">
        <f>AprilR!R46</f>
        <v>0</v>
      </c>
      <c r="S48" s="8">
        <f>AprilR!E46</f>
        <v>458</v>
      </c>
      <c r="T48" s="8">
        <f>AprilR!F46</f>
        <v>297</v>
      </c>
    </row>
    <row r="49" spans="1:20">
      <c r="A49" s="7" t="s">
        <v>51</v>
      </c>
      <c r="B49" s="7">
        <f>'YTD Totals'!B49</f>
        <v>31693</v>
      </c>
      <c r="C49" s="7">
        <f>'March-19'!D49</f>
        <v>32388</v>
      </c>
      <c r="D49" s="7">
        <f>AprilR!I47</f>
        <v>32258</v>
      </c>
      <c r="E49" s="7">
        <f>AprilR!J47</f>
        <v>200</v>
      </c>
      <c r="F49" s="7">
        <f>AprilR!K47</f>
        <v>329</v>
      </c>
      <c r="G49" s="7">
        <f>AprilR!L47</f>
        <v>31161</v>
      </c>
      <c r="H49" s="7">
        <f>AprilR!M47</f>
        <v>80</v>
      </c>
      <c r="I49" s="7">
        <f>AprilR!N47</f>
        <v>85</v>
      </c>
      <c r="J49" s="7">
        <f>AprilR!B47</f>
        <v>3630</v>
      </c>
      <c r="K49" s="7">
        <f>AprilR!C47</f>
        <v>1420</v>
      </c>
      <c r="L49" s="7">
        <f>AprilR!D47</f>
        <v>2210</v>
      </c>
      <c r="M49" s="7">
        <f>AprilR!U24</f>
        <v>134</v>
      </c>
      <c r="N49" s="7">
        <f>AprilR!G47</f>
        <v>315</v>
      </c>
      <c r="O49" s="7">
        <f>AprilR!O47</f>
        <v>1856</v>
      </c>
      <c r="P49" s="7">
        <f>AprilR!P47</f>
        <v>9</v>
      </c>
      <c r="Q49" s="7">
        <f>AprilR!Q47</f>
        <v>38</v>
      </c>
      <c r="R49" s="7">
        <f>AprilR!R47</f>
        <v>3</v>
      </c>
      <c r="S49" s="7">
        <f>AprilR!E47</f>
        <v>526</v>
      </c>
      <c r="T49" s="7">
        <f>AprilR!F47</f>
        <v>520</v>
      </c>
    </row>
    <row r="50" spans="1:20">
      <c r="A50" s="8" t="s">
        <v>52</v>
      </c>
      <c r="B50" s="8">
        <f>'YTD Totals'!B50</f>
        <v>25578</v>
      </c>
      <c r="C50" s="8">
        <f>'March-19'!D50</f>
        <v>24827</v>
      </c>
      <c r="D50" s="8">
        <f>AprilR!I48</f>
        <v>24883</v>
      </c>
      <c r="E50" s="8">
        <f>AprilR!J48</f>
        <v>91</v>
      </c>
      <c r="F50" s="8">
        <f>AprilR!K48</f>
        <v>35</v>
      </c>
      <c r="G50" s="8">
        <f>AprilR!L48</f>
        <v>24764</v>
      </c>
      <c r="H50" s="8">
        <f>AprilR!M48</f>
        <v>45</v>
      </c>
      <c r="I50" s="8">
        <f>AprilR!N48</f>
        <v>2</v>
      </c>
      <c r="J50" s="8">
        <f>AprilR!B48</f>
        <v>2498</v>
      </c>
      <c r="K50" s="8">
        <f>AprilR!C48</f>
        <v>1168</v>
      </c>
      <c r="L50" s="8">
        <f>AprilR!D48</f>
        <v>1330</v>
      </c>
      <c r="M50" s="8">
        <f>AprilR!U40</f>
        <v>214</v>
      </c>
      <c r="N50" s="8">
        <f>AprilR!G48</f>
        <v>334</v>
      </c>
      <c r="O50" s="8">
        <f>AprilR!O48</f>
        <v>1865</v>
      </c>
      <c r="P50" s="8">
        <f>AprilR!P48</f>
        <v>7</v>
      </c>
      <c r="Q50" s="8">
        <f>AprilR!Q48</f>
        <v>68</v>
      </c>
      <c r="R50" s="8">
        <f>AprilR!R48</f>
        <v>1</v>
      </c>
      <c r="S50" s="8">
        <f>AprilR!E48</f>
        <v>521</v>
      </c>
      <c r="T50" s="8">
        <f>AprilR!F48</f>
        <v>215</v>
      </c>
    </row>
    <row r="51" spans="1:20">
      <c r="A51" s="7" t="s">
        <v>53</v>
      </c>
      <c r="B51" s="7">
        <f>'YTD Totals'!B51</f>
        <v>10661</v>
      </c>
      <c r="C51" s="7">
        <f>'March-19'!D51</f>
        <v>10757</v>
      </c>
      <c r="D51" s="7">
        <f>AprilR!I49</f>
        <v>10694</v>
      </c>
      <c r="E51" s="7">
        <f>AprilR!J49</f>
        <v>76</v>
      </c>
      <c r="F51" s="7">
        <f>AprilR!K49</f>
        <v>139</v>
      </c>
      <c r="G51" s="7">
        <f>AprilR!L49</f>
        <v>10181</v>
      </c>
      <c r="H51" s="7">
        <f>AprilR!M49</f>
        <v>30</v>
      </c>
      <c r="I51" s="7">
        <f>AprilR!N49</f>
        <v>13</v>
      </c>
      <c r="J51" s="7">
        <f>AprilR!B49</f>
        <v>1505</v>
      </c>
      <c r="K51" s="7">
        <f>AprilR!C49</f>
        <v>609</v>
      </c>
      <c r="L51" s="7">
        <f>AprilR!D49</f>
        <v>896</v>
      </c>
      <c r="M51" s="7">
        <f>AprilR!U41</f>
        <v>44</v>
      </c>
      <c r="N51" s="7">
        <f>AprilR!G49</f>
        <v>151</v>
      </c>
      <c r="O51" s="7">
        <f>AprilR!O49</f>
        <v>1178</v>
      </c>
      <c r="P51" s="7">
        <f>AprilR!P49</f>
        <v>12</v>
      </c>
      <c r="Q51" s="7">
        <f>AprilR!Q49</f>
        <v>41</v>
      </c>
      <c r="R51" s="7">
        <f>AprilR!R49</f>
        <v>0</v>
      </c>
      <c r="S51" s="7">
        <f>AprilR!E49</f>
        <v>238</v>
      </c>
      <c r="T51" s="7">
        <f>AprilR!F49</f>
        <v>228</v>
      </c>
    </row>
    <row r="52" spans="1:20">
      <c r="A52" s="8" t="s">
        <v>54</v>
      </c>
      <c r="B52" s="8">
        <f>'YTD Totals'!B52</f>
        <v>30706</v>
      </c>
      <c r="C52" s="8">
        <f>'March-19'!D52</f>
        <v>31583</v>
      </c>
      <c r="D52" s="8">
        <f>AprilR!I50</f>
        <v>31737</v>
      </c>
      <c r="E52" s="8">
        <f>AprilR!J50</f>
        <v>246</v>
      </c>
      <c r="F52" s="8">
        <f>AprilR!K50</f>
        <v>92</v>
      </c>
      <c r="G52" s="8">
        <f>AprilR!L50</f>
        <v>31323</v>
      </c>
      <c r="H52" s="8">
        <f>AprilR!M50</f>
        <v>165</v>
      </c>
      <c r="I52" s="8">
        <f>AprilR!N50</f>
        <v>38</v>
      </c>
      <c r="J52" s="8">
        <f>AprilR!B50</f>
        <v>3029</v>
      </c>
      <c r="K52" s="8">
        <f>AprilR!C50</f>
        <v>1759</v>
      </c>
      <c r="L52" s="8">
        <f>AprilR!D50</f>
        <v>1270</v>
      </c>
      <c r="M52" s="8">
        <f>AprilR!U42</f>
        <v>262</v>
      </c>
      <c r="N52" s="8">
        <f>AprilR!G50</f>
        <v>438</v>
      </c>
      <c r="O52" s="8">
        <f>AprilR!O50</f>
        <v>4921</v>
      </c>
      <c r="P52" s="8">
        <f>AprilR!P50</f>
        <v>35</v>
      </c>
      <c r="Q52" s="8">
        <f>AprilR!Q50</f>
        <v>93</v>
      </c>
      <c r="R52" s="8">
        <f>AprilR!R50</f>
        <v>1</v>
      </c>
      <c r="S52" s="8">
        <f>AprilR!E50</f>
        <v>435</v>
      </c>
      <c r="T52" s="8">
        <f>AprilR!F50</f>
        <v>485</v>
      </c>
    </row>
    <row r="53" spans="1:20">
      <c r="A53" s="7" t="s">
        <v>55</v>
      </c>
      <c r="B53" s="7">
        <f>'YTD Totals'!B53</f>
        <v>11200</v>
      </c>
      <c r="C53" s="7">
        <f>'March-19'!D53</f>
        <v>10971</v>
      </c>
      <c r="D53" s="7">
        <f>AprilR!I51</f>
        <v>11010</v>
      </c>
      <c r="E53" s="7">
        <f>AprilR!J51</f>
        <v>45</v>
      </c>
      <c r="F53" s="7">
        <f>AprilR!K51</f>
        <v>6</v>
      </c>
      <c r="G53" s="7">
        <f>AprilR!L51</f>
        <v>10933</v>
      </c>
      <c r="H53" s="7">
        <f>AprilR!M51</f>
        <v>15</v>
      </c>
      <c r="I53" s="7">
        <f>AprilR!N51</f>
        <v>1</v>
      </c>
      <c r="J53" s="7">
        <f>AprilR!B51</f>
        <v>665</v>
      </c>
      <c r="K53" s="7">
        <f>AprilR!C51</f>
        <v>332</v>
      </c>
      <c r="L53" s="7">
        <f>AprilR!D51</f>
        <v>333</v>
      </c>
      <c r="M53" s="7">
        <f>AprilR!U13</f>
        <v>16</v>
      </c>
      <c r="N53" s="7">
        <f>AprilR!G51</f>
        <v>82</v>
      </c>
      <c r="O53" s="7">
        <f>AprilR!O51</f>
        <v>697</v>
      </c>
      <c r="P53" s="7">
        <f>AprilR!P51</f>
        <v>2</v>
      </c>
      <c r="Q53" s="7">
        <f>AprilR!Q51</f>
        <v>14</v>
      </c>
      <c r="R53" s="7">
        <f>AprilR!R51</f>
        <v>1</v>
      </c>
      <c r="S53" s="7">
        <f>AprilR!E51</f>
        <v>82</v>
      </c>
      <c r="T53" s="7">
        <f>AprilR!F51</f>
        <v>168</v>
      </c>
    </row>
    <row r="54" spans="1:20">
      <c r="A54" s="8" t="s">
        <v>56</v>
      </c>
      <c r="B54" s="8">
        <f>'YTD Totals'!B54</f>
        <v>22067</v>
      </c>
      <c r="C54" s="8">
        <f>'March-19'!D54</f>
        <v>22351</v>
      </c>
      <c r="D54" s="8">
        <f>AprilR!I52</f>
        <v>22446</v>
      </c>
      <c r="E54" s="8">
        <f>AprilR!J52</f>
        <v>110</v>
      </c>
      <c r="F54" s="8">
        <f>AprilR!K52</f>
        <v>15</v>
      </c>
      <c r="G54" s="8">
        <f>AprilR!L52</f>
        <v>21704</v>
      </c>
      <c r="H54" s="8">
        <f>AprilR!M52</f>
        <v>65</v>
      </c>
      <c r="I54" s="8">
        <f>AprilR!N52</f>
        <v>2</v>
      </c>
      <c r="J54" s="8">
        <f>AprilR!B52</f>
        <v>2490</v>
      </c>
      <c r="K54" s="8">
        <f>AprilR!C52</f>
        <v>1208</v>
      </c>
      <c r="L54" s="8">
        <f>AprilR!D52</f>
        <v>1282</v>
      </c>
      <c r="M54" s="8">
        <f>AprilR!U43</f>
        <v>57</v>
      </c>
      <c r="N54" s="8">
        <f>AprilR!G52</f>
        <v>231</v>
      </c>
      <c r="O54" s="8">
        <f>AprilR!O52</f>
        <v>1321</v>
      </c>
      <c r="P54" s="8">
        <f>AprilR!P52</f>
        <v>9</v>
      </c>
      <c r="Q54" s="8">
        <f>AprilR!Q52</f>
        <v>34</v>
      </c>
      <c r="R54" s="8">
        <f>AprilR!R52</f>
        <v>2</v>
      </c>
      <c r="S54" s="8">
        <f>AprilR!E52</f>
        <v>428</v>
      </c>
      <c r="T54" s="8">
        <f>AprilR!F52</f>
        <v>375</v>
      </c>
    </row>
    <row r="55" spans="1:20">
      <c r="A55" s="7" t="s">
        <v>57</v>
      </c>
      <c r="B55" s="7">
        <f>'YTD Totals'!B55</f>
        <v>10340</v>
      </c>
      <c r="C55" s="7">
        <f>'March-19'!D55</f>
        <v>10297</v>
      </c>
      <c r="D55" s="7">
        <f>AprilR!I53</f>
        <v>10257</v>
      </c>
      <c r="E55" s="7">
        <f>AprilR!J53</f>
        <v>130</v>
      </c>
      <c r="F55" s="7">
        <f>AprilR!K53</f>
        <v>170</v>
      </c>
      <c r="G55" s="7">
        <f>AprilR!L53</f>
        <v>10090</v>
      </c>
      <c r="H55" s="7">
        <f>AprilR!M53</f>
        <v>51</v>
      </c>
      <c r="I55" s="7">
        <f>AprilR!N53</f>
        <v>40</v>
      </c>
      <c r="J55" s="7">
        <f>AprilR!B53</f>
        <v>277</v>
      </c>
      <c r="K55" s="7">
        <f>AprilR!C53</f>
        <v>127</v>
      </c>
      <c r="L55" s="7">
        <f>AprilR!D53</f>
        <v>150</v>
      </c>
      <c r="M55" s="7">
        <f>AprilR!U44</f>
        <v>1</v>
      </c>
      <c r="N55" s="7">
        <f>AprilR!G53</f>
        <v>31</v>
      </c>
      <c r="O55" s="7">
        <f>AprilR!O53</f>
        <v>324</v>
      </c>
      <c r="P55" s="7">
        <f>AprilR!P53</f>
        <v>0</v>
      </c>
      <c r="Q55" s="7">
        <f>AprilR!Q53</f>
        <v>5</v>
      </c>
      <c r="R55" s="7">
        <f>AprilR!R53</f>
        <v>0</v>
      </c>
      <c r="S55" s="7">
        <f>AprilR!E53</f>
        <v>93</v>
      </c>
      <c r="T55" s="7">
        <f>AprilR!F53</f>
        <v>116</v>
      </c>
    </row>
    <row r="56" spans="1:20">
      <c r="A56" s="8" t="s">
        <v>58</v>
      </c>
      <c r="B56" s="8">
        <f>'YTD Totals'!B56</f>
        <v>15378</v>
      </c>
      <c r="C56" s="8">
        <f>'March-19'!D56</f>
        <v>14273</v>
      </c>
      <c r="D56" s="8">
        <f>AprilR!I54</f>
        <v>14413</v>
      </c>
      <c r="E56" s="8">
        <f>AprilR!J54</f>
        <v>204</v>
      </c>
      <c r="F56" s="8">
        <f>AprilR!K54</f>
        <v>64</v>
      </c>
      <c r="G56" s="8">
        <f>AprilR!L54</f>
        <v>14306</v>
      </c>
      <c r="H56" s="8">
        <f>AprilR!M54</f>
        <v>32</v>
      </c>
      <c r="I56" s="8">
        <f>AprilR!N54</f>
        <v>25</v>
      </c>
      <c r="J56" s="8">
        <f>AprilR!B54</f>
        <v>569</v>
      </c>
      <c r="K56" s="8">
        <f>AprilR!C54</f>
        <v>242</v>
      </c>
      <c r="L56" s="8">
        <f>AprilR!D54</f>
        <v>327</v>
      </c>
      <c r="M56" s="8">
        <f>AprilR!U45</f>
        <v>16</v>
      </c>
      <c r="N56" s="8">
        <f>AprilR!G54</f>
        <v>94</v>
      </c>
      <c r="O56" s="8">
        <f>AprilR!O54</f>
        <v>714</v>
      </c>
      <c r="P56" s="8">
        <f>AprilR!P54</f>
        <v>5</v>
      </c>
      <c r="Q56" s="8">
        <f>AprilR!Q54</f>
        <v>14</v>
      </c>
      <c r="R56" s="8">
        <f>AprilR!R54</f>
        <v>1</v>
      </c>
      <c r="S56" s="8">
        <f>AprilR!E54</f>
        <v>196</v>
      </c>
      <c r="T56" s="8">
        <f>AprilR!F54</f>
        <v>77</v>
      </c>
    </row>
    <row r="57" spans="1:20">
      <c r="A57" s="7" t="s">
        <v>59</v>
      </c>
      <c r="B57" s="7">
        <f>'YTD Totals'!B57</f>
        <v>17645</v>
      </c>
      <c r="C57" s="7">
        <f>'March-19'!D57</f>
        <v>15196</v>
      </c>
      <c r="D57" s="7">
        <f>AprilR!I55</f>
        <v>15051</v>
      </c>
      <c r="E57" s="7">
        <f>AprilR!J55</f>
        <v>44</v>
      </c>
      <c r="F57" s="7">
        <f>AprilR!K55</f>
        <v>189</v>
      </c>
      <c r="G57" s="7">
        <f>AprilR!L55</f>
        <v>14518</v>
      </c>
      <c r="H57" s="7">
        <f>AprilR!M55</f>
        <v>4</v>
      </c>
      <c r="I57" s="7">
        <f>AprilR!N55</f>
        <v>74</v>
      </c>
      <c r="J57" s="7">
        <f>AprilR!B55</f>
        <v>436</v>
      </c>
      <c r="K57" s="7">
        <f>AprilR!C55</f>
        <v>237</v>
      </c>
      <c r="L57" s="7">
        <f>AprilR!D55</f>
        <v>199</v>
      </c>
      <c r="M57" s="7">
        <f>AprilR!U46</f>
        <v>36</v>
      </c>
      <c r="N57" s="7">
        <f>AprilR!G55</f>
        <v>66</v>
      </c>
      <c r="O57" s="7">
        <f>AprilR!O55</f>
        <v>787</v>
      </c>
      <c r="P57" s="7">
        <f>AprilR!P55</f>
        <v>3</v>
      </c>
      <c r="Q57" s="7">
        <f>AprilR!Q55</f>
        <v>8</v>
      </c>
      <c r="R57" s="7">
        <f>AprilR!R55</f>
        <v>0</v>
      </c>
      <c r="S57" s="7">
        <f>AprilR!E55</f>
        <v>154</v>
      </c>
      <c r="T57" s="7">
        <f>AprilR!F55</f>
        <v>153</v>
      </c>
    </row>
    <row r="58" spans="1:20">
      <c r="A58" s="6" t="s">
        <v>68</v>
      </c>
      <c r="B58" s="6">
        <f>'YTD Totals'!B58</f>
        <v>1043053</v>
      </c>
      <c r="C58" s="6">
        <f t="shared" ref="C58:T58" si="4">SUM(C46:C57)+SUM(C17:C44)+SUM(C2:C15)</f>
        <v>1073449</v>
      </c>
      <c r="D58" s="6">
        <f t="shared" si="4"/>
        <v>1074802</v>
      </c>
      <c r="E58" s="6">
        <f t="shared" si="4"/>
        <v>38285</v>
      </c>
      <c r="F58" s="6">
        <f t="shared" si="4"/>
        <v>36904</v>
      </c>
      <c r="G58" s="6">
        <v>445170</v>
      </c>
      <c r="H58" s="6">
        <v>32838</v>
      </c>
      <c r="I58" s="6">
        <v>30866</v>
      </c>
      <c r="J58" s="6">
        <f t="shared" si="4"/>
        <v>116208</v>
      </c>
      <c r="K58" s="6">
        <f t="shared" si="4"/>
        <v>62642</v>
      </c>
      <c r="L58" s="6">
        <f t="shared" si="4"/>
        <v>53566</v>
      </c>
      <c r="M58" s="6">
        <f>SUM(M2:M57)</f>
        <v>5100</v>
      </c>
      <c r="N58" s="6">
        <f t="shared" si="4"/>
        <v>13091</v>
      </c>
      <c r="O58" s="6">
        <f t="shared" si="4"/>
        <v>121816</v>
      </c>
      <c r="P58" s="6">
        <f>SUM(Q46:Q57)+SUM(Q17:Q44)+SUM(Q2:Q15)</f>
        <v>2465</v>
      </c>
      <c r="Q58" s="6">
        <f>SUM(P46:P57)+SUM(P17:P44)+SUM(P2:P15)</f>
        <v>649</v>
      </c>
      <c r="R58" s="6">
        <f t="shared" si="4"/>
        <v>491</v>
      </c>
      <c r="S58" s="6">
        <f t="shared" si="4"/>
        <v>15879</v>
      </c>
      <c r="T58" s="6">
        <f t="shared" si="4"/>
        <v>15879</v>
      </c>
    </row>
  </sheetData>
  <sheetProtection autoFilter="0"/>
  <autoFilter ref="A1:T58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55"/>
  <sheetViews>
    <sheetView workbookViewId="0"/>
  </sheetViews>
  <sheetFormatPr defaultRowHeight="14.4"/>
  <cols>
    <col min="2" max="18" width="21.664062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183</v>
      </c>
      <c r="I1" t="s">
        <v>184</v>
      </c>
      <c r="J1" t="s">
        <v>60</v>
      </c>
      <c r="K1" t="s">
        <v>61</v>
      </c>
      <c r="L1" t="s">
        <v>62</v>
      </c>
      <c r="M1" t="s">
        <v>63</v>
      </c>
      <c r="N1" t="s">
        <v>185</v>
      </c>
      <c r="O1" t="s">
        <v>76</v>
      </c>
      <c r="P1" t="s">
        <v>77</v>
      </c>
      <c r="Q1" t="s">
        <v>188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6861</v>
      </c>
      <c r="C2">
        <v>4103</v>
      </c>
      <c r="D2">
        <v>2758</v>
      </c>
      <c r="E2">
        <v>895</v>
      </c>
      <c r="F2">
        <v>1087</v>
      </c>
      <c r="G2">
        <v>689</v>
      </c>
      <c r="H2">
        <v>59519</v>
      </c>
      <c r="I2">
        <v>58964</v>
      </c>
      <c r="J2">
        <v>415</v>
      </c>
      <c r="K2">
        <v>970</v>
      </c>
      <c r="L2">
        <v>57568</v>
      </c>
      <c r="M2">
        <v>175</v>
      </c>
      <c r="N2">
        <v>451</v>
      </c>
      <c r="O2">
        <v>6752</v>
      </c>
      <c r="P2">
        <v>38</v>
      </c>
      <c r="Q2">
        <v>136</v>
      </c>
      <c r="R2">
        <v>1</v>
      </c>
      <c r="T2" s="30" t="s">
        <v>108</v>
      </c>
      <c r="U2" s="58">
        <v>232</v>
      </c>
    </row>
    <row r="3" spans="1:21">
      <c r="A3" t="s">
        <v>8</v>
      </c>
      <c r="B3">
        <v>3206</v>
      </c>
      <c r="C3">
        <v>1973</v>
      </c>
      <c r="D3">
        <v>1233</v>
      </c>
      <c r="E3">
        <v>328</v>
      </c>
      <c r="F3">
        <v>422</v>
      </c>
      <c r="G3">
        <v>365</v>
      </c>
      <c r="H3">
        <v>25165</v>
      </c>
      <c r="I3">
        <v>25332</v>
      </c>
      <c r="J3">
        <v>294</v>
      </c>
      <c r="K3">
        <v>127</v>
      </c>
      <c r="L3">
        <v>24841</v>
      </c>
      <c r="M3">
        <v>106</v>
      </c>
      <c r="N3">
        <v>80</v>
      </c>
      <c r="O3">
        <v>3997</v>
      </c>
      <c r="P3">
        <v>11</v>
      </c>
      <c r="Q3">
        <v>74</v>
      </c>
      <c r="R3">
        <v>0</v>
      </c>
      <c r="T3" s="30" t="s">
        <v>109</v>
      </c>
      <c r="U3" s="58">
        <v>198</v>
      </c>
    </row>
    <row r="4" spans="1:21">
      <c r="A4" t="s">
        <v>9</v>
      </c>
      <c r="B4">
        <v>12691</v>
      </c>
      <c r="C4">
        <v>6232</v>
      </c>
      <c r="D4">
        <v>6459</v>
      </c>
      <c r="E4">
        <v>777</v>
      </c>
      <c r="F4">
        <v>1210</v>
      </c>
      <c r="G4">
        <v>1128</v>
      </c>
      <c r="H4">
        <v>65585</v>
      </c>
      <c r="I4">
        <v>65742</v>
      </c>
      <c r="J4">
        <v>586</v>
      </c>
      <c r="K4">
        <v>429</v>
      </c>
      <c r="L4">
        <v>61666</v>
      </c>
      <c r="M4">
        <v>346</v>
      </c>
      <c r="N4">
        <v>141</v>
      </c>
      <c r="O4">
        <v>6840</v>
      </c>
      <c r="P4">
        <v>45</v>
      </c>
      <c r="Q4">
        <v>206</v>
      </c>
      <c r="R4">
        <v>3</v>
      </c>
      <c r="T4" s="30" t="s">
        <v>110</v>
      </c>
      <c r="U4" s="58">
        <v>0</v>
      </c>
    </row>
    <row r="5" spans="1:21">
      <c r="A5" t="s">
        <v>10</v>
      </c>
      <c r="B5">
        <v>316</v>
      </c>
      <c r="C5">
        <v>184</v>
      </c>
      <c r="D5">
        <v>132</v>
      </c>
      <c r="E5">
        <v>88</v>
      </c>
      <c r="F5">
        <v>59</v>
      </c>
      <c r="G5">
        <v>27</v>
      </c>
      <c r="H5">
        <v>11683</v>
      </c>
      <c r="I5">
        <v>11696</v>
      </c>
      <c r="J5">
        <v>16</v>
      </c>
      <c r="K5">
        <v>3</v>
      </c>
      <c r="L5">
        <v>11413</v>
      </c>
      <c r="M5">
        <v>4</v>
      </c>
      <c r="N5">
        <v>1</v>
      </c>
      <c r="O5">
        <v>182</v>
      </c>
      <c r="P5">
        <v>2</v>
      </c>
      <c r="Q5">
        <v>4</v>
      </c>
      <c r="R5">
        <v>0</v>
      </c>
      <c r="T5" s="30" t="s">
        <v>111</v>
      </c>
      <c r="U5" s="58">
        <v>509</v>
      </c>
    </row>
    <row r="6" spans="1:21">
      <c r="A6" t="s">
        <v>11</v>
      </c>
      <c r="B6">
        <v>7977</v>
      </c>
      <c r="C6">
        <v>3752</v>
      </c>
      <c r="D6">
        <v>4225</v>
      </c>
      <c r="E6">
        <v>1344</v>
      </c>
      <c r="F6">
        <v>1066</v>
      </c>
      <c r="G6">
        <v>863</v>
      </c>
      <c r="H6">
        <v>57987</v>
      </c>
      <c r="I6">
        <v>57745</v>
      </c>
      <c r="J6">
        <v>603</v>
      </c>
      <c r="K6">
        <v>845</v>
      </c>
      <c r="L6">
        <v>54602</v>
      </c>
      <c r="M6">
        <v>324</v>
      </c>
      <c r="N6">
        <v>493</v>
      </c>
      <c r="O6">
        <v>12729</v>
      </c>
      <c r="P6">
        <v>38</v>
      </c>
      <c r="Q6">
        <v>179</v>
      </c>
      <c r="R6">
        <v>1</v>
      </c>
      <c r="T6" s="30" t="s">
        <v>112</v>
      </c>
      <c r="U6" s="58">
        <v>108</v>
      </c>
    </row>
    <row r="7" spans="1:21">
      <c r="A7" t="s">
        <v>12</v>
      </c>
      <c r="B7">
        <v>920</v>
      </c>
      <c r="C7">
        <v>645</v>
      </c>
      <c r="D7">
        <v>275</v>
      </c>
      <c r="E7">
        <v>164</v>
      </c>
      <c r="F7">
        <v>192</v>
      </c>
      <c r="G7">
        <v>108</v>
      </c>
      <c r="H7">
        <v>15408</v>
      </c>
      <c r="I7">
        <v>15404</v>
      </c>
      <c r="J7">
        <v>34</v>
      </c>
      <c r="K7">
        <v>38</v>
      </c>
      <c r="L7">
        <v>15305</v>
      </c>
      <c r="M7">
        <v>11</v>
      </c>
      <c r="N7">
        <v>26</v>
      </c>
      <c r="O7">
        <v>666</v>
      </c>
      <c r="P7">
        <v>8</v>
      </c>
      <c r="Q7">
        <v>24</v>
      </c>
      <c r="R7">
        <v>0</v>
      </c>
      <c r="T7" s="30" t="s">
        <v>113</v>
      </c>
      <c r="U7" s="58">
        <v>17</v>
      </c>
    </row>
    <row r="8" spans="1:21">
      <c r="A8" t="s">
        <v>13</v>
      </c>
      <c r="B8">
        <v>501</v>
      </c>
      <c r="C8">
        <v>411</v>
      </c>
      <c r="D8">
        <v>90</v>
      </c>
      <c r="E8">
        <v>135</v>
      </c>
      <c r="F8">
        <v>138</v>
      </c>
      <c r="G8">
        <v>71</v>
      </c>
      <c r="H8">
        <v>9485</v>
      </c>
      <c r="I8">
        <v>9548</v>
      </c>
      <c r="J8">
        <v>71</v>
      </c>
      <c r="K8">
        <v>8</v>
      </c>
      <c r="L8">
        <v>9390</v>
      </c>
      <c r="M8">
        <v>24</v>
      </c>
      <c r="N8">
        <v>3</v>
      </c>
      <c r="O8">
        <v>522</v>
      </c>
      <c r="P8">
        <v>2</v>
      </c>
      <c r="Q8">
        <v>15</v>
      </c>
      <c r="R8">
        <v>0</v>
      </c>
      <c r="T8" s="30" t="s">
        <v>114</v>
      </c>
      <c r="U8" s="58">
        <v>452</v>
      </c>
    </row>
    <row r="9" spans="1:21">
      <c r="A9" t="s">
        <v>14</v>
      </c>
      <c r="B9">
        <v>398</v>
      </c>
      <c r="C9">
        <v>263</v>
      </c>
      <c r="D9">
        <v>135</v>
      </c>
      <c r="E9">
        <v>74</v>
      </c>
      <c r="F9">
        <v>30</v>
      </c>
      <c r="G9">
        <v>51</v>
      </c>
      <c r="H9">
        <v>9170</v>
      </c>
      <c r="I9">
        <v>9078</v>
      </c>
      <c r="J9">
        <v>41</v>
      </c>
      <c r="K9">
        <v>133</v>
      </c>
      <c r="L9">
        <v>8942</v>
      </c>
      <c r="M9">
        <v>9</v>
      </c>
      <c r="N9">
        <v>84</v>
      </c>
      <c r="O9">
        <v>256</v>
      </c>
      <c r="P9">
        <v>0</v>
      </c>
      <c r="Q9">
        <v>8</v>
      </c>
      <c r="R9">
        <v>0</v>
      </c>
      <c r="T9" s="30" t="s">
        <v>115</v>
      </c>
      <c r="U9" s="58">
        <v>20</v>
      </c>
    </row>
    <row r="10" spans="1:21">
      <c r="A10" t="s">
        <v>15</v>
      </c>
      <c r="B10">
        <v>41</v>
      </c>
      <c r="C10">
        <v>15</v>
      </c>
      <c r="D10">
        <v>26</v>
      </c>
      <c r="E10">
        <v>41</v>
      </c>
      <c r="F10">
        <v>1</v>
      </c>
      <c r="G10">
        <v>13</v>
      </c>
      <c r="H10">
        <v>6626</v>
      </c>
      <c r="I10">
        <v>6471</v>
      </c>
      <c r="J10">
        <v>62</v>
      </c>
      <c r="K10">
        <v>217</v>
      </c>
      <c r="L10">
        <v>6349</v>
      </c>
      <c r="M10">
        <v>29</v>
      </c>
      <c r="N10">
        <v>58</v>
      </c>
      <c r="O10">
        <v>126</v>
      </c>
      <c r="P10">
        <v>0</v>
      </c>
      <c r="Q10">
        <v>4</v>
      </c>
      <c r="R10">
        <v>0</v>
      </c>
      <c r="T10" s="30" t="s">
        <v>116</v>
      </c>
      <c r="U10" s="58">
        <v>15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36101</v>
      </c>
      <c r="I11">
        <v>38429</v>
      </c>
      <c r="J11">
        <v>30166</v>
      </c>
      <c r="K11">
        <v>27838</v>
      </c>
      <c r="L11">
        <v>38429</v>
      </c>
      <c r="M11">
        <v>30166</v>
      </c>
      <c r="N11">
        <v>27836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58">
        <v>10</v>
      </c>
    </row>
    <row r="12" spans="1:21">
      <c r="A12" t="s">
        <v>17</v>
      </c>
      <c r="B12">
        <v>318</v>
      </c>
      <c r="C12">
        <v>186</v>
      </c>
      <c r="D12">
        <v>132</v>
      </c>
      <c r="E12">
        <v>92</v>
      </c>
      <c r="F12">
        <v>122</v>
      </c>
      <c r="G12">
        <v>44</v>
      </c>
      <c r="H12">
        <v>3250</v>
      </c>
      <c r="I12">
        <v>3271</v>
      </c>
      <c r="J12">
        <v>82</v>
      </c>
      <c r="K12">
        <v>61</v>
      </c>
      <c r="L12">
        <v>3125</v>
      </c>
      <c r="M12">
        <v>36</v>
      </c>
      <c r="N12">
        <v>29</v>
      </c>
      <c r="O12">
        <v>469</v>
      </c>
      <c r="P12">
        <v>3</v>
      </c>
      <c r="Q12">
        <v>9</v>
      </c>
      <c r="R12">
        <v>0</v>
      </c>
      <c r="T12" s="30" t="s">
        <v>118</v>
      </c>
      <c r="U12" s="58">
        <v>3</v>
      </c>
    </row>
    <row r="13" spans="1:21">
      <c r="A13" t="s">
        <v>18</v>
      </c>
      <c r="B13">
        <v>452</v>
      </c>
      <c r="C13">
        <v>275</v>
      </c>
      <c r="D13">
        <v>177</v>
      </c>
      <c r="E13">
        <v>166</v>
      </c>
      <c r="F13">
        <v>123</v>
      </c>
      <c r="G13">
        <v>77</v>
      </c>
      <c r="H13">
        <v>5439</v>
      </c>
      <c r="I13">
        <v>4545</v>
      </c>
      <c r="J13">
        <v>83</v>
      </c>
      <c r="K13">
        <v>977</v>
      </c>
      <c r="L13">
        <v>4508</v>
      </c>
      <c r="M13">
        <v>46</v>
      </c>
      <c r="N13">
        <v>190</v>
      </c>
      <c r="O13">
        <v>519</v>
      </c>
      <c r="P13">
        <v>3</v>
      </c>
      <c r="Q13">
        <v>14</v>
      </c>
      <c r="R13">
        <v>0</v>
      </c>
      <c r="T13" s="30" t="s">
        <v>119</v>
      </c>
      <c r="U13" s="58">
        <v>16</v>
      </c>
    </row>
    <row r="14" spans="1:21">
      <c r="A14" t="s">
        <v>19</v>
      </c>
      <c r="B14">
        <v>1108</v>
      </c>
      <c r="C14">
        <v>676</v>
      </c>
      <c r="D14">
        <v>432</v>
      </c>
      <c r="E14">
        <v>456</v>
      </c>
      <c r="F14">
        <v>226</v>
      </c>
      <c r="G14">
        <v>183</v>
      </c>
      <c r="H14">
        <v>14252</v>
      </c>
      <c r="I14">
        <v>13964</v>
      </c>
      <c r="J14">
        <v>237</v>
      </c>
      <c r="K14">
        <v>525</v>
      </c>
      <c r="L14">
        <v>13601</v>
      </c>
      <c r="M14">
        <v>102</v>
      </c>
      <c r="N14">
        <v>86</v>
      </c>
      <c r="O14">
        <v>1264</v>
      </c>
      <c r="P14">
        <v>9</v>
      </c>
      <c r="Q14">
        <v>23</v>
      </c>
      <c r="R14">
        <v>0</v>
      </c>
      <c r="T14" s="30" t="s">
        <v>120</v>
      </c>
      <c r="U14" s="58">
        <v>122</v>
      </c>
    </row>
    <row r="15" spans="1:21">
      <c r="A15" t="s">
        <v>20</v>
      </c>
      <c r="B15">
        <v>1001</v>
      </c>
      <c r="C15">
        <v>610</v>
      </c>
      <c r="D15">
        <v>391</v>
      </c>
      <c r="E15">
        <v>270</v>
      </c>
      <c r="F15">
        <v>185</v>
      </c>
      <c r="G15">
        <v>129</v>
      </c>
      <c r="H15">
        <v>7746</v>
      </c>
      <c r="I15">
        <v>6855</v>
      </c>
      <c r="J15">
        <v>145</v>
      </c>
      <c r="K15">
        <v>1036</v>
      </c>
      <c r="L15">
        <v>6708</v>
      </c>
      <c r="M15">
        <v>52</v>
      </c>
      <c r="N15">
        <v>215</v>
      </c>
      <c r="O15">
        <v>882</v>
      </c>
      <c r="P15">
        <v>4</v>
      </c>
      <c r="Q15">
        <v>18</v>
      </c>
      <c r="R15">
        <v>0</v>
      </c>
      <c r="T15" s="30" t="s">
        <v>121</v>
      </c>
      <c r="U15" s="58">
        <v>9</v>
      </c>
    </row>
    <row r="16" spans="1:21">
      <c r="A16" t="s">
        <v>21</v>
      </c>
      <c r="B16">
        <v>407</v>
      </c>
      <c r="C16">
        <v>210</v>
      </c>
      <c r="D16">
        <v>197</v>
      </c>
      <c r="E16">
        <v>113</v>
      </c>
      <c r="F16">
        <v>36</v>
      </c>
      <c r="G16">
        <v>56</v>
      </c>
      <c r="H16">
        <v>8459</v>
      </c>
      <c r="I16">
        <v>8607</v>
      </c>
      <c r="J16">
        <v>169</v>
      </c>
      <c r="K16">
        <v>21</v>
      </c>
      <c r="L16">
        <v>8436</v>
      </c>
      <c r="M16">
        <v>67</v>
      </c>
      <c r="N16">
        <v>8</v>
      </c>
      <c r="O16">
        <v>422</v>
      </c>
      <c r="P16">
        <v>1</v>
      </c>
      <c r="Q16">
        <v>6</v>
      </c>
      <c r="R16">
        <v>0</v>
      </c>
      <c r="T16" s="30" t="s">
        <v>122</v>
      </c>
      <c r="U16" s="58">
        <v>256</v>
      </c>
    </row>
    <row r="17" spans="1:21">
      <c r="A17" t="s">
        <v>22</v>
      </c>
      <c r="B17">
        <v>3184</v>
      </c>
      <c r="C17">
        <v>1347</v>
      </c>
      <c r="D17">
        <v>1837</v>
      </c>
      <c r="E17">
        <v>510</v>
      </c>
      <c r="F17">
        <v>566</v>
      </c>
      <c r="G17">
        <v>253</v>
      </c>
      <c r="H17">
        <v>15781</v>
      </c>
      <c r="I17">
        <v>15886</v>
      </c>
      <c r="J17">
        <v>176</v>
      </c>
      <c r="K17">
        <v>72</v>
      </c>
      <c r="L17">
        <v>15599</v>
      </c>
      <c r="M17">
        <v>82</v>
      </c>
      <c r="N17">
        <v>26</v>
      </c>
      <c r="O17">
        <v>2329</v>
      </c>
      <c r="P17">
        <v>12</v>
      </c>
      <c r="Q17">
        <v>57</v>
      </c>
      <c r="R17">
        <v>0</v>
      </c>
      <c r="T17" s="30" t="s">
        <v>191</v>
      </c>
      <c r="U17" s="58">
        <v>0</v>
      </c>
    </row>
    <row r="18" spans="1:21">
      <c r="A18" t="s">
        <v>23</v>
      </c>
      <c r="B18">
        <v>495</v>
      </c>
      <c r="C18">
        <v>216</v>
      </c>
      <c r="D18">
        <v>279</v>
      </c>
      <c r="E18">
        <v>126</v>
      </c>
      <c r="F18">
        <v>52</v>
      </c>
      <c r="G18">
        <v>27</v>
      </c>
      <c r="H18">
        <v>10828</v>
      </c>
      <c r="I18">
        <v>10837</v>
      </c>
      <c r="J18">
        <v>9</v>
      </c>
      <c r="K18">
        <v>0</v>
      </c>
      <c r="L18">
        <v>10727</v>
      </c>
      <c r="M18">
        <v>5</v>
      </c>
      <c r="N18">
        <v>0</v>
      </c>
      <c r="O18">
        <v>117</v>
      </c>
      <c r="P18">
        <v>0</v>
      </c>
      <c r="Q18">
        <v>3</v>
      </c>
      <c r="R18">
        <v>0</v>
      </c>
      <c r="T18" s="30" t="s">
        <v>123</v>
      </c>
      <c r="U18" s="58">
        <v>32</v>
      </c>
    </row>
    <row r="19" spans="1:21">
      <c r="A19" t="s">
        <v>24</v>
      </c>
      <c r="B19">
        <v>4478</v>
      </c>
      <c r="C19">
        <v>2563</v>
      </c>
      <c r="D19">
        <v>1915</v>
      </c>
      <c r="E19">
        <v>341</v>
      </c>
      <c r="F19">
        <v>727</v>
      </c>
      <c r="G19">
        <v>480</v>
      </c>
      <c r="H19">
        <v>32656</v>
      </c>
      <c r="I19">
        <v>32430</v>
      </c>
      <c r="J19">
        <v>236</v>
      </c>
      <c r="K19">
        <v>462</v>
      </c>
      <c r="L19">
        <v>30763</v>
      </c>
      <c r="M19">
        <v>74</v>
      </c>
      <c r="N19">
        <v>76</v>
      </c>
      <c r="O19">
        <v>3046</v>
      </c>
      <c r="P19">
        <v>19</v>
      </c>
      <c r="Q19">
        <v>91</v>
      </c>
      <c r="R19">
        <v>1</v>
      </c>
      <c r="T19" s="30" t="s">
        <v>124</v>
      </c>
      <c r="U19" s="58">
        <v>145</v>
      </c>
    </row>
    <row r="20" spans="1:21">
      <c r="A20" t="s">
        <v>189</v>
      </c>
      <c r="B20">
        <v>129</v>
      </c>
      <c r="C20">
        <v>129</v>
      </c>
      <c r="D20">
        <v>0</v>
      </c>
      <c r="E20">
        <v>70</v>
      </c>
      <c r="F20">
        <v>0</v>
      </c>
      <c r="G20">
        <v>55</v>
      </c>
      <c r="H20">
        <v>13511</v>
      </c>
      <c r="I20">
        <v>13521</v>
      </c>
      <c r="J20">
        <v>18</v>
      </c>
      <c r="K20">
        <v>8</v>
      </c>
      <c r="L20">
        <v>11859</v>
      </c>
      <c r="M20">
        <v>16</v>
      </c>
      <c r="N20">
        <v>6</v>
      </c>
      <c r="O20">
        <v>1792</v>
      </c>
      <c r="P20">
        <v>14</v>
      </c>
      <c r="Q20">
        <v>0</v>
      </c>
      <c r="R20">
        <v>0</v>
      </c>
      <c r="T20" s="30" t="s">
        <v>125</v>
      </c>
      <c r="U20" s="58">
        <v>1113</v>
      </c>
    </row>
    <row r="21" spans="1:21">
      <c r="A21" t="s">
        <v>25</v>
      </c>
      <c r="B21">
        <v>3675</v>
      </c>
      <c r="C21">
        <v>2532</v>
      </c>
      <c r="D21">
        <v>1143</v>
      </c>
      <c r="E21">
        <v>271</v>
      </c>
      <c r="F21">
        <v>563</v>
      </c>
      <c r="G21">
        <v>513</v>
      </c>
      <c r="H21">
        <v>26706</v>
      </c>
      <c r="I21">
        <v>26814</v>
      </c>
      <c r="J21">
        <v>153</v>
      </c>
      <c r="K21">
        <v>45</v>
      </c>
      <c r="L21">
        <v>26075</v>
      </c>
      <c r="M21">
        <v>46</v>
      </c>
      <c r="N21">
        <v>18</v>
      </c>
      <c r="O21">
        <v>4360</v>
      </c>
      <c r="P21">
        <v>18</v>
      </c>
      <c r="Q21">
        <v>92</v>
      </c>
      <c r="R21">
        <v>2</v>
      </c>
      <c r="T21" s="30" t="s">
        <v>126</v>
      </c>
      <c r="U21" s="58">
        <v>22</v>
      </c>
    </row>
    <row r="22" spans="1:21">
      <c r="A22" t="s">
        <v>26</v>
      </c>
      <c r="B22">
        <v>518</v>
      </c>
      <c r="C22">
        <v>417</v>
      </c>
      <c r="D22">
        <v>101</v>
      </c>
      <c r="E22">
        <v>119</v>
      </c>
      <c r="F22">
        <v>36</v>
      </c>
      <c r="G22">
        <v>89</v>
      </c>
      <c r="H22">
        <v>14873</v>
      </c>
      <c r="I22">
        <v>14857</v>
      </c>
      <c r="J22">
        <v>100</v>
      </c>
      <c r="K22">
        <v>116</v>
      </c>
      <c r="L22">
        <v>14301</v>
      </c>
      <c r="M22">
        <v>28</v>
      </c>
      <c r="N22">
        <v>21</v>
      </c>
      <c r="O22">
        <v>1703</v>
      </c>
      <c r="P22">
        <v>5</v>
      </c>
      <c r="Q22">
        <v>14</v>
      </c>
      <c r="R22">
        <v>0</v>
      </c>
      <c r="T22" s="30" t="s">
        <v>127</v>
      </c>
      <c r="U22" s="58">
        <v>95</v>
      </c>
    </row>
    <row r="23" spans="1:21">
      <c r="A23" t="s">
        <v>27</v>
      </c>
      <c r="B23">
        <v>3601</v>
      </c>
      <c r="C23">
        <v>1769</v>
      </c>
      <c r="D23">
        <v>1832</v>
      </c>
      <c r="E23">
        <v>396</v>
      </c>
      <c r="F23">
        <v>591</v>
      </c>
      <c r="G23">
        <v>405</v>
      </c>
      <c r="H23">
        <v>21542</v>
      </c>
      <c r="I23">
        <v>21604</v>
      </c>
      <c r="J23">
        <v>228</v>
      </c>
      <c r="K23">
        <v>166</v>
      </c>
      <c r="L23">
        <v>20711</v>
      </c>
      <c r="M23">
        <v>129</v>
      </c>
      <c r="N23">
        <v>48</v>
      </c>
      <c r="O23">
        <v>2895</v>
      </c>
      <c r="P23">
        <v>32</v>
      </c>
      <c r="Q23">
        <v>70</v>
      </c>
      <c r="R23">
        <v>161</v>
      </c>
      <c r="T23" s="30" t="s">
        <v>128</v>
      </c>
      <c r="U23" s="58">
        <v>40</v>
      </c>
    </row>
    <row r="24" spans="1:21">
      <c r="A24" t="s">
        <v>28</v>
      </c>
      <c r="B24">
        <v>15698</v>
      </c>
      <c r="C24">
        <v>9277</v>
      </c>
      <c r="D24">
        <v>6421</v>
      </c>
      <c r="E24">
        <v>1139</v>
      </c>
      <c r="F24">
        <v>1614</v>
      </c>
      <c r="G24">
        <v>1373</v>
      </c>
      <c r="H24">
        <v>91538</v>
      </c>
      <c r="I24">
        <v>91547</v>
      </c>
      <c r="J24">
        <v>691</v>
      </c>
      <c r="K24">
        <v>682</v>
      </c>
      <c r="L24">
        <v>81671</v>
      </c>
      <c r="M24">
        <v>390</v>
      </c>
      <c r="N24">
        <v>329</v>
      </c>
      <c r="O24">
        <v>19117</v>
      </c>
      <c r="P24">
        <v>132</v>
      </c>
      <c r="Q24">
        <v>365</v>
      </c>
      <c r="R24">
        <v>14</v>
      </c>
      <c r="T24" s="30" t="s">
        <v>129</v>
      </c>
      <c r="U24" s="58">
        <v>134</v>
      </c>
    </row>
    <row r="25" spans="1:21">
      <c r="A25" t="s">
        <v>29</v>
      </c>
      <c r="B25">
        <v>1346</v>
      </c>
      <c r="C25">
        <v>807</v>
      </c>
      <c r="D25">
        <v>539</v>
      </c>
      <c r="E25">
        <v>306</v>
      </c>
      <c r="F25">
        <v>260</v>
      </c>
      <c r="G25">
        <v>150</v>
      </c>
      <c r="H25">
        <v>13381</v>
      </c>
      <c r="I25">
        <v>13473</v>
      </c>
      <c r="J25">
        <v>160</v>
      </c>
      <c r="K25">
        <v>69</v>
      </c>
      <c r="L25">
        <v>13120</v>
      </c>
      <c r="M25">
        <v>52</v>
      </c>
      <c r="N25">
        <v>16</v>
      </c>
      <c r="O25">
        <v>879</v>
      </c>
      <c r="P25">
        <v>2</v>
      </c>
      <c r="Q25">
        <v>19</v>
      </c>
      <c r="R25">
        <v>1</v>
      </c>
      <c r="T25" s="30" t="s">
        <v>130</v>
      </c>
      <c r="U25" s="58">
        <v>23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243</v>
      </c>
      <c r="P26">
        <v>5</v>
      </c>
      <c r="Q26">
        <v>4</v>
      </c>
      <c r="R26">
        <v>0</v>
      </c>
      <c r="T26" s="30" t="s">
        <v>131</v>
      </c>
      <c r="U26" s="58">
        <v>68</v>
      </c>
    </row>
    <row r="27" spans="1:21">
      <c r="A27" t="s">
        <v>31</v>
      </c>
      <c r="B27">
        <v>1153</v>
      </c>
      <c r="C27">
        <v>712</v>
      </c>
      <c r="D27">
        <v>441</v>
      </c>
      <c r="E27">
        <v>202</v>
      </c>
      <c r="F27">
        <v>225</v>
      </c>
      <c r="G27">
        <v>139</v>
      </c>
      <c r="H27">
        <v>14785</v>
      </c>
      <c r="I27">
        <v>14842</v>
      </c>
      <c r="J27">
        <v>128</v>
      </c>
      <c r="K27">
        <v>71</v>
      </c>
      <c r="L27">
        <v>14549</v>
      </c>
      <c r="M27">
        <v>45</v>
      </c>
      <c r="N27">
        <v>25</v>
      </c>
      <c r="O27">
        <v>1014</v>
      </c>
      <c r="P27">
        <v>7</v>
      </c>
      <c r="Q27">
        <v>27</v>
      </c>
      <c r="R27">
        <v>0</v>
      </c>
      <c r="T27" s="30" t="s">
        <v>132</v>
      </c>
      <c r="U27" s="58">
        <v>103</v>
      </c>
    </row>
    <row r="28" spans="1:21">
      <c r="A28" t="s">
        <v>32</v>
      </c>
      <c r="B28">
        <v>367</v>
      </c>
      <c r="C28">
        <v>233</v>
      </c>
      <c r="D28">
        <v>134</v>
      </c>
      <c r="E28">
        <v>21</v>
      </c>
      <c r="F28">
        <v>53</v>
      </c>
      <c r="G28">
        <v>71</v>
      </c>
      <c r="H28">
        <v>3769</v>
      </c>
      <c r="I28">
        <v>3803</v>
      </c>
      <c r="J28">
        <v>39</v>
      </c>
      <c r="K28">
        <v>5</v>
      </c>
      <c r="L28">
        <v>3778</v>
      </c>
      <c r="M28">
        <v>21</v>
      </c>
      <c r="N28">
        <v>2</v>
      </c>
      <c r="O28">
        <v>566</v>
      </c>
      <c r="P28">
        <v>2</v>
      </c>
      <c r="Q28">
        <v>14</v>
      </c>
      <c r="R28">
        <v>0</v>
      </c>
      <c r="T28" s="30" t="s">
        <v>133</v>
      </c>
      <c r="U28" s="58">
        <v>0</v>
      </c>
    </row>
    <row r="29" spans="1:21">
      <c r="A29" t="s">
        <v>33</v>
      </c>
      <c r="B29">
        <v>2682</v>
      </c>
      <c r="C29">
        <v>1548</v>
      </c>
      <c r="D29">
        <v>1134</v>
      </c>
      <c r="E29">
        <v>429</v>
      </c>
      <c r="F29">
        <v>519</v>
      </c>
      <c r="G29">
        <v>269</v>
      </c>
      <c r="H29">
        <v>16215</v>
      </c>
      <c r="I29">
        <v>16285</v>
      </c>
      <c r="J29">
        <v>180</v>
      </c>
      <c r="K29">
        <v>110</v>
      </c>
      <c r="L29">
        <v>16125</v>
      </c>
      <c r="M29">
        <v>66</v>
      </c>
      <c r="N29">
        <v>12</v>
      </c>
      <c r="O29">
        <v>1729</v>
      </c>
      <c r="P29">
        <v>12</v>
      </c>
      <c r="Q29">
        <v>46</v>
      </c>
      <c r="R29">
        <v>1</v>
      </c>
      <c r="T29" s="30" t="s">
        <v>134</v>
      </c>
      <c r="U29" s="58">
        <v>10</v>
      </c>
    </row>
    <row r="30" spans="1:21">
      <c r="A30" t="s">
        <v>34</v>
      </c>
      <c r="B30">
        <v>55</v>
      </c>
      <c r="C30">
        <v>53</v>
      </c>
      <c r="D30">
        <v>2</v>
      </c>
      <c r="E30">
        <v>147</v>
      </c>
      <c r="F30">
        <v>18</v>
      </c>
      <c r="G30">
        <v>14</v>
      </c>
      <c r="H30">
        <v>801</v>
      </c>
      <c r="I30">
        <v>812</v>
      </c>
      <c r="J30">
        <v>19</v>
      </c>
      <c r="K30">
        <v>8</v>
      </c>
      <c r="L30">
        <v>712</v>
      </c>
      <c r="M30">
        <v>5</v>
      </c>
      <c r="N30">
        <v>4</v>
      </c>
      <c r="O30">
        <v>144</v>
      </c>
      <c r="P30">
        <v>2</v>
      </c>
      <c r="Q30">
        <v>2</v>
      </c>
      <c r="R30">
        <v>0</v>
      </c>
      <c r="T30" s="30" t="s">
        <v>135</v>
      </c>
      <c r="U30" s="58">
        <v>106</v>
      </c>
    </row>
    <row r="31" spans="1:21">
      <c r="A31" t="s">
        <v>35</v>
      </c>
      <c r="B31">
        <v>430</v>
      </c>
      <c r="C31">
        <v>239</v>
      </c>
      <c r="D31">
        <v>191</v>
      </c>
      <c r="E31">
        <v>273</v>
      </c>
      <c r="F31">
        <v>51</v>
      </c>
      <c r="G31">
        <v>76</v>
      </c>
      <c r="H31">
        <v>21479</v>
      </c>
      <c r="I31">
        <v>21580</v>
      </c>
      <c r="J31">
        <v>121</v>
      </c>
      <c r="K31">
        <v>20</v>
      </c>
      <c r="L31">
        <v>20688</v>
      </c>
      <c r="M31">
        <v>33</v>
      </c>
      <c r="N31">
        <v>8</v>
      </c>
      <c r="O31">
        <v>570</v>
      </c>
      <c r="P31">
        <v>1</v>
      </c>
      <c r="Q31">
        <v>7</v>
      </c>
      <c r="R31">
        <v>0</v>
      </c>
      <c r="T31" s="30" t="s">
        <v>136</v>
      </c>
      <c r="U31" s="58">
        <v>17</v>
      </c>
    </row>
    <row r="32" spans="1:21">
      <c r="A32" t="s">
        <v>36</v>
      </c>
      <c r="B32">
        <v>2930</v>
      </c>
      <c r="C32">
        <v>2036</v>
      </c>
      <c r="D32">
        <v>894</v>
      </c>
      <c r="E32">
        <v>481</v>
      </c>
      <c r="F32">
        <v>433</v>
      </c>
      <c r="G32">
        <v>434</v>
      </c>
      <c r="H32">
        <v>25030</v>
      </c>
      <c r="I32">
        <v>25193</v>
      </c>
      <c r="J32">
        <v>253</v>
      </c>
      <c r="K32">
        <v>90</v>
      </c>
      <c r="L32">
        <v>24960</v>
      </c>
      <c r="M32">
        <v>121</v>
      </c>
      <c r="N32">
        <v>54</v>
      </c>
      <c r="O32">
        <v>2817</v>
      </c>
      <c r="P32">
        <v>14</v>
      </c>
      <c r="Q32">
        <v>81</v>
      </c>
      <c r="R32">
        <v>6</v>
      </c>
      <c r="T32" s="30" t="s">
        <v>137</v>
      </c>
      <c r="U32" s="58">
        <v>72</v>
      </c>
    </row>
    <row r="33" spans="1:21">
      <c r="A33" t="s">
        <v>37</v>
      </c>
      <c r="B33">
        <v>2290</v>
      </c>
      <c r="C33">
        <v>1563</v>
      </c>
      <c r="D33">
        <v>727</v>
      </c>
      <c r="E33">
        <v>465</v>
      </c>
      <c r="F33">
        <v>647</v>
      </c>
      <c r="G33">
        <v>281</v>
      </c>
      <c r="H33">
        <v>22803</v>
      </c>
      <c r="I33">
        <v>22915</v>
      </c>
      <c r="J33">
        <v>119</v>
      </c>
      <c r="K33">
        <v>7</v>
      </c>
      <c r="L33">
        <v>22516</v>
      </c>
      <c r="M33">
        <v>55</v>
      </c>
      <c r="N33">
        <v>2</v>
      </c>
      <c r="O33">
        <v>2983</v>
      </c>
      <c r="P33">
        <v>16</v>
      </c>
      <c r="Q33">
        <v>117</v>
      </c>
      <c r="R33">
        <v>258</v>
      </c>
      <c r="T33" s="30" t="s">
        <v>138</v>
      </c>
      <c r="U33" s="58">
        <v>241</v>
      </c>
    </row>
    <row r="34" spans="1:21">
      <c r="A34" t="s">
        <v>38</v>
      </c>
      <c r="B34">
        <v>1565</v>
      </c>
      <c r="C34">
        <v>1136</v>
      </c>
      <c r="D34">
        <v>429</v>
      </c>
      <c r="E34">
        <v>151</v>
      </c>
      <c r="F34">
        <v>229</v>
      </c>
      <c r="G34">
        <v>190</v>
      </c>
      <c r="H34">
        <v>10424</v>
      </c>
      <c r="I34">
        <v>10456</v>
      </c>
      <c r="J34">
        <v>58</v>
      </c>
      <c r="K34">
        <v>26</v>
      </c>
      <c r="L34">
        <v>10301</v>
      </c>
      <c r="M34">
        <v>12</v>
      </c>
      <c r="N34">
        <v>1</v>
      </c>
      <c r="O34">
        <v>1270</v>
      </c>
      <c r="P34">
        <v>8</v>
      </c>
      <c r="Q34">
        <v>28</v>
      </c>
      <c r="R34">
        <v>0</v>
      </c>
      <c r="T34" s="30" t="s">
        <v>139</v>
      </c>
      <c r="U34" s="58">
        <v>49</v>
      </c>
    </row>
    <row r="35" spans="1:21">
      <c r="A35" t="s">
        <v>39</v>
      </c>
      <c r="B35">
        <v>8952</v>
      </c>
      <c r="C35">
        <v>4927</v>
      </c>
      <c r="D35">
        <v>4025</v>
      </c>
      <c r="E35">
        <v>1045</v>
      </c>
      <c r="F35">
        <v>1007</v>
      </c>
      <c r="G35">
        <v>929</v>
      </c>
      <c r="H35">
        <v>65135</v>
      </c>
      <c r="I35">
        <v>65594</v>
      </c>
      <c r="J35">
        <v>579</v>
      </c>
      <c r="K35">
        <v>120</v>
      </c>
      <c r="L35">
        <v>63324</v>
      </c>
      <c r="M35">
        <v>359</v>
      </c>
      <c r="N35">
        <v>41</v>
      </c>
      <c r="O35">
        <v>13069</v>
      </c>
      <c r="P35">
        <v>45</v>
      </c>
      <c r="Q35">
        <v>205</v>
      </c>
      <c r="R35">
        <v>2</v>
      </c>
      <c r="T35" s="30" t="s">
        <v>140</v>
      </c>
      <c r="U35" s="58">
        <v>113</v>
      </c>
    </row>
    <row r="36" spans="1:21">
      <c r="A36" t="s">
        <v>40</v>
      </c>
      <c r="B36">
        <v>1347</v>
      </c>
      <c r="C36">
        <v>859</v>
      </c>
      <c r="D36">
        <v>488</v>
      </c>
      <c r="E36">
        <v>347</v>
      </c>
      <c r="F36">
        <v>204</v>
      </c>
      <c r="G36">
        <v>174</v>
      </c>
      <c r="H36">
        <v>20717</v>
      </c>
      <c r="I36">
        <v>20660</v>
      </c>
      <c r="J36">
        <v>165</v>
      </c>
      <c r="K36">
        <v>222</v>
      </c>
      <c r="L36">
        <v>20395</v>
      </c>
      <c r="M36">
        <v>35</v>
      </c>
      <c r="N36">
        <v>2</v>
      </c>
      <c r="O36">
        <v>1432</v>
      </c>
      <c r="P36">
        <v>5</v>
      </c>
      <c r="Q36">
        <v>37</v>
      </c>
      <c r="R36">
        <v>0</v>
      </c>
      <c r="T36" s="30" t="s">
        <v>141</v>
      </c>
      <c r="U36" s="31"/>
    </row>
    <row r="37" spans="1:21">
      <c r="A37" t="s">
        <v>41</v>
      </c>
      <c r="B37">
        <v>3567</v>
      </c>
      <c r="C37">
        <v>1970</v>
      </c>
      <c r="D37">
        <v>1597</v>
      </c>
      <c r="E37">
        <v>399</v>
      </c>
      <c r="F37">
        <v>308</v>
      </c>
      <c r="G37">
        <v>637</v>
      </c>
      <c r="H37">
        <v>33537</v>
      </c>
      <c r="I37">
        <v>33636</v>
      </c>
      <c r="J37">
        <v>243</v>
      </c>
      <c r="K37">
        <v>144</v>
      </c>
      <c r="L37">
        <v>32144</v>
      </c>
      <c r="M37">
        <v>91</v>
      </c>
      <c r="N37">
        <v>102</v>
      </c>
      <c r="O37">
        <v>6709</v>
      </c>
      <c r="P37">
        <v>31</v>
      </c>
      <c r="Q37">
        <v>110</v>
      </c>
      <c r="R37">
        <v>30</v>
      </c>
      <c r="T37" s="30" t="s">
        <v>142</v>
      </c>
      <c r="U37" s="58">
        <v>10</v>
      </c>
    </row>
    <row r="38" spans="1:21">
      <c r="A38" t="s">
        <v>42</v>
      </c>
      <c r="B38">
        <v>172</v>
      </c>
      <c r="C38">
        <v>132</v>
      </c>
      <c r="D38">
        <v>40</v>
      </c>
      <c r="E38">
        <v>85</v>
      </c>
      <c r="F38">
        <v>46</v>
      </c>
      <c r="G38">
        <v>22</v>
      </c>
      <c r="H38">
        <v>7739</v>
      </c>
      <c r="I38">
        <v>7813</v>
      </c>
      <c r="J38">
        <v>90</v>
      </c>
      <c r="K38">
        <v>16</v>
      </c>
      <c r="L38">
        <v>7809</v>
      </c>
      <c r="M38">
        <v>12</v>
      </c>
      <c r="N38">
        <v>1</v>
      </c>
      <c r="O38">
        <v>241</v>
      </c>
      <c r="P38">
        <v>3</v>
      </c>
      <c r="Q38">
        <v>3</v>
      </c>
      <c r="R38">
        <v>0</v>
      </c>
      <c r="T38" s="30" t="s">
        <v>143</v>
      </c>
      <c r="U38" s="58">
        <v>6</v>
      </c>
    </row>
    <row r="39" spans="1:21">
      <c r="A39" t="s">
        <v>43</v>
      </c>
      <c r="B39">
        <v>473</v>
      </c>
      <c r="C39">
        <v>17</v>
      </c>
      <c r="D39">
        <v>456</v>
      </c>
      <c r="E39">
        <v>92</v>
      </c>
      <c r="F39">
        <v>6</v>
      </c>
      <c r="G39">
        <v>106</v>
      </c>
      <c r="H39">
        <v>11034</v>
      </c>
      <c r="I39">
        <v>11040</v>
      </c>
      <c r="J39">
        <v>9</v>
      </c>
      <c r="K39">
        <v>3</v>
      </c>
      <c r="L39">
        <v>9531</v>
      </c>
      <c r="M39">
        <v>4</v>
      </c>
      <c r="N39">
        <v>2</v>
      </c>
      <c r="O39">
        <v>258</v>
      </c>
      <c r="P39">
        <v>1</v>
      </c>
      <c r="Q39">
        <v>1</v>
      </c>
      <c r="R39">
        <v>0</v>
      </c>
      <c r="T39" s="30" t="s">
        <v>144</v>
      </c>
      <c r="U39" s="58">
        <v>104</v>
      </c>
    </row>
    <row r="40" spans="1:21">
      <c r="A40" t="s">
        <v>44</v>
      </c>
      <c r="B40">
        <v>2473</v>
      </c>
      <c r="C40">
        <v>11</v>
      </c>
      <c r="D40">
        <v>2462</v>
      </c>
      <c r="E40">
        <v>117</v>
      </c>
      <c r="F40">
        <v>52</v>
      </c>
      <c r="G40">
        <v>319</v>
      </c>
      <c r="H40">
        <v>18917</v>
      </c>
      <c r="I40">
        <v>19035</v>
      </c>
      <c r="J40">
        <v>124</v>
      </c>
      <c r="K40">
        <v>6</v>
      </c>
      <c r="L40">
        <v>15043</v>
      </c>
      <c r="M40">
        <v>32</v>
      </c>
      <c r="N40">
        <v>1</v>
      </c>
      <c r="O40">
        <v>461</v>
      </c>
      <c r="P40">
        <v>1</v>
      </c>
      <c r="Q40">
        <v>0</v>
      </c>
      <c r="R40">
        <v>0</v>
      </c>
      <c r="T40" s="30" t="s">
        <v>145</v>
      </c>
      <c r="U40" s="58">
        <v>214</v>
      </c>
    </row>
    <row r="41" spans="1:21">
      <c r="A41" t="s">
        <v>45</v>
      </c>
      <c r="B41">
        <v>49</v>
      </c>
      <c r="C41">
        <v>38</v>
      </c>
      <c r="D41">
        <v>11</v>
      </c>
      <c r="E41">
        <v>37</v>
      </c>
      <c r="F41">
        <v>15</v>
      </c>
      <c r="G41">
        <v>27</v>
      </c>
      <c r="H41">
        <v>3638</v>
      </c>
      <c r="I41">
        <v>3642</v>
      </c>
      <c r="J41">
        <v>7</v>
      </c>
      <c r="K41">
        <v>3</v>
      </c>
      <c r="L41">
        <v>3374</v>
      </c>
      <c r="M41">
        <v>0</v>
      </c>
      <c r="N41">
        <v>0</v>
      </c>
      <c r="O41">
        <v>304</v>
      </c>
      <c r="P41">
        <v>0</v>
      </c>
      <c r="Q41">
        <v>0</v>
      </c>
      <c r="R41">
        <v>0</v>
      </c>
      <c r="T41" s="30" t="s">
        <v>146</v>
      </c>
      <c r="U41" s="58">
        <v>44</v>
      </c>
    </row>
    <row r="42" spans="1:21">
      <c r="A42" t="s">
        <v>46</v>
      </c>
      <c r="B42">
        <v>180</v>
      </c>
      <c r="C42">
        <v>9</v>
      </c>
      <c r="D42">
        <v>171</v>
      </c>
      <c r="E42">
        <v>21</v>
      </c>
      <c r="F42">
        <v>21</v>
      </c>
      <c r="G42">
        <v>86</v>
      </c>
      <c r="H42">
        <v>5105</v>
      </c>
      <c r="I42">
        <v>5105</v>
      </c>
      <c r="J42">
        <v>0</v>
      </c>
      <c r="K42">
        <v>0</v>
      </c>
      <c r="L42">
        <v>4391</v>
      </c>
      <c r="M42">
        <v>0</v>
      </c>
      <c r="N42">
        <v>0</v>
      </c>
      <c r="O42">
        <v>219</v>
      </c>
      <c r="P42">
        <v>0</v>
      </c>
      <c r="Q42">
        <v>0</v>
      </c>
      <c r="R42">
        <v>0</v>
      </c>
      <c r="T42" s="30" t="s">
        <v>147</v>
      </c>
      <c r="U42" s="58">
        <v>262</v>
      </c>
    </row>
    <row r="43" spans="1:21">
      <c r="A43" t="s">
        <v>47</v>
      </c>
      <c r="B43">
        <v>460</v>
      </c>
      <c r="C43">
        <v>29</v>
      </c>
      <c r="D43">
        <v>431</v>
      </c>
      <c r="E43">
        <v>48</v>
      </c>
      <c r="F43">
        <v>8</v>
      </c>
      <c r="G43">
        <v>107</v>
      </c>
      <c r="H43">
        <v>13444</v>
      </c>
      <c r="I43">
        <v>13457</v>
      </c>
      <c r="J43">
        <v>13</v>
      </c>
      <c r="K43">
        <v>0</v>
      </c>
      <c r="L43">
        <v>9536</v>
      </c>
      <c r="M43">
        <v>0</v>
      </c>
      <c r="N43">
        <v>0</v>
      </c>
      <c r="O43">
        <v>205</v>
      </c>
      <c r="P43">
        <v>0</v>
      </c>
      <c r="Q43">
        <v>0</v>
      </c>
      <c r="R43">
        <v>0</v>
      </c>
      <c r="T43" s="30" t="s">
        <v>148</v>
      </c>
      <c r="U43" s="58">
        <v>57</v>
      </c>
    </row>
    <row r="44" spans="1:21">
      <c r="A44" t="s">
        <v>48</v>
      </c>
      <c r="B44">
        <v>211</v>
      </c>
      <c r="C44">
        <v>99</v>
      </c>
      <c r="D44">
        <v>112</v>
      </c>
      <c r="E44">
        <v>41</v>
      </c>
      <c r="F44">
        <v>53</v>
      </c>
      <c r="G44">
        <v>32</v>
      </c>
      <c r="H44">
        <v>6852</v>
      </c>
      <c r="I44">
        <v>6919</v>
      </c>
      <c r="J44">
        <v>71</v>
      </c>
      <c r="K44">
        <v>4</v>
      </c>
      <c r="L44">
        <v>6781</v>
      </c>
      <c r="M44">
        <v>20</v>
      </c>
      <c r="N44">
        <v>1</v>
      </c>
      <c r="O44">
        <v>409</v>
      </c>
      <c r="P44">
        <v>5</v>
      </c>
      <c r="Q44">
        <v>3</v>
      </c>
      <c r="R44">
        <v>0</v>
      </c>
      <c r="T44" s="30" t="s">
        <v>149</v>
      </c>
      <c r="U44" s="58">
        <v>1</v>
      </c>
    </row>
    <row r="45" spans="1:21">
      <c r="A45" t="s">
        <v>49</v>
      </c>
      <c r="B45">
        <v>392</v>
      </c>
      <c r="C45">
        <v>248</v>
      </c>
      <c r="D45">
        <v>144</v>
      </c>
      <c r="E45">
        <v>126</v>
      </c>
      <c r="F45">
        <v>44</v>
      </c>
      <c r="G45">
        <v>44</v>
      </c>
      <c r="H45">
        <v>7252</v>
      </c>
      <c r="I45">
        <v>7248</v>
      </c>
      <c r="J45">
        <v>44</v>
      </c>
      <c r="K45">
        <v>48</v>
      </c>
      <c r="L45">
        <v>7212</v>
      </c>
      <c r="M45">
        <v>8</v>
      </c>
      <c r="N45">
        <v>11</v>
      </c>
      <c r="O45">
        <v>245</v>
      </c>
      <c r="P45">
        <v>1</v>
      </c>
      <c r="Q45">
        <v>5</v>
      </c>
      <c r="R45">
        <v>1</v>
      </c>
      <c r="T45" s="30" t="s">
        <v>150</v>
      </c>
      <c r="U45" s="58">
        <v>16</v>
      </c>
    </row>
    <row r="46" spans="1:21" ht="15" thickBot="1">
      <c r="A46" t="s">
        <v>50</v>
      </c>
      <c r="B46">
        <v>2040</v>
      </c>
      <c r="C46">
        <v>1089</v>
      </c>
      <c r="D46">
        <v>951</v>
      </c>
      <c r="E46">
        <v>458</v>
      </c>
      <c r="F46">
        <v>297</v>
      </c>
      <c r="G46">
        <v>243</v>
      </c>
      <c r="H46">
        <v>15410</v>
      </c>
      <c r="I46">
        <v>15398</v>
      </c>
      <c r="J46">
        <v>102</v>
      </c>
      <c r="K46">
        <v>114</v>
      </c>
      <c r="L46">
        <v>15329</v>
      </c>
      <c r="M46">
        <v>41</v>
      </c>
      <c r="N46">
        <v>21</v>
      </c>
      <c r="O46">
        <v>1398</v>
      </c>
      <c r="P46">
        <v>10</v>
      </c>
      <c r="Q46">
        <v>29</v>
      </c>
      <c r="R46">
        <v>0</v>
      </c>
      <c r="T46" s="32" t="s">
        <v>151</v>
      </c>
      <c r="U46" s="58">
        <v>36</v>
      </c>
    </row>
    <row r="47" spans="1:21" ht="15" thickTop="1">
      <c r="A47" t="s">
        <v>51</v>
      </c>
      <c r="B47">
        <v>3630</v>
      </c>
      <c r="C47">
        <v>1420</v>
      </c>
      <c r="D47">
        <v>2210</v>
      </c>
      <c r="E47">
        <v>526</v>
      </c>
      <c r="F47">
        <v>520</v>
      </c>
      <c r="G47">
        <v>315</v>
      </c>
      <c r="H47">
        <v>32387</v>
      </c>
      <c r="I47">
        <v>32258</v>
      </c>
      <c r="J47">
        <v>200</v>
      </c>
      <c r="K47">
        <v>329</v>
      </c>
      <c r="L47">
        <v>31161</v>
      </c>
      <c r="M47">
        <v>80</v>
      </c>
      <c r="N47">
        <v>85</v>
      </c>
      <c r="O47">
        <v>1856</v>
      </c>
      <c r="P47">
        <v>9</v>
      </c>
      <c r="Q47">
        <v>38</v>
      </c>
      <c r="R47">
        <v>3</v>
      </c>
      <c r="U47" s="31"/>
    </row>
    <row r="48" spans="1:21">
      <c r="A48" t="s">
        <v>52</v>
      </c>
      <c r="B48">
        <v>2498</v>
      </c>
      <c r="C48">
        <v>1168</v>
      </c>
      <c r="D48">
        <v>1330</v>
      </c>
      <c r="E48">
        <v>521</v>
      </c>
      <c r="F48">
        <v>215</v>
      </c>
      <c r="G48">
        <v>334</v>
      </c>
      <c r="H48">
        <v>24827</v>
      </c>
      <c r="I48">
        <v>24883</v>
      </c>
      <c r="J48">
        <v>91</v>
      </c>
      <c r="K48">
        <v>35</v>
      </c>
      <c r="L48">
        <v>24764</v>
      </c>
      <c r="M48">
        <v>45</v>
      </c>
      <c r="N48">
        <v>2</v>
      </c>
      <c r="O48">
        <v>1865</v>
      </c>
      <c r="P48">
        <v>7</v>
      </c>
      <c r="Q48">
        <v>68</v>
      </c>
      <c r="R48">
        <v>1</v>
      </c>
    </row>
    <row r="49" spans="1:18">
      <c r="A49" t="s">
        <v>53</v>
      </c>
      <c r="B49">
        <v>1505</v>
      </c>
      <c r="C49">
        <v>609</v>
      </c>
      <c r="D49">
        <v>896</v>
      </c>
      <c r="E49">
        <v>238</v>
      </c>
      <c r="F49">
        <v>228</v>
      </c>
      <c r="G49">
        <v>151</v>
      </c>
      <c r="H49">
        <v>10757</v>
      </c>
      <c r="I49">
        <v>10694</v>
      </c>
      <c r="J49">
        <v>76</v>
      </c>
      <c r="K49">
        <v>139</v>
      </c>
      <c r="L49">
        <v>10181</v>
      </c>
      <c r="M49">
        <v>30</v>
      </c>
      <c r="N49">
        <v>13</v>
      </c>
      <c r="O49">
        <v>1178</v>
      </c>
      <c r="P49">
        <v>12</v>
      </c>
      <c r="Q49">
        <v>41</v>
      </c>
      <c r="R49">
        <v>0</v>
      </c>
    </row>
    <row r="50" spans="1:18">
      <c r="A50" t="s">
        <v>54</v>
      </c>
      <c r="B50">
        <v>3029</v>
      </c>
      <c r="C50">
        <v>1759</v>
      </c>
      <c r="D50">
        <v>1270</v>
      </c>
      <c r="E50">
        <v>435</v>
      </c>
      <c r="F50">
        <v>485</v>
      </c>
      <c r="G50">
        <v>438</v>
      </c>
      <c r="H50">
        <v>31583</v>
      </c>
      <c r="I50">
        <v>31737</v>
      </c>
      <c r="J50">
        <v>246</v>
      </c>
      <c r="K50">
        <v>92</v>
      </c>
      <c r="L50">
        <v>31323</v>
      </c>
      <c r="M50">
        <v>165</v>
      </c>
      <c r="N50">
        <v>38</v>
      </c>
      <c r="O50">
        <v>4921</v>
      </c>
      <c r="P50">
        <v>35</v>
      </c>
      <c r="Q50">
        <v>93</v>
      </c>
      <c r="R50">
        <v>1</v>
      </c>
    </row>
    <row r="51" spans="1:18">
      <c r="A51" t="s">
        <v>55</v>
      </c>
      <c r="B51">
        <v>665</v>
      </c>
      <c r="C51">
        <v>332</v>
      </c>
      <c r="D51">
        <v>333</v>
      </c>
      <c r="E51">
        <v>82</v>
      </c>
      <c r="F51">
        <v>168</v>
      </c>
      <c r="G51">
        <v>82</v>
      </c>
      <c r="H51">
        <v>10971</v>
      </c>
      <c r="I51">
        <v>11010</v>
      </c>
      <c r="J51">
        <v>45</v>
      </c>
      <c r="K51">
        <v>6</v>
      </c>
      <c r="L51">
        <v>10933</v>
      </c>
      <c r="M51">
        <v>15</v>
      </c>
      <c r="N51">
        <v>1</v>
      </c>
      <c r="O51">
        <v>697</v>
      </c>
      <c r="P51">
        <v>2</v>
      </c>
      <c r="Q51">
        <v>14</v>
      </c>
      <c r="R51">
        <v>1</v>
      </c>
    </row>
    <row r="52" spans="1:18">
      <c r="A52" t="s">
        <v>56</v>
      </c>
      <c r="B52">
        <v>2490</v>
      </c>
      <c r="C52">
        <v>1208</v>
      </c>
      <c r="D52">
        <v>1282</v>
      </c>
      <c r="E52">
        <v>428</v>
      </c>
      <c r="F52">
        <v>375</v>
      </c>
      <c r="G52">
        <v>231</v>
      </c>
      <c r="H52">
        <v>22351</v>
      </c>
      <c r="I52">
        <v>22446</v>
      </c>
      <c r="J52">
        <v>110</v>
      </c>
      <c r="K52">
        <v>15</v>
      </c>
      <c r="L52">
        <v>21704</v>
      </c>
      <c r="M52">
        <v>65</v>
      </c>
      <c r="N52">
        <v>2</v>
      </c>
      <c r="O52">
        <v>1321</v>
      </c>
      <c r="P52">
        <v>9</v>
      </c>
      <c r="Q52">
        <v>34</v>
      </c>
      <c r="R52">
        <v>2</v>
      </c>
    </row>
    <row r="53" spans="1:18">
      <c r="A53" t="s">
        <v>57</v>
      </c>
      <c r="B53">
        <v>277</v>
      </c>
      <c r="C53">
        <v>127</v>
      </c>
      <c r="D53">
        <v>150</v>
      </c>
      <c r="E53">
        <v>93</v>
      </c>
      <c r="F53">
        <v>116</v>
      </c>
      <c r="G53">
        <v>31</v>
      </c>
      <c r="H53">
        <v>10297</v>
      </c>
      <c r="I53">
        <v>10257</v>
      </c>
      <c r="J53">
        <v>130</v>
      </c>
      <c r="K53">
        <v>170</v>
      </c>
      <c r="L53">
        <v>10090</v>
      </c>
      <c r="M53">
        <v>51</v>
      </c>
      <c r="N53">
        <v>40</v>
      </c>
      <c r="O53">
        <v>324</v>
      </c>
      <c r="P53">
        <v>0</v>
      </c>
      <c r="Q53">
        <v>5</v>
      </c>
      <c r="R53">
        <v>0</v>
      </c>
    </row>
    <row r="54" spans="1:18">
      <c r="A54" t="s">
        <v>58</v>
      </c>
      <c r="B54">
        <v>569</v>
      </c>
      <c r="C54">
        <v>242</v>
      </c>
      <c r="D54">
        <v>327</v>
      </c>
      <c r="E54">
        <v>196</v>
      </c>
      <c r="F54">
        <v>77</v>
      </c>
      <c r="G54">
        <v>94</v>
      </c>
      <c r="H54">
        <v>14273</v>
      </c>
      <c r="I54">
        <v>14413</v>
      </c>
      <c r="J54">
        <v>204</v>
      </c>
      <c r="K54">
        <v>64</v>
      </c>
      <c r="L54">
        <v>14306</v>
      </c>
      <c r="M54">
        <v>32</v>
      </c>
      <c r="N54">
        <v>25</v>
      </c>
      <c r="O54">
        <v>714</v>
      </c>
      <c r="P54">
        <v>5</v>
      </c>
      <c r="Q54">
        <v>14</v>
      </c>
      <c r="R54">
        <v>1</v>
      </c>
    </row>
    <row r="55" spans="1:18">
      <c r="A55" t="s">
        <v>59</v>
      </c>
      <c r="B55">
        <v>436</v>
      </c>
      <c r="C55">
        <v>237</v>
      </c>
      <c r="D55">
        <v>199</v>
      </c>
      <c r="E55">
        <v>154</v>
      </c>
      <c r="F55">
        <v>153</v>
      </c>
      <c r="G55">
        <v>66</v>
      </c>
      <c r="H55">
        <v>15196</v>
      </c>
      <c r="I55">
        <v>15051</v>
      </c>
      <c r="J55">
        <v>44</v>
      </c>
      <c r="K55">
        <v>189</v>
      </c>
      <c r="L55">
        <v>14518</v>
      </c>
      <c r="M55">
        <v>4</v>
      </c>
      <c r="N55">
        <v>74</v>
      </c>
      <c r="O55">
        <v>787</v>
      </c>
      <c r="P55">
        <v>3</v>
      </c>
      <c r="Q55">
        <v>8</v>
      </c>
      <c r="R55">
        <v>0</v>
      </c>
    </row>
  </sheetData>
  <sheetProtection autoFilter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09375" defaultRowHeight="14.4"/>
  <cols>
    <col min="1" max="1" width="16.6640625" style="2" customWidth="1"/>
    <col min="2" max="20" width="14.6640625" style="2" customWidth="1"/>
    <col min="21" max="16384" width="9.109375" style="2"/>
  </cols>
  <sheetData>
    <row r="1" spans="1:20" s="1" customFormat="1" ht="75" customHeight="1">
      <c r="A1" s="3" t="s">
        <v>192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187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59595</v>
      </c>
      <c r="C2" s="7">
        <f>'April-19'!D2</f>
        <v>58964</v>
      </c>
      <c r="D2" s="7">
        <f>MayR!I2</f>
        <v>59388</v>
      </c>
      <c r="E2" s="7">
        <f>MayR!J2</f>
        <v>571</v>
      </c>
      <c r="F2" s="7">
        <f>MayR!K2</f>
        <v>160</v>
      </c>
      <c r="G2" s="7">
        <f>MayR!L2</f>
        <v>57981</v>
      </c>
      <c r="H2" s="7">
        <f>MayR!M2</f>
        <v>188</v>
      </c>
      <c r="I2" s="7">
        <f>MayR!N2</f>
        <v>83</v>
      </c>
      <c r="J2" s="7">
        <f>MayR!B2</f>
        <v>7185</v>
      </c>
      <c r="K2" s="7">
        <f>MayR!C2</f>
        <v>4034</v>
      </c>
      <c r="L2" s="7">
        <f>MayR!D2</f>
        <v>3151</v>
      </c>
      <c r="M2" s="7">
        <f>MayR!U2</f>
        <v>285</v>
      </c>
      <c r="N2" s="7">
        <f>MayR!G2</f>
        <v>746</v>
      </c>
      <c r="O2" s="7">
        <f>MayR!O2</f>
        <v>6788</v>
      </c>
      <c r="P2" s="7">
        <f>MayR!P2</f>
        <v>38</v>
      </c>
      <c r="Q2" s="7">
        <f>MayR!Q2</f>
        <v>185</v>
      </c>
      <c r="R2" s="7">
        <f>MayR!R2</f>
        <v>3</v>
      </c>
      <c r="S2" s="7">
        <f>MayR!E2</f>
        <v>890</v>
      </c>
      <c r="T2" s="7">
        <f>MayR!F2</f>
        <v>1150</v>
      </c>
    </row>
    <row r="3" spans="1:20">
      <c r="A3" s="8" t="s">
        <v>8</v>
      </c>
      <c r="B3" s="8">
        <f>'YTD Totals'!B3</f>
        <v>24025</v>
      </c>
      <c r="C3" s="8">
        <f>'April-19'!D3</f>
        <v>25332</v>
      </c>
      <c r="D3" s="8">
        <f>MayR!I3</f>
        <v>25533</v>
      </c>
      <c r="E3" s="8">
        <f>MayR!J3</f>
        <v>324</v>
      </c>
      <c r="F3" s="8">
        <f>MayR!K3</f>
        <v>120</v>
      </c>
      <c r="G3" s="8">
        <f>MayR!L3</f>
        <v>25039</v>
      </c>
      <c r="H3" s="8">
        <f>MayR!M3</f>
        <v>116</v>
      </c>
      <c r="I3" s="8">
        <f>MayR!N3</f>
        <v>98</v>
      </c>
      <c r="J3" s="8">
        <f>MayR!B3</f>
        <v>4149</v>
      </c>
      <c r="K3" s="8">
        <f>MayR!C3</f>
        <v>2164</v>
      </c>
      <c r="L3" s="8">
        <f>MayR!D3</f>
        <v>1985</v>
      </c>
      <c r="M3" s="8">
        <f>MayR!U3</f>
        <v>212</v>
      </c>
      <c r="N3" s="8">
        <f>MayR!G3</f>
        <v>475</v>
      </c>
      <c r="O3" s="8">
        <f>MayR!O3</f>
        <v>4045</v>
      </c>
      <c r="P3" s="8">
        <f>MayR!P3</f>
        <v>48</v>
      </c>
      <c r="Q3" s="8">
        <f>MayR!Q3</f>
        <v>156</v>
      </c>
      <c r="R3" s="8">
        <f>MayR!R3</f>
        <v>0</v>
      </c>
      <c r="S3" s="8">
        <f>MayR!E3</f>
        <v>310</v>
      </c>
      <c r="T3" s="8">
        <f>MayR!F3</f>
        <v>427</v>
      </c>
    </row>
    <row r="4" spans="1:20">
      <c r="A4" s="7" t="s">
        <v>9</v>
      </c>
      <c r="B4" s="7">
        <f>'YTD Totals'!B4</f>
        <v>65054</v>
      </c>
      <c r="C4" s="7">
        <f>'April-19'!D4</f>
        <v>65742</v>
      </c>
      <c r="D4" s="7">
        <f>MayR!I4</f>
        <v>65717</v>
      </c>
      <c r="E4" s="7">
        <f>MayR!J4</f>
        <v>617</v>
      </c>
      <c r="F4" s="7">
        <f>MayR!K4</f>
        <v>624</v>
      </c>
      <c r="G4" s="7">
        <f>MayR!L4</f>
        <v>61738</v>
      </c>
      <c r="H4" s="7">
        <f>MayR!M4</f>
        <v>316</v>
      </c>
      <c r="I4" s="7">
        <f>MayR!N4</f>
        <v>148</v>
      </c>
      <c r="J4" s="7">
        <f>MayR!B4</f>
        <v>13733</v>
      </c>
      <c r="K4" s="7">
        <f>MayR!C4</f>
        <v>6513</v>
      </c>
      <c r="L4" s="7">
        <f>MayR!D4</f>
        <v>7220</v>
      </c>
      <c r="M4" s="7">
        <f>MayR!U5</f>
        <v>564</v>
      </c>
      <c r="N4" s="7">
        <f>MayR!G4</f>
        <v>1210</v>
      </c>
      <c r="O4" s="7">
        <f>MayR!O4</f>
        <v>6914</v>
      </c>
      <c r="P4" s="7">
        <f>MayR!P4</f>
        <v>80</v>
      </c>
      <c r="Q4" s="7">
        <f>MayR!Q4</f>
        <v>273</v>
      </c>
      <c r="R4" s="7">
        <f>MayR!R4</f>
        <v>8</v>
      </c>
      <c r="S4" s="7">
        <f>MayR!E4</f>
        <v>821</v>
      </c>
      <c r="T4" s="7">
        <f>MayR!F4</f>
        <v>1159</v>
      </c>
    </row>
    <row r="5" spans="1:20">
      <c r="A5" s="8" t="s">
        <v>10</v>
      </c>
      <c r="B5" s="8">
        <f>'YTD Totals'!B5</f>
        <v>11514</v>
      </c>
      <c r="C5" s="8">
        <f>'April-19'!D5</f>
        <v>11696</v>
      </c>
      <c r="D5" s="8">
        <f>MayR!I5</f>
        <v>11710</v>
      </c>
      <c r="E5" s="8">
        <f>MayR!J5</f>
        <v>17</v>
      </c>
      <c r="F5" s="8">
        <f>MayR!K5</f>
        <v>3</v>
      </c>
      <c r="G5" s="8">
        <f>MayR!L5</f>
        <v>11428</v>
      </c>
      <c r="H5" s="8">
        <f>MayR!M5</f>
        <v>3</v>
      </c>
      <c r="I5" s="8">
        <f>MayR!N5</f>
        <v>1</v>
      </c>
      <c r="J5" s="8">
        <f>MayR!B5</f>
        <v>347</v>
      </c>
      <c r="K5" s="8">
        <f>MayR!C5</f>
        <v>186</v>
      </c>
      <c r="L5" s="8">
        <f>MayR!D5</f>
        <v>161</v>
      </c>
      <c r="M5" s="8">
        <f>MayR!U7</f>
        <v>20</v>
      </c>
      <c r="N5" s="8">
        <f>MayR!G5</f>
        <v>26</v>
      </c>
      <c r="O5" s="8">
        <f>MayR!O5</f>
        <v>183</v>
      </c>
      <c r="P5" s="8">
        <f>MayR!P5</f>
        <v>1</v>
      </c>
      <c r="Q5" s="8">
        <f>MayR!Q5</f>
        <v>7</v>
      </c>
      <c r="R5" s="8">
        <f>MayR!R5</f>
        <v>1</v>
      </c>
      <c r="S5" s="8">
        <f>MayR!E5</f>
        <v>95</v>
      </c>
      <c r="T5" s="8">
        <f>MayR!F5</f>
        <v>25</v>
      </c>
    </row>
    <row r="6" spans="1:20">
      <c r="A6" s="7" t="s">
        <v>11</v>
      </c>
      <c r="B6" s="7">
        <f>'YTD Totals'!B6</f>
        <v>59720</v>
      </c>
      <c r="C6" s="7">
        <f>'April-19'!D6</f>
        <v>57745</v>
      </c>
      <c r="D6" s="7">
        <f>MayR!I6</f>
        <v>56732</v>
      </c>
      <c r="E6" s="7">
        <f>MayR!J6</f>
        <v>447</v>
      </c>
      <c r="F6" s="7">
        <f>MayR!K6</f>
        <v>1437</v>
      </c>
      <c r="G6" s="7">
        <f>MayR!L6</f>
        <v>53566</v>
      </c>
      <c r="H6" s="7">
        <f>MayR!M6</f>
        <v>235</v>
      </c>
      <c r="I6" s="7">
        <f>MayR!N6</f>
        <v>385</v>
      </c>
      <c r="J6" s="7">
        <f>MayR!B6</f>
        <v>7982</v>
      </c>
      <c r="K6" s="7">
        <f>MayR!C6</f>
        <v>3922</v>
      </c>
      <c r="L6" s="7">
        <f>MayR!D6</f>
        <v>4060</v>
      </c>
      <c r="M6" s="7">
        <f>MayR!U8</f>
        <v>431</v>
      </c>
      <c r="N6" s="7">
        <f>MayR!G6</f>
        <v>941</v>
      </c>
      <c r="O6" s="7">
        <f>MayR!O6</f>
        <v>12770</v>
      </c>
      <c r="P6" s="7">
        <f>MayR!P6</f>
        <v>66</v>
      </c>
      <c r="Q6" s="7">
        <f>MayR!Q6</f>
        <v>302</v>
      </c>
      <c r="R6" s="7">
        <f>MayR!R6</f>
        <v>27</v>
      </c>
      <c r="S6" s="7">
        <f>MayR!E6</f>
        <v>1356</v>
      </c>
      <c r="T6" s="7">
        <f>MayR!F6</f>
        <v>917</v>
      </c>
    </row>
    <row r="7" spans="1:20">
      <c r="A7" s="8" t="s">
        <v>12</v>
      </c>
      <c r="B7" s="8">
        <f>'YTD Totals'!B7</f>
        <v>15223</v>
      </c>
      <c r="C7" s="8">
        <f>'April-19'!D7</f>
        <v>15404</v>
      </c>
      <c r="D7" s="8">
        <f>MayR!I7</f>
        <v>15476</v>
      </c>
      <c r="E7" s="8">
        <f>MayR!J7</f>
        <v>148</v>
      </c>
      <c r="F7" s="8">
        <f>MayR!K7</f>
        <v>77</v>
      </c>
      <c r="G7" s="8">
        <f>MayR!L7</f>
        <v>15373</v>
      </c>
      <c r="H7" s="8">
        <f>MayR!M7</f>
        <v>34</v>
      </c>
      <c r="I7" s="8">
        <f>MayR!N7</f>
        <v>21</v>
      </c>
      <c r="J7" s="8">
        <f>MayR!B7</f>
        <v>1211</v>
      </c>
      <c r="K7" s="8">
        <f>MayR!C7</f>
        <v>825</v>
      </c>
      <c r="L7" s="8">
        <f>MayR!D7</f>
        <v>386</v>
      </c>
      <c r="M7" s="8">
        <f>MayR!U9</f>
        <v>27</v>
      </c>
      <c r="N7" s="8">
        <f>MayR!G7</f>
        <v>119</v>
      </c>
      <c r="O7" s="8">
        <f>MayR!O7</f>
        <v>672</v>
      </c>
      <c r="P7" s="8">
        <f>MayR!P7</f>
        <v>6</v>
      </c>
      <c r="Q7" s="8">
        <f>MayR!Q7</f>
        <v>43</v>
      </c>
      <c r="R7" s="8">
        <f>MayR!R7</f>
        <v>0</v>
      </c>
      <c r="S7" s="8">
        <f>MayR!E7</f>
        <v>159</v>
      </c>
      <c r="T7" s="8">
        <f>MayR!F7</f>
        <v>269</v>
      </c>
    </row>
    <row r="8" spans="1:20">
      <c r="A8" s="7" t="s">
        <v>13</v>
      </c>
      <c r="B8" s="7">
        <f>'YTD Totals'!B8</f>
        <v>9019</v>
      </c>
      <c r="C8" s="7">
        <f>'April-19'!D8</f>
        <v>9548</v>
      </c>
      <c r="D8" s="7">
        <f>MayR!I8</f>
        <v>9559</v>
      </c>
      <c r="E8" s="7">
        <f>MayR!J8</f>
        <v>18</v>
      </c>
      <c r="F8" s="7">
        <f>MayR!K8</f>
        <v>8</v>
      </c>
      <c r="G8" s="7">
        <f>MayR!L8</f>
        <v>9400</v>
      </c>
      <c r="H8" s="7">
        <f>MayR!M8</f>
        <v>3</v>
      </c>
      <c r="I8" s="7">
        <f>MayR!N8</f>
        <v>2</v>
      </c>
      <c r="J8" s="7">
        <f>MayR!B8</f>
        <v>760</v>
      </c>
      <c r="K8" s="7">
        <f>MayR!C8</f>
        <v>588</v>
      </c>
      <c r="L8" s="7">
        <f>MayR!D8</f>
        <v>172</v>
      </c>
      <c r="M8" s="7">
        <f>MayR!U10</f>
        <v>18</v>
      </c>
      <c r="N8" s="7">
        <f>MayR!G8</f>
        <v>93</v>
      </c>
      <c r="O8" s="7">
        <f>MayR!O8</f>
        <v>534</v>
      </c>
      <c r="P8" s="7">
        <f>MayR!P8</f>
        <v>12</v>
      </c>
      <c r="Q8" s="7">
        <f>MayR!Q8</f>
        <v>13</v>
      </c>
      <c r="R8" s="7">
        <f>MayR!R8</f>
        <v>0</v>
      </c>
      <c r="S8" s="7">
        <f>MayR!E8</f>
        <v>155</v>
      </c>
      <c r="T8" s="7">
        <f>MayR!F8</f>
        <v>155</v>
      </c>
    </row>
    <row r="9" spans="1:20">
      <c r="A9" s="8" t="s">
        <v>14</v>
      </c>
      <c r="B9" s="8">
        <f>'YTD Totals'!B9</f>
        <v>9362</v>
      </c>
      <c r="C9" s="8">
        <f>'April-19'!D9</f>
        <v>9078</v>
      </c>
      <c r="D9" s="8">
        <f>MayR!I9</f>
        <v>8949</v>
      </c>
      <c r="E9" s="8">
        <f>MayR!J9</f>
        <v>50</v>
      </c>
      <c r="F9" s="8">
        <f>MayR!K9</f>
        <v>180</v>
      </c>
      <c r="G9" s="8">
        <f>MayR!L9</f>
        <v>8810</v>
      </c>
      <c r="H9" s="8">
        <f>MayR!M9</f>
        <v>12</v>
      </c>
      <c r="I9" s="8">
        <f>MayR!N9</f>
        <v>45</v>
      </c>
      <c r="J9" s="8">
        <f>MayR!B9</f>
        <v>542</v>
      </c>
      <c r="K9" s="8">
        <f>MayR!C9</f>
        <v>287</v>
      </c>
      <c r="L9" s="8">
        <f>MayR!D9</f>
        <v>255</v>
      </c>
      <c r="M9" s="8">
        <f>MayR!U11</f>
        <v>8</v>
      </c>
      <c r="N9" s="8">
        <f>MayR!G9</f>
        <v>69</v>
      </c>
      <c r="O9" s="8">
        <f>MayR!O9</f>
        <v>257</v>
      </c>
      <c r="P9" s="8">
        <f>MayR!P9</f>
        <v>2</v>
      </c>
      <c r="Q9" s="8">
        <f>MayR!Q9</f>
        <v>28</v>
      </c>
      <c r="R9" s="8">
        <f>MayR!R9</f>
        <v>1</v>
      </c>
      <c r="S9" s="8">
        <f>MayR!E9</f>
        <v>80</v>
      </c>
      <c r="T9" s="8">
        <f>MayR!F9</f>
        <v>43</v>
      </c>
    </row>
    <row r="10" spans="1:20">
      <c r="A10" s="7" t="s">
        <v>15</v>
      </c>
      <c r="B10" s="7">
        <f>'YTD Totals'!B10</f>
        <v>6463</v>
      </c>
      <c r="C10" s="7">
        <f>'April-19'!D10</f>
        <v>6471</v>
      </c>
      <c r="D10" s="7">
        <f>MayR!I10</f>
        <v>5393</v>
      </c>
      <c r="E10" s="7">
        <f>MayR!J10</f>
        <v>121</v>
      </c>
      <c r="F10" s="7">
        <f>MayR!K10</f>
        <v>1199</v>
      </c>
      <c r="G10" s="7">
        <f>MayR!L10</f>
        <v>5312</v>
      </c>
      <c r="H10" s="7">
        <f>MayR!M10</f>
        <v>1</v>
      </c>
      <c r="I10" s="7">
        <f>MayR!N10</f>
        <v>405</v>
      </c>
      <c r="J10" s="7">
        <f>MayR!B10</f>
        <v>57</v>
      </c>
      <c r="K10" s="7">
        <f>MayR!C10</f>
        <v>22</v>
      </c>
      <c r="L10" s="7">
        <f>MayR!D10</f>
        <v>35</v>
      </c>
      <c r="M10" s="7">
        <f>MayR!U12</f>
        <v>2</v>
      </c>
      <c r="N10" s="7">
        <f>MayR!G10</f>
        <v>18</v>
      </c>
      <c r="O10" s="7">
        <f>MayR!O10</f>
        <v>127</v>
      </c>
      <c r="P10" s="7">
        <f>MayR!P10</f>
        <v>1</v>
      </c>
      <c r="Q10" s="7">
        <f>MayR!Q10</f>
        <v>8</v>
      </c>
      <c r="R10" s="7">
        <f>MayR!R10</f>
        <v>0</v>
      </c>
      <c r="S10" s="7">
        <f>MayR!E10</f>
        <v>43</v>
      </c>
      <c r="T10" s="7">
        <f>MayR!F10</f>
        <v>0</v>
      </c>
    </row>
    <row r="11" spans="1:20">
      <c r="A11" s="8" t="s">
        <v>16</v>
      </c>
      <c r="B11" s="8">
        <f>'YTD Totals'!B11</f>
        <v>12438</v>
      </c>
      <c r="C11" s="8">
        <f>'April-19'!D11</f>
        <v>38429</v>
      </c>
      <c r="D11" s="8">
        <f>MayR!I11</f>
        <v>38436</v>
      </c>
      <c r="E11" s="8">
        <f>MayR!J11</f>
        <v>30175</v>
      </c>
      <c r="F11" s="8">
        <f>MayR!K11</f>
        <v>30168</v>
      </c>
      <c r="G11" s="8">
        <f>MayR!L11</f>
        <v>38436</v>
      </c>
      <c r="H11" s="8">
        <f>MayR!M11</f>
        <v>30147</v>
      </c>
      <c r="I11" s="8">
        <f>MayR!N11</f>
        <v>30166</v>
      </c>
      <c r="J11" s="8">
        <f>MayR!B11</f>
        <v>0</v>
      </c>
      <c r="K11" s="8">
        <f>MayR!C11</f>
        <v>0</v>
      </c>
      <c r="L11" s="8">
        <f>MayR!D11</f>
        <v>0</v>
      </c>
      <c r="M11" s="8"/>
      <c r="N11" s="8">
        <f>MayR!G11</f>
        <v>0</v>
      </c>
      <c r="O11" s="8">
        <f>MayR!O11</f>
        <v>3</v>
      </c>
      <c r="P11" s="8">
        <f>MayR!P11</f>
        <v>0</v>
      </c>
      <c r="Q11" s="8">
        <f>MayR!Q11</f>
        <v>0</v>
      </c>
      <c r="R11" s="8">
        <f>MayR!R11</f>
        <v>0</v>
      </c>
      <c r="S11" s="8">
        <f>MayR!E11</f>
        <v>0</v>
      </c>
      <c r="T11" s="8">
        <f>MayR!F11</f>
        <v>0</v>
      </c>
    </row>
    <row r="12" spans="1:20">
      <c r="A12" s="9" t="s">
        <v>17</v>
      </c>
      <c r="B12" s="9">
        <f>'YTD Totals'!B12</f>
        <v>3142</v>
      </c>
      <c r="C12" s="9">
        <f>'April-19'!D12</f>
        <v>3271</v>
      </c>
      <c r="D12" s="9">
        <f>MayR!I12</f>
        <v>3308</v>
      </c>
      <c r="E12" s="9">
        <f>MayR!J12</f>
        <v>58</v>
      </c>
      <c r="F12" s="9">
        <f>MayR!K12</f>
        <v>17</v>
      </c>
      <c r="G12" s="9">
        <f>MayR!L12</f>
        <v>3166</v>
      </c>
      <c r="H12" s="9">
        <f>MayR!M12</f>
        <v>35</v>
      </c>
      <c r="I12" s="9">
        <f>MayR!N12</f>
        <v>4</v>
      </c>
      <c r="J12" s="9">
        <f>MayR!B12</f>
        <v>369</v>
      </c>
      <c r="K12" s="9">
        <f>MayR!C12</f>
        <v>184</v>
      </c>
      <c r="L12" s="9">
        <f>MayR!D12</f>
        <v>185</v>
      </c>
      <c r="M12" s="9"/>
      <c r="N12" s="9">
        <f>MayR!G12</f>
        <v>44</v>
      </c>
      <c r="O12" s="9">
        <f>MayR!O12</f>
        <v>480</v>
      </c>
      <c r="P12" s="9">
        <f>MayR!P12</f>
        <v>8</v>
      </c>
      <c r="Q12" s="9">
        <f>MayR!Q12</f>
        <v>17</v>
      </c>
      <c r="R12" s="9">
        <f>MayR!R12</f>
        <v>0</v>
      </c>
      <c r="S12" s="9">
        <f>MayR!E12</f>
        <v>112</v>
      </c>
      <c r="T12" s="9">
        <f>MayR!F12</f>
        <v>67</v>
      </c>
    </row>
    <row r="13" spans="1:20">
      <c r="A13" s="9" t="s">
        <v>18</v>
      </c>
      <c r="B13" s="9">
        <f>'YTD Totals'!B13</f>
        <v>5352</v>
      </c>
      <c r="C13" s="9">
        <f>'April-19'!D13</f>
        <v>4545</v>
      </c>
      <c r="D13" s="9">
        <f>MayR!I13</f>
        <v>4583</v>
      </c>
      <c r="E13" s="9">
        <f>MayR!J13</f>
        <v>108</v>
      </c>
      <c r="F13" s="9">
        <f>MayR!K13</f>
        <v>14</v>
      </c>
      <c r="G13" s="9">
        <f>MayR!L13</f>
        <v>4538</v>
      </c>
      <c r="H13" s="9">
        <f>MayR!M13</f>
        <v>53</v>
      </c>
      <c r="I13" s="9">
        <f>MayR!N13</f>
        <v>9</v>
      </c>
      <c r="J13" s="9">
        <f>MayR!B13</f>
        <v>615</v>
      </c>
      <c r="K13" s="9">
        <f>MayR!C13</f>
        <v>320</v>
      </c>
      <c r="L13" s="9">
        <f>MayR!D13</f>
        <v>295</v>
      </c>
      <c r="M13" s="9"/>
      <c r="N13" s="9">
        <f>MayR!G13</f>
        <v>81</v>
      </c>
      <c r="O13" s="9">
        <f>MayR!O13</f>
        <v>527</v>
      </c>
      <c r="P13" s="9">
        <f>MayR!P13</f>
        <v>8</v>
      </c>
      <c r="Q13" s="9">
        <f>MayR!Q13</f>
        <v>17</v>
      </c>
      <c r="R13" s="9">
        <f>MayR!R13</f>
        <v>0</v>
      </c>
      <c r="S13" s="9">
        <f>MayR!E13</f>
        <v>179</v>
      </c>
      <c r="T13" s="9">
        <f>MayR!F13</f>
        <v>156</v>
      </c>
    </row>
    <row r="14" spans="1:20">
      <c r="A14" s="9" t="s">
        <v>19</v>
      </c>
      <c r="B14" s="9">
        <f>'YTD Totals'!B14</f>
        <v>14204</v>
      </c>
      <c r="C14" s="9">
        <f>'April-19'!D14</f>
        <v>13964</v>
      </c>
      <c r="D14" s="9">
        <f>MayR!I14</f>
        <v>14055</v>
      </c>
      <c r="E14" s="9">
        <f>MayR!J14</f>
        <v>188</v>
      </c>
      <c r="F14" s="9">
        <f>MayR!K14</f>
        <v>145</v>
      </c>
      <c r="G14" s="9">
        <f>MayR!L14</f>
        <v>13691</v>
      </c>
      <c r="H14" s="9">
        <f>MayR!M14</f>
        <v>79</v>
      </c>
      <c r="I14" s="9">
        <f>MayR!N14</f>
        <v>68</v>
      </c>
      <c r="J14" s="9">
        <f>MayR!B14</f>
        <v>1210</v>
      </c>
      <c r="K14" s="9">
        <f>MayR!C14</f>
        <v>698</v>
      </c>
      <c r="L14" s="9">
        <f>MayR!D14</f>
        <v>512</v>
      </c>
      <c r="M14" s="9"/>
      <c r="N14" s="9">
        <f>MayR!G14</f>
        <v>167</v>
      </c>
      <c r="O14" s="9">
        <f>MayR!O14</f>
        <v>1265</v>
      </c>
      <c r="P14" s="9">
        <f>MayR!P14</f>
        <v>9</v>
      </c>
      <c r="Q14" s="9">
        <f>MayR!Q14</f>
        <v>27</v>
      </c>
      <c r="R14" s="9">
        <f>MayR!R14</f>
        <v>2</v>
      </c>
      <c r="S14" s="9">
        <f>MayR!E14</f>
        <v>475</v>
      </c>
      <c r="T14" s="9">
        <f>MayR!F14</f>
        <v>180</v>
      </c>
    </row>
    <row r="15" spans="1:20">
      <c r="A15" s="9" t="s">
        <v>20</v>
      </c>
      <c r="B15" s="9">
        <f>'YTD Totals'!B15</f>
        <v>8628</v>
      </c>
      <c r="C15" s="9">
        <f>'April-19'!D15</f>
        <v>6855</v>
      </c>
      <c r="D15" s="9">
        <f>MayR!I15</f>
        <v>6881</v>
      </c>
      <c r="E15" s="9">
        <f>MayR!J15</f>
        <v>145</v>
      </c>
      <c r="F15" s="9">
        <f>MayR!K15</f>
        <v>132</v>
      </c>
      <c r="G15" s="9">
        <f>MayR!L15</f>
        <v>6732</v>
      </c>
      <c r="H15" s="9">
        <f>MayR!M15</f>
        <v>67</v>
      </c>
      <c r="I15" s="9">
        <f>MayR!N15</f>
        <v>35</v>
      </c>
      <c r="J15" s="9">
        <f>MayR!B15</f>
        <v>1038</v>
      </c>
      <c r="K15" s="9">
        <f>MayR!C15</f>
        <v>634</v>
      </c>
      <c r="L15" s="9">
        <f>MayR!D15</f>
        <v>404</v>
      </c>
      <c r="M15" s="9"/>
      <c r="N15" s="9">
        <f>MayR!G15</f>
        <v>128</v>
      </c>
      <c r="O15" s="9">
        <f>MayR!O15</f>
        <v>885</v>
      </c>
      <c r="P15" s="9">
        <f>MayR!P15</f>
        <v>2</v>
      </c>
      <c r="Q15" s="9">
        <f>MayR!Q15</f>
        <v>4</v>
      </c>
      <c r="R15" s="9">
        <f>MayR!R15</f>
        <v>0</v>
      </c>
      <c r="S15" s="9">
        <f>MayR!E15</f>
        <v>283</v>
      </c>
      <c r="T15" s="9">
        <f>MayR!F15</f>
        <v>176</v>
      </c>
    </row>
    <row r="16" spans="1:20">
      <c r="A16" s="5" t="s">
        <v>70</v>
      </c>
      <c r="B16" s="5">
        <f>'YTD Totals'!B16</f>
        <v>31326</v>
      </c>
      <c r="C16" s="5">
        <f>SUM(C12:C15)</f>
        <v>28635</v>
      </c>
      <c r="D16" s="5">
        <f t="shared" ref="D16:L16" si="0">SUM(D12:D15)</f>
        <v>28827</v>
      </c>
      <c r="E16" s="5">
        <f t="shared" si="0"/>
        <v>499</v>
      </c>
      <c r="F16" s="5">
        <f t="shared" si="0"/>
        <v>308</v>
      </c>
      <c r="G16" s="5">
        <f t="shared" si="0"/>
        <v>28127</v>
      </c>
      <c r="H16" s="5">
        <f t="shared" si="0"/>
        <v>234</v>
      </c>
      <c r="I16" s="5">
        <f t="shared" si="0"/>
        <v>116</v>
      </c>
      <c r="J16" s="5">
        <f t="shared" si="0"/>
        <v>3232</v>
      </c>
      <c r="K16" s="5">
        <f t="shared" si="0"/>
        <v>1836</v>
      </c>
      <c r="L16" s="5">
        <f t="shared" si="0"/>
        <v>1396</v>
      </c>
      <c r="M16" s="5">
        <f>MayR!U14</f>
        <v>125</v>
      </c>
      <c r="N16" s="5">
        <f t="shared" ref="N16:T16" si="1">SUM(N12:N15)</f>
        <v>420</v>
      </c>
      <c r="O16" s="5">
        <f t="shared" si="1"/>
        <v>3157</v>
      </c>
      <c r="P16" s="5">
        <f>SUM(Q12:Q15)</f>
        <v>65</v>
      </c>
      <c r="Q16" s="5">
        <f>SUM(P12:P15)</f>
        <v>27</v>
      </c>
      <c r="R16" s="5">
        <f t="shared" si="1"/>
        <v>2</v>
      </c>
      <c r="S16" s="5">
        <f t="shared" si="1"/>
        <v>1049</v>
      </c>
      <c r="T16" s="5">
        <f t="shared" si="1"/>
        <v>579</v>
      </c>
    </row>
    <row r="17" spans="1:20">
      <c r="A17" s="8" t="s">
        <v>21</v>
      </c>
      <c r="B17" s="8">
        <f>'YTD Totals'!B17</f>
        <v>8490</v>
      </c>
      <c r="C17" s="8">
        <f>'April-19'!D17</f>
        <v>8607</v>
      </c>
      <c r="D17" s="8">
        <f>MayR!I16</f>
        <v>8625</v>
      </c>
      <c r="E17" s="8">
        <f>MayR!J16</f>
        <v>30</v>
      </c>
      <c r="F17" s="8">
        <f>MayR!K16</f>
        <v>15</v>
      </c>
      <c r="G17" s="8">
        <f>MayR!L16</f>
        <v>8455</v>
      </c>
      <c r="H17" s="8">
        <f>MayR!M16</f>
        <v>9</v>
      </c>
      <c r="I17" s="8">
        <f>MayR!N16</f>
        <v>6</v>
      </c>
      <c r="J17" s="8">
        <f>MayR!B16</f>
        <v>383</v>
      </c>
      <c r="K17" s="8">
        <f>MayR!C16</f>
        <v>166</v>
      </c>
      <c r="L17" s="8">
        <f>MayR!D16</f>
        <v>217</v>
      </c>
      <c r="M17" s="8">
        <f>MayR!U15</f>
        <v>16</v>
      </c>
      <c r="N17" s="8">
        <f>MayR!G16</f>
        <v>63</v>
      </c>
      <c r="O17" s="8">
        <f>MayR!O16</f>
        <v>426</v>
      </c>
      <c r="P17" s="8">
        <f>MayR!P16</f>
        <v>5</v>
      </c>
      <c r="Q17" s="8">
        <f>MayR!Q16</f>
        <v>11</v>
      </c>
      <c r="R17" s="8">
        <f>MayR!R16</f>
        <v>0</v>
      </c>
      <c r="S17" s="8">
        <f>MayR!E16</f>
        <v>76</v>
      </c>
      <c r="T17" s="8">
        <f>MayR!F16</f>
        <v>41</v>
      </c>
    </row>
    <row r="18" spans="1:20">
      <c r="A18" s="7" t="s">
        <v>22</v>
      </c>
      <c r="B18" s="7">
        <f>'YTD Totals'!B18</f>
        <v>15877</v>
      </c>
      <c r="C18" s="7">
        <f>'April-19'!D18</f>
        <v>15886</v>
      </c>
      <c r="D18" s="7">
        <f>MayR!I17</f>
        <v>15956</v>
      </c>
      <c r="E18" s="7">
        <f>MayR!J17</f>
        <v>163</v>
      </c>
      <c r="F18" s="7">
        <f>MayR!K17</f>
        <v>92</v>
      </c>
      <c r="G18" s="7">
        <f>MayR!L17</f>
        <v>15669</v>
      </c>
      <c r="H18" s="7">
        <f>MayR!M17</f>
        <v>84</v>
      </c>
      <c r="I18" s="7">
        <f>MayR!N17</f>
        <v>16</v>
      </c>
      <c r="J18" s="7">
        <f>MayR!B17</f>
        <v>4150</v>
      </c>
      <c r="K18" s="7">
        <f>MayR!C17</f>
        <v>1462</v>
      </c>
      <c r="L18" s="7">
        <f>MayR!D17</f>
        <v>2688</v>
      </c>
      <c r="M18" s="7">
        <f>MayR!U16</f>
        <v>276</v>
      </c>
      <c r="N18" s="7">
        <f>MayR!G17</f>
        <v>349</v>
      </c>
      <c r="O18" s="7">
        <f>MayR!O17</f>
        <v>2378</v>
      </c>
      <c r="P18" s="7">
        <f>MayR!P17</f>
        <v>50</v>
      </c>
      <c r="Q18" s="7">
        <f>MayR!Q17</f>
        <v>124</v>
      </c>
      <c r="R18" s="7">
        <f>MayR!R17</f>
        <v>1</v>
      </c>
      <c r="S18" s="7">
        <f>MayR!E17</f>
        <v>553</v>
      </c>
      <c r="T18" s="7">
        <f>MayR!F17</f>
        <v>573</v>
      </c>
    </row>
    <row r="19" spans="1:20">
      <c r="A19" s="8" t="s">
        <v>23</v>
      </c>
      <c r="B19" s="8">
        <f>'YTD Totals'!B19</f>
        <v>9558</v>
      </c>
      <c r="C19" s="8">
        <f>'April-19'!D19</f>
        <v>10837</v>
      </c>
      <c r="D19" s="8">
        <f>MayR!I18</f>
        <v>11034</v>
      </c>
      <c r="E19" s="8">
        <f>MayR!J18</f>
        <v>197</v>
      </c>
      <c r="F19" s="8">
        <f>MayR!K18</f>
        <v>1</v>
      </c>
      <c r="G19" s="8">
        <f>MayR!L18</f>
        <v>10913</v>
      </c>
      <c r="H19" s="8">
        <f>MayR!M18</f>
        <v>18</v>
      </c>
      <c r="I19" s="8">
        <f>MayR!N18</f>
        <v>0</v>
      </c>
      <c r="J19" s="8">
        <f>MayR!B18</f>
        <v>400</v>
      </c>
      <c r="K19" s="8">
        <f>MayR!C18</f>
        <v>210</v>
      </c>
      <c r="L19" s="8">
        <f>MayR!D18</f>
        <v>190</v>
      </c>
      <c r="M19" s="8">
        <f>MayR!U4</f>
        <v>0</v>
      </c>
      <c r="N19" s="8">
        <f>MayR!G18</f>
        <v>23</v>
      </c>
      <c r="O19" s="8">
        <f>MayR!O18</f>
        <v>118</v>
      </c>
      <c r="P19" s="8">
        <f>MayR!P18</f>
        <v>1</v>
      </c>
      <c r="Q19" s="8">
        <f>MayR!Q18</f>
        <v>3</v>
      </c>
      <c r="R19" s="8">
        <f>MayR!R18</f>
        <v>0</v>
      </c>
      <c r="S19" s="8">
        <f>MayR!E18</f>
        <v>116</v>
      </c>
      <c r="T19" s="8">
        <f>MayR!F18</f>
        <v>62</v>
      </c>
    </row>
    <row r="20" spans="1:20">
      <c r="A20" s="7" t="s">
        <v>24</v>
      </c>
      <c r="B20" s="7">
        <f>'YTD Totals'!B20</f>
        <v>33493</v>
      </c>
      <c r="C20" s="7">
        <f>'April-19'!D20</f>
        <v>32430</v>
      </c>
      <c r="D20" s="7">
        <f>MayR!I19</f>
        <v>32099</v>
      </c>
      <c r="E20" s="7">
        <f>MayR!J19</f>
        <v>187</v>
      </c>
      <c r="F20" s="7">
        <f>MayR!K19</f>
        <v>516</v>
      </c>
      <c r="G20" s="7">
        <f>MayR!L19</f>
        <v>30456</v>
      </c>
      <c r="H20" s="7">
        <f>MayR!M19</f>
        <v>57</v>
      </c>
      <c r="I20" s="7">
        <f>MayR!N19</f>
        <v>68</v>
      </c>
      <c r="J20" s="7">
        <f>MayR!B19</f>
        <v>4897</v>
      </c>
      <c r="K20" s="7">
        <f>MayR!C19</f>
        <v>2531</v>
      </c>
      <c r="L20" s="7">
        <f>MayR!D19</f>
        <v>2366</v>
      </c>
      <c r="M20" s="7">
        <f>MayR!U27</f>
        <v>111</v>
      </c>
      <c r="N20" s="7">
        <f>MayR!G19</f>
        <v>546</v>
      </c>
      <c r="O20" s="7">
        <f>MayR!O19</f>
        <v>3083</v>
      </c>
      <c r="P20" s="7">
        <f>MayR!P19</f>
        <v>36</v>
      </c>
      <c r="Q20" s="7">
        <f>MayR!Q19</f>
        <v>133</v>
      </c>
      <c r="R20" s="7">
        <f>MayR!R19</f>
        <v>2</v>
      </c>
      <c r="S20" s="7">
        <f>MayR!E19</f>
        <v>341</v>
      </c>
      <c r="T20" s="7">
        <f>MayR!F19</f>
        <v>710</v>
      </c>
    </row>
    <row r="21" spans="1:20">
      <c r="A21" s="8" t="s">
        <v>189</v>
      </c>
      <c r="B21" s="8">
        <f>'YTD Totals'!B21</f>
        <v>0</v>
      </c>
      <c r="C21" s="8">
        <f>'April-19'!D21</f>
        <v>13521</v>
      </c>
      <c r="D21" s="8">
        <f>MayR!I20</f>
        <v>13299</v>
      </c>
      <c r="E21" s="8">
        <f>MayR!J20</f>
        <v>2</v>
      </c>
      <c r="F21" s="8">
        <f>MayR!K20</f>
        <v>224</v>
      </c>
      <c r="G21" s="8">
        <f>MayR!L20</f>
        <v>11659</v>
      </c>
      <c r="H21" s="8">
        <f>MayR!M20</f>
        <v>2</v>
      </c>
      <c r="I21" s="8">
        <f>MayR!N20</f>
        <v>83</v>
      </c>
      <c r="J21" s="8">
        <f>MayR!B20</f>
        <v>83</v>
      </c>
      <c r="K21" s="8">
        <f>MayR!C20</f>
        <v>83</v>
      </c>
      <c r="L21" s="8">
        <f>MayR!D20</f>
        <v>0</v>
      </c>
      <c r="M21" s="8">
        <f>MayR!U17</f>
        <v>0</v>
      </c>
      <c r="N21" s="8">
        <f>MayR!G20</f>
        <v>42</v>
      </c>
      <c r="O21" s="8">
        <f>MayR!O20</f>
        <v>1798</v>
      </c>
      <c r="P21" s="8">
        <f>MayR!P20</f>
        <v>6</v>
      </c>
      <c r="Q21" s="8">
        <f>MayR!Q20</f>
        <v>0</v>
      </c>
      <c r="R21" s="8">
        <f>MayR!R20</f>
        <v>0</v>
      </c>
      <c r="S21" s="8">
        <f>MayR!E20</f>
        <v>63</v>
      </c>
      <c r="T21" s="8">
        <f>MayR!F20</f>
        <v>1</v>
      </c>
    </row>
    <row r="22" spans="1:20">
      <c r="A22" s="7" t="s">
        <v>25</v>
      </c>
      <c r="B22" s="7">
        <f>'YTD Totals'!B22</f>
        <v>27814</v>
      </c>
      <c r="C22" s="7">
        <f>'April-19'!D22</f>
        <v>26814</v>
      </c>
      <c r="D22" s="7">
        <f>MayR!I21</f>
        <v>26901</v>
      </c>
      <c r="E22" s="7">
        <f>MayR!J21</f>
        <v>102</v>
      </c>
      <c r="F22" s="7">
        <f>MayR!K21</f>
        <v>14</v>
      </c>
      <c r="G22" s="7">
        <f>MayR!L21</f>
        <v>26134</v>
      </c>
      <c r="H22" s="7">
        <f>MayR!M21</f>
        <v>42</v>
      </c>
      <c r="I22" s="7">
        <f>MayR!N21</f>
        <v>5</v>
      </c>
      <c r="J22" s="7">
        <f>MayR!B21</f>
        <v>3979</v>
      </c>
      <c r="K22" s="7">
        <f>MayR!C21</f>
        <v>2466</v>
      </c>
      <c r="L22" s="7">
        <f>MayR!D21</f>
        <v>1513</v>
      </c>
      <c r="M22" s="7">
        <f>MayR!U6</f>
        <v>98</v>
      </c>
      <c r="N22" s="7">
        <f>MayR!G21</f>
        <v>570</v>
      </c>
      <c r="O22" s="7">
        <f>MayR!O21</f>
        <v>4405</v>
      </c>
      <c r="P22" s="7">
        <f>MayR!P21</f>
        <v>45</v>
      </c>
      <c r="Q22" s="7">
        <f>MayR!Q21</f>
        <v>124</v>
      </c>
      <c r="R22" s="7">
        <f>MayR!R21</f>
        <v>2</v>
      </c>
      <c r="S22" s="7">
        <f>MayR!E21</f>
        <v>312</v>
      </c>
      <c r="T22" s="7">
        <f>MayR!F21</f>
        <v>529</v>
      </c>
    </row>
    <row r="23" spans="1:20">
      <c r="A23" s="8" t="s">
        <v>26</v>
      </c>
      <c r="B23" s="8">
        <f>'YTD Totals'!B23</f>
        <v>18512</v>
      </c>
      <c r="C23" s="8">
        <f>'April-19'!D23</f>
        <v>14857</v>
      </c>
      <c r="D23" s="8">
        <f>MayR!I22</f>
        <v>14620</v>
      </c>
      <c r="E23" s="8">
        <f>MayR!J22</f>
        <v>113</v>
      </c>
      <c r="F23" s="8">
        <f>MayR!K22</f>
        <v>351</v>
      </c>
      <c r="G23" s="8">
        <f>MayR!L22</f>
        <v>14078</v>
      </c>
      <c r="H23" s="8">
        <f>MayR!M22</f>
        <v>37</v>
      </c>
      <c r="I23" s="8">
        <f>MayR!N22</f>
        <v>82</v>
      </c>
      <c r="J23" s="8">
        <f>MayR!B22</f>
        <v>367</v>
      </c>
      <c r="K23" s="8">
        <f>MayR!C22</f>
        <v>279</v>
      </c>
      <c r="L23" s="8">
        <f>MayR!D22</f>
        <v>88</v>
      </c>
      <c r="M23" s="8">
        <f>MayR!U18</f>
        <v>25</v>
      </c>
      <c r="N23" s="8">
        <f>MayR!G22</f>
        <v>87</v>
      </c>
      <c r="O23" s="8">
        <f>MayR!O22</f>
        <v>1719</v>
      </c>
      <c r="P23" s="8">
        <f>MayR!P22</f>
        <v>16</v>
      </c>
      <c r="Q23" s="8">
        <f>MayR!Q22</f>
        <v>18</v>
      </c>
      <c r="R23" s="8">
        <f>MayR!R22</f>
        <v>0</v>
      </c>
      <c r="S23" s="8">
        <f>MayR!E22</f>
        <v>144</v>
      </c>
      <c r="T23" s="8">
        <f>MayR!F22</f>
        <v>45</v>
      </c>
    </row>
    <row r="24" spans="1:20">
      <c r="A24" s="7" t="s">
        <v>27</v>
      </c>
      <c r="B24" s="7">
        <f>'YTD Totals'!B24</f>
        <v>21538</v>
      </c>
      <c r="C24" s="7">
        <f>'April-19'!D24</f>
        <v>21604</v>
      </c>
      <c r="D24" s="7">
        <f>MayR!I23</f>
        <v>21765</v>
      </c>
      <c r="E24" s="7">
        <f>MayR!J23</f>
        <v>320</v>
      </c>
      <c r="F24" s="7">
        <f>MayR!K23</f>
        <v>159</v>
      </c>
      <c r="G24" s="7">
        <f>MayR!L23</f>
        <v>20850</v>
      </c>
      <c r="H24" s="7">
        <f>MayR!M23</f>
        <v>131</v>
      </c>
      <c r="I24" s="7">
        <f>MayR!N23</f>
        <v>49</v>
      </c>
      <c r="J24" s="7">
        <f>MayR!B23</f>
        <v>4256</v>
      </c>
      <c r="K24" s="7">
        <f>MayR!C23</f>
        <v>2071</v>
      </c>
      <c r="L24" s="7">
        <f>MayR!D23</f>
        <v>2185</v>
      </c>
      <c r="M24" s="7">
        <f>MayR!U19</f>
        <v>144</v>
      </c>
      <c r="N24" s="7">
        <f>MayR!G23</f>
        <v>506</v>
      </c>
      <c r="O24" s="7">
        <f>MayR!O23</f>
        <v>2961</v>
      </c>
      <c r="P24" s="7">
        <f>MayR!P23</f>
        <v>52</v>
      </c>
      <c r="Q24" s="7">
        <f>MayR!Q23</f>
        <v>141</v>
      </c>
      <c r="R24" s="7">
        <f>MayR!R23</f>
        <v>5</v>
      </c>
      <c r="S24" s="7">
        <f>MayR!E23</f>
        <v>386</v>
      </c>
      <c r="T24" s="7">
        <f>MayR!F23</f>
        <v>548</v>
      </c>
    </row>
    <row r="25" spans="1:20">
      <c r="A25" s="8" t="s">
        <v>28</v>
      </c>
      <c r="B25" s="8">
        <f>'YTD Totals'!B25</f>
        <v>90432</v>
      </c>
      <c r="C25" s="8">
        <f>'April-19'!D25</f>
        <v>91547</v>
      </c>
      <c r="D25" s="8">
        <f>MayR!I24</f>
        <v>91750</v>
      </c>
      <c r="E25" s="8">
        <f>MayR!J24</f>
        <v>765</v>
      </c>
      <c r="F25" s="8">
        <f>MayR!K24</f>
        <v>551</v>
      </c>
      <c r="G25" s="8">
        <f>MayR!L24</f>
        <v>81867</v>
      </c>
      <c r="H25" s="8">
        <f>MayR!M24</f>
        <v>467</v>
      </c>
      <c r="I25" s="8">
        <f>MayR!N24</f>
        <v>261</v>
      </c>
      <c r="J25" s="8">
        <f>MayR!B24</f>
        <v>17211</v>
      </c>
      <c r="K25" s="8">
        <f>MayR!C24</f>
        <v>9724</v>
      </c>
      <c r="L25" s="8">
        <f>MayR!D24</f>
        <v>7487</v>
      </c>
      <c r="M25" s="8">
        <f>MayR!U20</f>
        <v>1226</v>
      </c>
      <c r="N25" s="8">
        <f>MayR!G24</f>
        <v>1411</v>
      </c>
      <c r="O25" s="8">
        <f>MayR!O24</f>
        <v>19239</v>
      </c>
      <c r="P25" s="8">
        <f>MayR!P24</f>
        <v>149</v>
      </c>
      <c r="Q25" s="8">
        <f>MayR!Q24</f>
        <v>395</v>
      </c>
      <c r="R25" s="8">
        <f>MayR!R24</f>
        <v>14</v>
      </c>
      <c r="S25" s="8">
        <f>MayR!E24</f>
        <v>1253</v>
      </c>
      <c r="T25" s="8">
        <f>MayR!F24</f>
        <v>1623</v>
      </c>
    </row>
    <row r="26" spans="1:20">
      <c r="A26" s="7" t="s">
        <v>29</v>
      </c>
      <c r="B26" s="7">
        <f>'YTD Totals'!B26</f>
        <v>13344</v>
      </c>
      <c r="C26" s="7">
        <f>'April-19'!D26</f>
        <v>13473</v>
      </c>
      <c r="D26" s="7">
        <f>MayR!I25</f>
        <v>13510</v>
      </c>
      <c r="E26" s="7">
        <f>MayR!J25</f>
        <v>143</v>
      </c>
      <c r="F26" s="7">
        <f>MayR!K25</f>
        <v>106</v>
      </c>
      <c r="G26" s="7">
        <f>MayR!L25</f>
        <v>13159</v>
      </c>
      <c r="H26" s="7">
        <f>MayR!M25</f>
        <v>59</v>
      </c>
      <c r="I26" s="7">
        <f>MayR!N25</f>
        <v>33</v>
      </c>
      <c r="J26" s="7">
        <f>MayR!B25</f>
        <v>1266</v>
      </c>
      <c r="K26" s="7">
        <f>MayR!C25</f>
        <v>738</v>
      </c>
      <c r="L26" s="7">
        <f>MayR!D25</f>
        <v>528</v>
      </c>
      <c r="M26" s="7">
        <f>MayR!U21</f>
        <v>47</v>
      </c>
      <c r="N26" s="7">
        <f>MayR!G25</f>
        <v>151</v>
      </c>
      <c r="O26" s="7">
        <f>MayR!O25</f>
        <v>890</v>
      </c>
      <c r="P26" s="7">
        <f>MayR!P25</f>
        <v>12</v>
      </c>
      <c r="Q26" s="7">
        <f>MayR!Q25</f>
        <v>14</v>
      </c>
      <c r="R26" s="7">
        <f>MayR!R25</f>
        <v>1</v>
      </c>
      <c r="S26" s="7">
        <f>MayR!E25</f>
        <v>309</v>
      </c>
      <c r="T26" s="7">
        <f>MayR!F25</f>
        <v>232</v>
      </c>
    </row>
    <row r="27" spans="1:20">
      <c r="A27" s="8" t="s">
        <v>30</v>
      </c>
      <c r="B27" s="8">
        <f>'YTD Totals'!B27</f>
        <v>0</v>
      </c>
      <c r="C27" s="8">
        <f>'April-19'!D27</f>
        <v>0</v>
      </c>
      <c r="D27" s="8">
        <f>MayR!I26</f>
        <v>0</v>
      </c>
      <c r="E27" s="8">
        <f>MayR!J26</f>
        <v>0</v>
      </c>
      <c r="F27" s="8">
        <f>MayR!K26</f>
        <v>0</v>
      </c>
      <c r="G27" s="8">
        <f>MayR!L26</f>
        <v>0</v>
      </c>
      <c r="H27" s="8">
        <f>MayR!M26</f>
        <v>0</v>
      </c>
      <c r="I27" s="8">
        <f>MayR!N26</f>
        <v>0</v>
      </c>
      <c r="J27" s="8">
        <f>MayR!B26</f>
        <v>0</v>
      </c>
      <c r="K27" s="8">
        <f>MayR!C26</f>
        <v>0</v>
      </c>
      <c r="L27" s="8">
        <f>MayR!D26</f>
        <v>0</v>
      </c>
      <c r="M27" s="8">
        <f>MayR!U22</f>
        <v>106</v>
      </c>
      <c r="N27" s="8">
        <f>MayR!G26</f>
        <v>0</v>
      </c>
      <c r="O27" s="8">
        <f>MayR!O26</f>
        <v>249</v>
      </c>
      <c r="P27" s="8">
        <f>MayR!P26</f>
        <v>6</v>
      </c>
      <c r="Q27" s="8">
        <f>MayR!Q26</f>
        <v>5</v>
      </c>
      <c r="R27" s="8">
        <f>MayR!R26</f>
        <v>0</v>
      </c>
      <c r="S27" s="8">
        <f>MayR!E26</f>
        <v>0</v>
      </c>
      <c r="T27" s="8">
        <f>MayR!F26</f>
        <v>0</v>
      </c>
    </row>
    <row r="28" spans="1:20">
      <c r="A28" s="7" t="s">
        <v>31</v>
      </c>
      <c r="B28" s="7">
        <f>'YTD Totals'!B28</f>
        <v>14886</v>
      </c>
      <c r="C28" s="7">
        <f>'April-19'!D28</f>
        <v>14842</v>
      </c>
      <c r="D28" s="7">
        <f>MayR!I27</f>
        <v>15001</v>
      </c>
      <c r="E28" s="7">
        <f>MayR!J27</f>
        <v>172</v>
      </c>
      <c r="F28" s="7">
        <f>MayR!K27</f>
        <v>13</v>
      </c>
      <c r="G28" s="7">
        <f>MayR!L27</f>
        <v>14707</v>
      </c>
      <c r="H28" s="7">
        <f>MayR!M27</f>
        <v>51</v>
      </c>
      <c r="I28" s="7">
        <f>MayR!N27</f>
        <v>2</v>
      </c>
      <c r="J28" s="7">
        <f>MayR!B27</f>
        <v>1222</v>
      </c>
      <c r="K28" s="7">
        <f>MayR!C27</f>
        <v>689</v>
      </c>
      <c r="L28" s="7">
        <f>MayR!D27</f>
        <v>533</v>
      </c>
      <c r="M28" s="7">
        <f>MayR!U23</f>
        <v>47</v>
      </c>
      <c r="N28" s="7">
        <f>MayR!G27</f>
        <v>129</v>
      </c>
      <c r="O28" s="7">
        <f>MayR!O27</f>
        <v>1020</v>
      </c>
      <c r="P28" s="7">
        <f>MayR!P27</f>
        <v>6</v>
      </c>
      <c r="Q28" s="7">
        <f>MayR!Q27</f>
        <v>25</v>
      </c>
      <c r="R28" s="7">
        <f>MayR!R27</f>
        <v>0</v>
      </c>
      <c r="S28" s="7">
        <f>MayR!E27</f>
        <v>217</v>
      </c>
      <c r="T28" s="7">
        <f>MayR!F27</f>
        <v>218</v>
      </c>
    </row>
    <row r="29" spans="1:20">
      <c r="A29" s="8" t="s">
        <v>32</v>
      </c>
      <c r="B29" s="8">
        <f>'YTD Totals'!B29</f>
        <v>4011</v>
      </c>
      <c r="C29" s="8">
        <f>'April-19'!D29</f>
        <v>3803</v>
      </c>
      <c r="D29" s="8">
        <f>MayR!I28</f>
        <v>3852</v>
      </c>
      <c r="E29" s="8">
        <f>MayR!J28</f>
        <v>57</v>
      </c>
      <c r="F29" s="8">
        <f>MayR!K28</f>
        <v>8</v>
      </c>
      <c r="G29" s="8">
        <f>MayR!L28</f>
        <v>3826</v>
      </c>
      <c r="H29" s="8">
        <f>MayR!M28</f>
        <v>19</v>
      </c>
      <c r="I29" s="8">
        <f>MayR!N28</f>
        <v>4</v>
      </c>
      <c r="J29" s="8">
        <f>MayR!B28</f>
        <v>548</v>
      </c>
      <c r="K29" s="8">
        <f>MayR!C28</f>
        <v>287</v>
      </c>
      <c r="L29" s="8">
        <f>MayR!D28</f>
        <v>261</v>
      </c>
      <c r="M29" s="8">
        <f>MayR!U25</f>
        <v>30</v>
      </c>
      <c r="N29" s="8">
        <f>MayR!G28</f>
        <v>75</v>
      </c>
      <c r="O29" s="8">
        <f>MayR!O28</f>
        <v>580</v>
      </c>
      <c r="P29" s="8">
        <f>MayR!P28</f>
        <v>16</v>
      </c>
      <c r="Q29" s="8">
        <f>MayR!Q28</f>
        <v>18</v>
      </c>
      <c r="R29" s="8">
        <f>MayR!R28</f>
        <v>0</v>
      </c>
      <c r="S29" s="8">
        <f>MayR!E28</f>
        <v>50</v>
      </c>
      <c r="T29" s="8">
        <f>MayR!F28</f>
        <v>58</v>
      </c>
    </row>
    <row r="30" spans="1:20">
      <c r="A30" s="7" t="s">
        <v>33</v>
      </c>
      <c r="B30" s="7">
        <f>'YTD Totals'!B30</f>
        <v>16665</v>
      </c>
      <c r="C30" s="7">
        <f>'April-19'!D30</f>
        <v>16285</v>
      </c>
      <c r="D30" s="7">
        <f>MayR!I29</f>
        <v>16151</v>
      </c>
      <c r="E30" s="7">
        <f>MayR!J29</f>
        <v>126</v>
      </c>
      <c r="F30" s="7">
        <f>MayR!K29</f>
        <v>261</v>
      </c>
      <c r="G30" s="7">
        <f>MayR!L29</f>
        <v>15991</v>
      </c>
      <c r="H30" s="7">
        <f>MayR!M29</f>
        <v>42</v>
      </c>
      <c r="I30" s="7">
        <f>MayR!N29</f>
        <v>57</v>
      </c>
      <c r="J30" s="7">
        <f>MayR!B29</f>
        <v>3144</v>
      </c>
      <c r="K30" s="7">
        <f>MayR!C29</f>
        <v>1470</v>
      </c>
      <c r="L30" s="7">
        <f>MayR!D29</f>
        <v>1674</v>
      </c>
      <c r="M30" s="7">
        <f>MayR!U26</f>
        <v>75</v>
      </c>
      <c r="N30" s="7">
        <f>MayR!G29</f>
        <v>325</v>
      </c>
      <c r="O30" s="7">
        <f>MayR!O29</f>
        <v>1772</v>
      </c>
      <c r="P30" s="7">
        <f>MayR!P29</f>
        <v>40</v>
      </c>
      <c r="Q30" s="7">
        <f>MayR!Q29</f>
        <v>83</v>
      </c>
      <c r="R30" s="7">
        <f>MayR!R29</f>
        <v>2</v>
      </c>
      <c r="S30" s="7">
        <f>MayR!E29</f>
        <v>416</v>
      </c>
      <c r="T30" s="7">
        <f>MayR!F29</f>
        <v>359</v>
      </c>
    </row>
    <row r="31" spans="1:20">
      <c r="A31" s="8" t="s">
        <v>34</v>
      </c>
      <c r="B31" s="8">
        <f>'YTD Totals'!B31</f>
        <v>1143</v>
      </c>
      <c r="C31" s="8">
        <f>'April-19'!D31</f>
        <v>812</v>
      </c>
      <c r="D31" s="8">
        <f>MayR!I30</f>
        <v>814</v>
      </c>
      <c r="E31" s="8">
        <f>MayR!J30</f>
        <v>13</v>
      </c>
      <c r="F31" s="8">
        <f>MayR!K30</f>
        <v>11</v>
      </c>
      <c r="G31" s="8">
        <f>MayR!L30</f>
        <v>720</v>
      </c>
      <c r="H31" s="8">
        <f>MayR!M30</f>
        <v>11</v>
      </c>
      <c r="I31" s="8">
        <f>MayR!N30</f>
        <v>1</v>
      </c>
      <c r="J31" s="8">
        <f>MayR!B30</f>
        <v>65</v>
      </c>
      <c r="K31" s="8">
        <f>MayR!C30</f>
        <v>60</v>
      </c>
      <c r="L31" s="8">
        <f>MayR!D30</f>
        <v>5</v>
      </c>
      <c r="M31" s="8">
        <f>MayR!U28</f>
        <v>4</v>
      </c>
      <c r="N31" s="8">
        <f>MayR!G30</f>
        <v>11</v>
      </c>
      <c r="O31" s="8">
        <f>MayR!O30</f>
        <v>150</v>
      </c>
      <c r="P31" s="8">
        <f>MayR!P30</f>
        <v>2</v>
      </c>
      <c r="Q31" s="8">
        <f>MayR!Q30</f>
        <v>1</v>
      </c>
      <c r="R31" s="8">
        <f>MayR!R30</f>
        <v>12</v>
      </c>
      <c r="S31" s="8">
        <f>MayR!E30</f>
        <v>81</v>
      </c>
      <c r="T31" s="8">
        <f>MayR!F30</f>
        <v>60</v>
      </c>
    </row>
    <row r="32" spans="1:20">
      <c r="A32" s="7" t="s">
        <v>35</v>
      </c>
      <c r="B32" s="7">
        <f>'YTD Totals'!B32</f>
        <v>21309</v>
      </c>
      <c r="C32" s="7">
        <f>'April-19'!D32</f>
        <v>21580</v>
      </c>
      <c r="D32" s="7">
        <f>MayR!I31</f>
        <v>21412</v>
      </c>
      <c r="E32" s="7">
        <f>MayR!J31</f>
        <v>60</v>
      </c>
      <c r="F32" s="7">
        <f>MayR!K31</f>
        <v>228</v>
      </c>
      <c r="G32" s="7">
        <f>MayR!L31</f>
        <v>20512</v>
      </c>
      <c r="H32" s="7">
        <f>MayR!M31</f>
        <v>22</v>
      </c>
      <c r="I32" s="7">
        <f>MayR!N31</f>
        <v>102</v>
      </c>
      <c r="J32" s="7">
        <f>MayR!B31</f>
        <v>519</v>
      </c>
      <c r="K32" s="7">
        <f>MayR!C31</f>
        <v>265</v>
      </c>
      <c r="L32" s="7">
        <f>MayR!D31</f>
        <v>254</v>
      </c>
      <c r="M32" s="7">
        <f>MayR!U29</f>
        <v>13</v>
      </c>
      <c r="N32" s="7">
        <f>MayR!G31</f>
        <v>79</v>
      </c>
      <c r="O32" s="7">
        <f>MayR!O31</f>
        <v>566</v>
      </c>
      <c r="P32" s="7">
        <f>MayR!P31</f>
        <v>0</v>
      </c>
      <c r="Q32" s="7">
        <f>MayR!Q31</f>
        <v>21</v>
      </c>
      <c r="R32" s="7">
        <f>MayR!R31</f>
        <v>0</v>
      </c>
      <c r="S32" s="7">
        <f>MayR!E31</f>
        <v>256</v>
      </c>
      <c r="T32" s="7">
        <f>MayR!F31</f>
        <v>47</v>
      </c>
    </row>
    <row r="33" spans="1:20">
      <c r="A33" s="8" t="s">
        <v>36</v>
      </c>
      <c r="B33" s="8">
        <f>'YTD Totals'!B33</f>
        <v>24255</v>
      </c>
      <c r="C33" s="8">
        <f>'April-19'!D33</f>
        <v>25193</v>
      </c>
      <c r="D33" s="8">
        <f>MayR!I32</f>
        <v>25004</v>
      </c>
      <c r="E33" s="8">
        <f>MayR!J32</f>
        <v>191</v>
      </c>
      <c r="F33" s="8">
        <f>MayR!K32</f>
        <v>380</v>
      </c>
      <c r="G33" s="8">
        <f>MayR!L32</f>
        <v>24780</v>
      </c>
      <c r="H33" s="8">
        <f>MayR!M32</f>
        <v>76</v>
      </c>
      <c r="I33" s="8">
        <f>MayR!N32</f>
        <v>70</v>
      </c>
      <c r="J33" s="8">
        <f>MayR!B32</f>
        <v>3620</v>
      </c>
      <c r="K33" s="8">
        <f>MayR!C32</f>
        <v>2421</v>
      </c>
      <c r="L33" s="8">
        <f>MayR!D32</f>
        <v>1199</v>
      </c>
      <c r="M33" s="8">
        <f>MayR!U30</f>
        <v>115</v>
      </c>
      <c r="N33" s="8">
        <f>MayR!G32</f>
        <v>508</v>
      </c>
      <c r="O33" s="8">
        <f>MayR!O32</f>
        <v>2836</v>
      </c>
      <c r="P33" s="8">
        <f>MayR!P32</f>
        <v>26</v>
      </c>
      <c r="Q33" s="8">
        <f>MayR!Q32</f>
        <v>149</v>
      </c>
      <c r="R33" s="8">
        <f>MayR!R32</f>
        <v>8</v>
      </c>
      <c r="S33" s="8">
        <f>MayR!E32</f>
        <v>551</v>
      </c>
      <c r="T33" s="8">
        <f>MayR!F32</f>
        <v>412</v>
      </c>
    </row>
    <row r="34" spans="1:20">
      <c r="A34" s="7" t="s">
        <v>37</v>
      </c>
      <c r="B34" s="7">
        <f>'YTD Totals'!B34</f>
        <v>24501</v>
      </c>
      <c r="C34" s="7">
        <f>'April-19'!D34</f>
        <v>22915</v>
      </c>
      <c r="D34" s="7">
        <f>MayR!I33</f>
        <v>23106</v>
      </c>
      <c r="E34" s="7">
        <f>MayR!J33</f>
        <v>211</v>
      </c>
      <c r="F34" s="7">
        <f>MayR!K33</f>
        <v>20</v>
      </c>
      <c r="G34" s="7">
        <f>MayR!L33</f>
        <v>22695</v>
      </c>
      <c r="H34" s="7">
        <f>MayR!M33</f>
        <v>85</v>
      </c>
      <c r="I34" s="7">
        <f>MayR!N33</f>
        <v>5</v>
      </c>
      <c r="J34" s="7">
        <f>MayR!B33</f>
        <v>2435</v>
      </c>
      <c r="K34" s="7">
        <f>MayR!C33</f>
        <v>1628</v>
      </c>
      <c r="L34" s="7">
        <f>MayR!D33</f>
        <v>807</v>
      </c>
      <c r="M34" s="7">
        <f>MayR!U31</f>
        <v>29</v>
      </c>
      <c r="N34" s="7">
        <f>MayR!G33</f>
        <v>328</v>
      </c>
      <c r="O34" s="7">
        <f>MayR!O33</f>
        <v>2817</v>
      </c>
      <c r="P34" s="7">
        <f>MayR!P33</f>
        <v>36</v>
      </c>
      <c r="Q34" s="7">
        <f>MayR!Q33</f>
        <v>172</v>
      </c>
      <c r="R34" s="7">
        <f>MayR!R33</f>
        <v>207</v>
      </c>
      <c r="S34" s="7">
        <f>MayR!E33</f>
        <v>481</v>
      </c>
      <c r="T34" s="7">
        <f>MayR!F33</f>
        <v>634</v>
      </c>
    </row>
    <row r="35" spans="1:20">
      <c r="A35" s="8" t="s">
        <v>38</v>
      </c>
      <c r="B35" s="8">
        <f>'YTD Totals'!B35</f>
        <v>10675</v>
      </c>
      <c r="C35" s="8">
        <f>'April-19'!D35</f>
        <v>10456</v>
      </c>
      <c r="D35" s="8">
        <f>MayR!I34</f>
        <v>10274</v>
      </c>
      <c r="E35" s="8">
        <f>MayR!J34</f>
        <v>28</v>
      </c>
      <c r="F35" s="8">
        <f>MayR!K34</f>
        <v>210</v>
      </c>
      <c r="G35" s="8">
        <f>MayR!L34</f>
        <v>10117</v>
      </c>
      <c r="H35" s="8">
        <f>MayR!M34</f>
        <v>7</v>
      </c>
      <c r="I35" s="8">
        <f>MayR!N34</f>
        <v>8</v>
      </c>
      <c r="J35" s="8">
        <f>MayR!B34</f>
        <v>1555</v>
      </c>
      <c r="K35" s="8">
        <f>MayR!C34</f>
        <v>1097</v>
      </c>
      <c r="L35" s="8">
        <f>MayR!D34</f>
        <v>458</v>
      </c>
      <c r="M35" s="8">
        <f>MayR!U32</f>
        <v>74</v>
      </c>
      <c r="N35" s="8">
        <f>MayR!G34</f>
        <v>222</v>
      </c>
      <c r="O35" s="8">
        <f>MayR!O34</f>
        <v>1316</v>
      </c>
      <c r="P35" s="8">
        <f>MayR!P34</f>
        <v>46</v>
      </c>
      <c r="Q35" s="8">
        <f>MayR!Q34</f>
        <v>59</v>
      </c>
      <c r="R35" s="8">
        <f>MayR!R34</f>
        <v>0</v>
      </c>
      <c r="S35" s="8">
        <f>MayR!E34</f>
        <v>127</v>
      </c>
      <c r="T35" s="8">
        <f>MayR!F34</f>
        <v>217</v>
      </c>
    </row>
    <row r="36" spans="1:20">
      <c r="A36" s="7" t="s">
        <v>39</v>
      </c>
      <c r="B36" s="7">
        <f>'YTD Totals'!B36</f>
        <v>64751</v>
      </c>
      <c r="C36" s="7">
        <f>'April-19'!D36</f>
        <v>65594</v>
      </c>
      <c r="D36" s="7">
        <f>MayR!I35</f>
        <v>65982</v>
      </c>
      <c r="E36" s="7">
        <f>MayR!J35</f>
        <v>488</v>
      </c>
      <c r="F36" s="7">
        <f>MayR!K35</f>
        <v>101</v>
      </c>
      <c r="G36" s="7">
        <f>MayR!L35</f>
        <v>63698</v>
      </c>
      <c r="H36" s="7">
        <f>MayR!M35</f>
        <v>226</v>
      </c>
      <c r="I36" s="7">
        <f>MayR!N35</f>
        <v>62</v>
      </c>
      <c r="J36" s="7">
        <f>MayR!B35</f>
        <v>11032</v>
      </c>
      <c r="K36" s="7">
        <f>MayR!C35</f>
        <v>4996</v>
      </c>
      <c r="L36" s="7">
        <f>MayR!D35</f>
        <v>6036</v>
      </c>
      <c r="M36" s="7">
        <f>MayR!U33</f>
        <v>274</v>
      </c>
      <c r="N36" s="7">
        <f>MayR!G35</f>
        <v>1167</v>
      </c>
      <c r="O36" s="7">
        <f>MayR!O35</f>
        <v>13169</v>
      </c>
      <c r="P36" s="7">
        <f>MayR!P35</f>
        <v>103</v>
      </c>
      <c r="Q36" s="7">
        <f>MayR!Q35</f>
        <v>383</v>
      </c>
      <c r="R36" s="7">
        <f>MayR!R35</f>
        <v>6</v>
      </c>
      <c r="S36" s="7">
        <f>MayR!E35</f>
        <v>1000</v>
      </c>
      <c r="T36" s="7">
        <f>MayR!F35</f>
        <v>1172</v>
      </c>
    </row>
    <row r="37" spans="1:20">
      <c r="A37" s="8" t="s">
        <v>40</v>
      </c>
      <c r="B37" s="8">
        <f>'YTD Totals'!B37</f>
        <v>20619</v>
      </c>
      <c r="C37" s="8">
        <f>'April-19'!D37</f>
        <v>20660</v>
      </c>
      <c r="D37" s="8">
        <f>MayR!I36</f>
        <v>20542</v>
      </c>
      <c r="E37" s="8">
        <f>MayR!J36</f>
        <v>77</v>
      </c>
      <c r="F37" s="8">
        <f>MayR!K36</f>
        <v>195</v>
      </c>
      <c r="G37" s="8">
        <f>MayR!L36</f>
        <v>20277</v>
      </c>
      <c r="H37" s="8">
        <f>MayR!M36</f>
        <v>23</v>
      </c>
      <c r="I37" s="8">
        <f>MayR!N36</f>
        <v>32</v>
      </c>
      <c r="J37" s="8">
        <f>MayR!B36</f>
        <v>1798</v>
      </c>
      <c r="K37" s="8">
        <f>MayR!C36</f>
        <v>1038</v>
      </c>
      <c r="L37" s="8">
        <f>MayR!D36</f>
        <v>760</v>
      </c>
      <c r="M37" s="8">
        <f>MayR!U34</f>
        <v>52</v>
      </c>
      <c r="N37" s="8">
        <f>MayR!G36</f>
        <v>244</v>
      </c>
      <c r="O37" s="8">
        <f>MayR!O36</f>
        <v>1450</v>
      </c>
      <c r="P37" s="8">
        <f>MayR!P36</f>
        <v>17</v>
      </c>
      <c r="Q37" s="8">
        <f>MayR!Q36</f>
        <v>66</v>
      </c>
      <c r="R37" s="8">
        <f>MayR!R36</f>
        <v>0</v>
      </c>
      <c r="S37" s="8">
        <f>MayR!E36</f>
        <v>388</v>
      </c>
      <c r="T37" s="8">
        <f>MayR!F36</f>
        <v>243</v>
      </c>
    </row>
    <row r="38" spans="1:20">
      <c r="A38" s="7" t="s">
        <v>41</v>
      </c>
      <c r="B38" s="7">
        <f>'YTD Totals'!B38</f>
        <v>33028</v>
      </c>
      <c r="C38" s="7">
        <f>'April-19'!D38</f>
        <v>33636</v>
      </c>
      <c r="D38" s="7">
        <f>MayR!I37</f>
        <v>33652</v>
      </c>
      <c r="E38" s="7">
        <f>MayR!J37</f>
        <v>222</v>
      </c>
      <c r="F38" s="7">
        <f>MayR!K37</f>
        <v>207</v>
      </c>
      <c r="G38" s="7">
        <f>MayR!L37</f>
        <v>32192</v>
      </c>
      <c r="H38" s="7">
        <f>MayR!M37</f>
        <v>86</v>
      </c>
      <c r="I38" s="7">
        <f>MayR!N37</f>
        <v>90</v>
      </c>
      <c r="J38" s="7">
        <f>MayR!B37</f>
        <v>4558</v>
      </c>
      <c r="K38" s="7">
        <f>MayR!C37</f>
        <v>2290</v>
      </c>
      <c r="L38" s="7">
        <f>MayR!D37</f>
        <v>2268</v>
      </c>
      <c r="M38" s="7">
        <f>MayR!U35</f>
        <v>125</v>
      </c>
      <c r="N38" s="7">
        <f>MayR!G37</f>
        <v>794</v>
      </c>
      <c r="O38" s="7">
        <f>MayR!O37</f>
        <v>6748</v>
      </c>
      <c r="P38" s="7">
        <f>MayR!P37</f>
        <v>80</v>
      </c>
      <c r="Q38" s="7">
        <f>MayR!Q37</f>
        <v>193</v>
      </c>
      <c r="R38" s="7">
        <f>MayR!R37</f>
        <v>32</v>
      </c>
      <c r="S38" s="7">
        <f>MayR!E37</f>
        <v>376</v>
      </c>
      <c r="T38" s="7">
        <f>MayR!F37</f>
        <v>296</v>
      </c>
    </row>
    <row r="39" spans="1:20">
      <c r="A39" s="8" t="s">
        <v>42</v>
      </c>
      <c r="B39" s="8">
        <f>'YTD Totals'!B39</f>
        <v>7973</v>
      </c>
      <c r="C39" s="8">
        <f>'April-19'!D39</f>
        <v>7813</v>
      </c>
      <c r="D39" s="8">
        <f>MayR!I38</f>
        <v>7959</v>
      </c>
      <c r="E39" s="8">
        <f>MayR!J38</f>
        <v>160</v>
      </c>
      <c r="F39" s="8">
        <f>MayR!K38</f>
        <v>14</v>
      </c>
      <c r="G39" s="8">
        <f>MayR!L38</f>
        <v>7954</v>
      </c>
      <c r="H39" s="8">
        <f>MayR!M38</f>
        <v>52</v>
      </c>
      <c r="I39" s="8">
        <f>MayR!N38</f>
        <v>2</v>
      </c>
      <c r="J39" s="8">
        <f>MayR!B38</f>
        <v>147</v>
      </c>
      <c r="K39" s="8">
        <f>MayR!C38</f>
        <v>101</v>
      </c>
      <c r="L39" s="8">
        <f>MayR!D38</f>
        <v>46</v>
      </c>
      <c r="M39" s="8">
        <f>MayR!U36</f>
        <v>0</v>
      </c>
      <c r="N39" s="8">
        <f>MayR!G38</f>
        <v>21</v>
      </c>
      <c r="O39" s="8">
        <f>MayR!O38</f>
        <v>240</v>
      </c>
      <c r="P39" s="8">
        <f>MayR!P38</f>
        <v>0</v>
      </c>
      <c r="Q39" s="8">
        <f>MayR!Q38</f>
        <v>1</v>
      </c>
      <c r="R39" s="8">
        <f>MayR!R38</f>
        <v>0</v>
      </c>
      <c r="S39" s="8">
        <f>MayR!E38</f>
        <v>86</v>
      </c>
      <c r="T39" s="8">
        <f>MayR!F38</f>
        <v>38</v>
      </c>
    </row>
    <row r="40" spans="1:20">
      <c r="A40" s="10" t="s">
        <v>43</v>
      </c>
      <c r="B40" s="10">
        <f>'YTD Totals'!B40</f>
        <v>10388</v>
      </c>
      <c r="C40" s="10">
        <f>'April-19'!D40</f>
        <v>11040</v>
      </c>
      <c r="D40" s="10">
        <f>MayR!I39</f>
        <v>10818</v>
      </c>
      <c r="E40" s="10">
        <f>MayR!J39</f>
        <v>11</v>
      </c>
      <c r="F40" s="10">
        <f>MayR!K39</f>
        <v>233</v>
      </c>
      <c r="G40" s="10">
        <f>MayR!L39</f>
        <v>9385</v>
      </c>
      <c r="H40" s="10">
        <f>MayR!M39</f>
        <v>4</v>
      </c>
      <c r="I40" s="10">
        <f>MayR!N39</f>
        <v>27</v>
      </c>
      <c r="J40" s="10">
        <f>MayR!B39</f>
        <v>255</v>
      </c>
      <c r="K40" s="10">
        <f>MayR!C39</f>
        <v>3</v>
      </c>
      <c r="L40" s="10">
        <f>MayR!D39</f>
        <v>252</v>
      </c>
      <c r="M40" s="10"/>
      <c r="N40" s="10">
        <f>MayR!G39</f>
        <v>70</v>
      </c>
      <c r="O40" s="10">
        <f>MayR!O39</f>
        <v>258</v>
      </c>
      <c r="P40" s="10">
        <f>MayR!P39</f>
        <v>1</v>
      </c>
      <c r="Q40" s="10">
        <f>MayR!Q39</f>
        <v>0</v>
      </c>
      <c r="R40" s="10">
        <f>MayR!R39</f>
        <v>0</v>
      </c>
      <c r="S40" s="10">
        <f>MayR!E39</f>
        <v>10</v>
      </c>
      <c r="T40" s="10">
        <f>MayR!F39</f>
        <v>0</v>
      </c>
    </row>
    <row r="41" spans="1:20">
      <c r="A41" s="10" t="s">
        <v>44</v>
      </c>
      <c r="B41" s="10">
        <f>'YTD Totals'!B41</f>
        <v>18549</v>
      </c>
      <c r="C41" s="10">
        <f>'April-19'!D41</f>
        <v>19035</v>
      </c>
      <c r="D41" s="10">
        <f>MayR!I40</f>
        <v>19138</v>
      </c>
      <c r="E41" s="10">
        <f>MayR!J40</f>
        <v>125</v>
      </c>
      <c r="F41" s="10">
        <f>MayR!K40</f>
        <v>22</v>
      </c>
      <c r="G41" s="10">
        <f>MayR!L40</f>
        <v>15116</v>
      </c>
      <c r="H41" s="10">
        <f>MayR!M40</f>
        <v>59</v>
      </c>
      <c r="I41" s="10">
        <f>MayR!N40</f>
        <v>8</v>
      </c>
      <c r="J41" s="10">
        <f>MayR!B40</f>
        <v>305</v>
      </c>
      <c r="K41" s="10">
        <f>MayR!C40</f>
        <v>1</v>
      </c>
      <c r="L41" s="10">
        <f>MayR!D40</f>
        <v>304</v>
      </c>
      <c r="M41" s="10"/>
      <c r="N41" s="10">
        <f>MayR!G40</f>
        <v>147</v>
      </c>
      <c r="O41" s="10">
        <f>MayR!O40</f>
        <v>459</v>
      </c>
      <c r="P41" s="10">
        <f>MayR!P40</f>
        <v>0</v>
      </c>
      <c r="Q41" s="10">
        <f>MayR!Q40</f>
        <v>1</v>
      </c>
      <c r="R41" s="10">
        <f>MayR!R40</f>
        <v>1</v>
      </c>
      <c r="S41" s="10">
        <f>MayR!E40</f>
        <v>45</v>
      </c>
      <c r="T41" s="10">
        <f>MayR!F40</f>
        <v>2</v>
      </c>
    </row>
    <row r="42" spans="1:20">
      <c r="A42" s="10" t="s">
        <v>45</v>
      </c>
      <c r="B42" s="10">
        <f>'YTD Totals'!B42</f>
        <v>5474</v>
      </c>
      <c r="C42" s="10">
        <f>'April-19'!D42</f>
        <v>3642</v>
      </c>
      <c r="D42" s="10">
        <f>MayR!I41</f>
        <v>3640</v>
      </c>
      <c r="E42" s="10">
        <f>MayR!J41</f>
        <v>2</v>
      </c>
      <c r="F42" s="10">
        <f>MayR!K41</f>
        <v>4</v>
      </c>
      <c r="G42" s="10">
        <f>MayR!L41</f>
        <v>3373</v>
      </c>
      <c r="H42" s="10">
        <f>MayR!M41</f>
        <v>0</v>
      </c>
      <c r="I42" s="10">
        <f>MayR!N41</f>
        <v>2</v>
      </c>
      <c r="J42" s="10">
        <f>MayR!B41</f>
        <v>6</v>
      </c>
      <c r="K42" s="10">
        <f>MayR!C41</f>
        <v>6</v>
      </c>
      <c r="L42" s="10">
        <f>MayR!D41</f>
        <v>0</v>
      </c>
      <c r="M42" s="10"/>
      <c r="N42" s="10">
        <f>MayR!G41</f>
        <v>6</v>
      </c>
      <c r="O42" s="10">
        <f>MayR!O41</f>
        <v>305</v>
      </c>
      <c r="P42" s="10">
        <f>MayR!P41</f>
        <v>0</v>
      </c>
      <c r="Q42" s="10">
        <f>MayR!Q41</f>
        <v>0</v>
      </c>
      <c r="R42" s="10">
        <f>MayR!R41</f>
        <v>1</v>
      </c>
      <c r="S42" s="10">
        <f>MayR!E41</f>
        <v>11</v>
      </c>
      <c r="T42" s="10">
        <f>MayR!F41</f>
        <v>0</v>
      </c>
    </row>
    <row r="43" spans="1:20">
      <c r="A43" s="10" t="s">
        <v>46</v>
      </c>
      <c r="B43" s="10">
        <f>'YTD Totals'!B43</f>
        <v>5013</v>
      </c>
      <c r="C43" s="10">
        <f>'April-19'!D43</f>
        <v>5105</v>
      </c>
      <c r="D43" s="10">
        <f>MayR!I42</f>
        <v>5104</v>
      </c>
      <c r="E43" s="10">
        <f>MayR!J42</f>
        <v>0</v>
      </c>
      <c r="F43" s="10">
        <f>MayR!K42</f>
        <v>1</v>
      </c>
      <c r="G43" s="10">
        <f>MayR!L42</f>
        <v>4390</v>
      </c>
      <c r="H43" s="10">
        <f>MayR!M42</f>
        <v>0</v>
      </c>
      <c r="I43" s="10">
        <f>MayR!N42</f>
        <v>1</v>
      </c>
      <c r="J43" s="10">
        <f>MayR!B42</f>
        <v>50</v>
      </c>
      <c r="K43" s="10">
        <f>MayR!C42</f>
        <v>2</v>
      </c>
      <c r="L43" s="10">
        <f>MayR!D42</f>
        <v>48</v>
      </c>
      <c r="M43" s="10"/>
      <c r="N43" s="10">
        <f>MayR!G42</f>
        <v>36</v>
      </c>
      <c r="O43" s="10">
        <f>MayR!O42</f>
        <v>218</v>
      </c>
      <c r="P43" s="10">
        <f>MayR!P42</f>
        <v>0</v>
      </c>
      <c r="Q43" s="10">
        <f>MayR!Q42</f>
        <v>0</v>
      </c>
      <c r="R43" s="10">
        <f>MayR!R42</f>
        <v>0</v>
      </c>
      <c r="S43" s="10">
        <f>MayR!E42</f>
        <v>1</v>
      </c>
      <c r="T43" s="10">
        <f>MayR!F42</f>
        <v>2</v>
      </c>
    </row>
    <row r="44" spans="1:20">
      <c r="A44" s="10" t="s">
        <v>47</v>
      </c>
      <c r="B44" s="10">
        <f>'YTD Totals'!B44</f>
        <v>13457</v>
      </c>
      <c r="C44" s="10">
        <f>'April-19'!D44</f>
        <v>13457</v>
      </c>
      <c r="D44" s="10">
        <f>MayR!I43</f>
        <v>13451</v>
      </c>
      <c r="E44" s="10">
        <f>MayR!J43</f>
        <v>2</v>
      </c>
      <c r="F44" s="10">
        <f>MayR!K43</f>
        <v>8</v>
      </c>
      <c r="G44" s="10">
        <f>MayR!L43</f>
        <v>9530</v>
      </c>
      <c r="H44" s="10">
        <f>MayR!M43</f>
        <v>0</v>
      </c>
      <c r="I44" s="10">
        <f>MayR!N43</f>
        <v>5</v>
      </c>
      <c r="J44" s="10">
        <f>MayR!B43</f>
        <v>61</v>
      </c>
      <c r="K44" s="10">
        <f>MayR!C43</f>
        <v>5</v>
      </c>
      <c r="L44" s="10">
        <f>MayR!D43</f>
        <v>56</v>
      </c>
      <c r="M44" s="10"/>
      <c r="N44" s="10">
        <f>MayR!G43</f>
        <v>41</v>
      </c>
      <c r="O44" s="10">
        <f>MayR!O43</f>
        <v>206</v>
      </c>
      <c r="P44" s="10">
        <f>MayR!P43</f>
        <v>1</v>
      </c>
      <c r="Q44" s="10">
        <f>MayR!Q43</f>
        <v>0</v>
      </c>
      <c r="R44" s="10">
        <f>MayR!R43</f>
        <v>0</v>
      </c>
      <c r="S44" s="10">
        <f>MayR!E43</f>
        <v>2</v>
      </c>
      <c r="T44" s="10">
        <f>MayR!F43</f>
        <v>0</v>
      </c>
    </row>
    <row r="45" spans="1:20">
      <c r="A45" s="11" t="s">
        <v>69</v>
      </c>
      <c r="B45" s="11">
        <f>'YTD Totals'!B45</f>
        <v>52881</v>
      </c>
      <c r="C45" s="11">
        <f>SUM(C40:C44)</f>
        <v>52279</v>
      </c>
      <c r="D45" s="11">
        <f t="shared" ref="D45:L45" si="2">SUM(D40:D44)</f>
        <v>52151</v>
      </c>
      <c r="E45" s="11">
        <f t="shared" si="2"/>
        <v>140</v>
      </c>
      <c r="F45" s="11">
        <f t="shared" si="2"/>
        <v>268</v>
      </c>
      <c r="G45" s="11">
        <f t="shared" si="2"/>
        <v>41794</v>
      </c>
      <c r="H45" s="11">
        <f t="shared" si="2"/>
        <v>63</v>
      </c>
      <c r="I45" s="11">
        <f t="shared" si="2"/>
        <v>43</v>
      </c>
      <c r="J45" s="11">
        <f t="shared" si="2"/>
        <v>677</v>
      </c>
      <c r="K45" s="11">
        <f t="shared" si="2"/>
        <v>17</v>
      </c>
      <c r="L45" s="11">
        <f t="shared" si="2"/>
        <v>660</v>
      </c>
      <c r="M45" s="11"/>
      <c r="N45" s="11">
        <f t="shared" ref="N45:T45" si="3">SUM(N40:N44)</f>
        <v>300</v>
      </c>
      <c r="O45" s="11">
        <f t="shared" si="3"/>
        <v>1446</v>
      </c>
      <c r="P45" s="11">
        <f>SUM(Q40:Q44)</f>
        <v>1</v>
      </c>
      <c r="Q45" s="11">
        <f>SUM(P40:P44)</f>
        <v>2</v>
      </c>
      <c r="R45" s="11">
        <f t="shared" si="3"/>
        <v>2</v>
      </c>
      <c r="S45" s="11">
        <f t="shared" si="3"/>
        <v>69</v>
      </c>
      <c r="T45" s="11">
        <f t="shared" si="3"/>
        <v>4</v>
      </c>
    </row>
    <row r="46" spans="1:20">
      <c r="A46" s="8" t="s">
        <v>48</v>
      </c>
      <c r="B46" s="8">
        <f>'YTD Totals'!B46</f>
        <v>6476</v>
      </c>
      <c r="C46" s="8">
        <f>'April-19'!D46</f>
        <v>6919</v>
      </c>
      <c r="D46" s="8">
        <f>MayR!I44</f>
        <v>6945</v>
      </c>
      <c r="E46" s="8">
        <f>MayR!J44</f>
        <v>31</v>
      </c>
      <c r="F46" s="8">
        <f>MayR!K44</f>
        <v>5</v>
      </c>
      <c r="G46" s="8">
        <f>MayR!L44</f>
        <v>6807</v>
      </c>
      <c r="H46" s="8">
        <f>MayR!M44</f>
        <v>5</v>
      </c>
      <c r="I46" s="8">
        <f>MayR!N44</f>
        <v>1</v>
      </c>
      <c r="J46" s="8">
        <f>MayR!B44</f>
        <v>291</v>
      </c>
      <c r="K46" s="8">
        <f>MayR!C44</f>
        <v>121</v>
      </c>
      <c r="L46" s="8">
        <f>MayR!D44</f>
        <v>170</v>
      </c>
      <c r="M46" s="8">
        <f>MayR!U37</f>
        <v>10</v>
      </c>
      <c r="N46" s="8">
        <f>MayR!G44</f>
        <v>37</v>
      </c>
      <c r="O46" s="8">
        <f>MayR!O44</f>
        <v>411</v>
      </c>
      <c r="P46" s="8">
        <f>MayR!P44</f>
        <v>1</v>
      </c>
      <c r="Q46" s="8">
        <f>MayR!Q44</f>
        <v>6</v>
      </c>
      <c r="R46" s="8">
        <f>MayR!R44</f>
        <v>0</v>
      </c>
      <c r="S46" s="8">
        <f>MayR!E44</f>
        <v>47</v>
      </c>
      <c r="T46" s="8">
        <f>MayR!F44</f>
        <v>62</v>
      </c>
    </row>
    <row r="47" spans="1:20">
      <c r="A47" s="7" t="s">
        <v>49</v>
      </c>
      <c r="B47" s="7">
        <f>'YTD Totals'!B47</f>
        <v>6971</v>
      </c>
      <c r="C47" s="7">
        <f>'April-19'!D47</f>
        <v>7248</v>
      </c>
      <c r="D47" s="7">
        <f>MayR!I45</f>
        <v>7272</v>
      </c>
      <c r="E47" s="7">
        <f>MayR!J45</f>
        <v>31</v>
      </c>
      <c r="F47" s="7">
        <f>MayR!K45</f>
        <v>7</v>
      </c>
      <c r="G47" s="7">
        <f>MayR!L45</f>
        <v>7236</v>
      </c>
      <c r="H47" s="7">
        <f>MayR!M45</f>
        <v>11</v>
      </c>
      <c r="I47" s="7">
        <f>MayR!N45</f>
        <v>0</v>
      </c>
      <c r="J47" s="7">
        <f>MayR!B45</f>
        <v>448</v>
      </c>
      <c r="K47" s="7">
        <f>MayR!C45</f>
        <v>268</v>
      </c>
      <c r="L47" s="7">
        <f>MayR!D45</f>
        <v>180</v>
      </c>
      <c r="M47" s="7">
        <f>MayR!U38</f>
        <v>6</v>
      </c>
      <c r="N47" s="7">
        <f>MayR!G45</f>
        <v>51</v>
      </c>
      <c r="O47" s="7">
        <f>MayR!O45</f>
        <v>249</v>
      </c>
      <c r="P47" s="7">
        <f>MayR!P45</f>
        <v>4</v>
      </c>
      <c r="Q47" s="7">
        <f>MayR!Q45</f>
        <v>11</v>
      </c>
      <c r="R47" s="7">
        <f>MayR!R45</f>
        <v>0</v>
      </c>
      <c r="S47" s="7">
        <f>MayR!E45</f>
        <v>136</v>
      </c>
      <c r="T47" s="7">
        <f>MayR!F45</f>
        <v>59</v>
      </c>
    </row>
    <row r="48" spans="1:20">
      <c r="A48" s="8" t="s">
        <v>50</v>
      </c>
      <c r="B48" s="8">
        <f>'YTD Totals'!B48</f>
        <v>14844</v>
      </c>
      <c r="C48" s="8">
        <f>'April-19'!D48</f>
        <v>15398</v>
      </c>
      <c r="D48" s="8">
        <f>MayR!I46</f>
        <v>15360</v>
      </c>
      <c r="E48" s="8">
        <f>MayR!J46</f>
        <v>89</v>
      </c>
      <c r="F48" s="8">
        <f>MayR!K46</f>
        <v>127</v>
      </c>
      <c r="G48" s="8">
        <f>MayR!L46</f>
        <v>15290</v>
      </c>
      <c r="H48" s="8">
        <f>MayR!M46</f>
        <v>31</v>
      </c>
      <c r="I48" s="8">
        <f>MayR!N46</f>
        <v>36</v>
      </c>
      <c r="J48" s="8">
        <f>MayR!B46</f>
        <v>2231</v>
      </c>
      <c r="K48" s="8">
        <f>MayR!C46</f>
        <v>1163</v>
      </c>
      <c r="L48" s="8">
        <f>MayR!D46</f>
        <v>1068</v>
      </c>
      <c r="M48" s="8">
        <f>MayR!U39</f>
        <v>98</v>
      </c>
      <c r="N48" s="8">
        <f>MayR!G46</f>
        <v>266</v>
      </c>
      <c r="O48" s="8">
        <f>MayR!O46</f>
        <v>1411</v>
      </c>
      <c r="P48" s="8">
        <f>MayR!P46</f>
        <v>15</v>
      </c>
      <c r="Q48" s="8">
        <f>MayR!Q46</f>
        <v>58</v>
      </c>
      <c r="R48" s="8">
        <f>MayR!R46</f>
        <v>0</v>
      </c>
      <c r="S48" s="8">
        <f>MayR!E46</f>
        <v>522</v>
      </c>
      <c r="T48" s="8">
        <f>MayR!F46</f>
        <v>318</v>
      </c>
    </row>
    <row r="49" spans="1:20">
      <c r="A49" s="7" t="s">
        <v>51</v>
      </c>
      <c r="B49" s="7">
        <f>'YTD Totals'!B49</f>
        <v>31693</v>
      </c>
      <c r="C49" s="7">
        <f>'April-19'!D49</f>
        <v>32258</v>
      </c>
      <c r="D49" s="7">
        <f>MayR!I47</f>
        <v>32373</v>
      </c>
      <c r="E49" s="7">
        <f>MayR!J47</f>
        <v>161</v>
      </c>
      <c r="F49" s="7">
        <f>MayR!K47</f>
        <v>48</v>
      </c>
      <c r="G49" s="7">
        <f>MayR!L47</f>
        <v>31276</v>
      </c>
      <c r="H49" s="7">
        <f>MayR!M47</f>
        <v>66</v>
      </c>
      <c r="I49" s="7">
        <f>MayR!N47</f>
        <v>24</v>
      </c>
      <c r="J49" s="7">
        <f>MayR!B47</f>
        <v>4845</v>
      </c>
      <c r="K49" s="7">
        <f>MayR!C47</f>
        <v>1641</v>
      </c>
      <c r="L49" s="7">
        <f>MayR!D47</f>
        <v>3204</v>
      </c>
      <c r="M49" s="7">
        <f>MayR!U24</f>
        <v>141</v>
      </c>
      <c r="N49" s="7">
        <f>MayR!G47</f>
        <v>352</v>
      </c>
      <c r="O49" s="7">
        <f>MayR!O47</f>
        <v>1862</v>
      </c>
      <c r="P49" s="7">
        <f>MayR!P47</f>
        <v>8</v>
      </c>
      <c r="Q49" s="7">
        <f>MayR!Q47</f>
        <v>69</v>
      </c>
      <c r="R49" s="7">
        <f>MayR!R47</f>
        <v>2</v>
      </c>
      <c r="S49" s="7">
        <f>MayR!E47</f>
        <v>500</v>
      </c>
      <c r="T49" s="7">
        <f>MayR!F47</f>
        <v>654</v>
      </c>
    </row>
    <row r="50" spans="1:20">
      <c r="A50" s="8" t="s">
        <v>52</v>
      </c>
      <c r="B50" s="8">
        <f>'YTD Totals'!B50</f>
        <v>25578</v>
      </c>
      <c r="C50" s="8">
        <f>'April-19'!D50</f>
        <v>24883</v>
      </c>
      <c r="D50" s="8">
        <f>MayR!I48</f>
        <v>24977</v>
      </c>
      <c r="E50" s="8">
        <f>MayR!J48</f>
        <v>114</v>
      </c>
      <c r="F50" s="8">
        <f>MayR!K48</f>
        <v>20</v>
      </c>
      <c r="G50" s="8">
        <f>MayR!L48</f>
        <v>24858</v>
      </c>
      <c r="H50" s="8">
        <f>MayR!M48</f>
        <v>59</v>
      </c>
      <c r="I50" s="8">
        <f>MayR!N48</f>
        <v>2</v>
      </c>
      <c r="J50" s="8">
        <f>MayR!B48</f>
        <v>3475</v>
      </c>
      <c r="K50" s="8">
        <f>MayR!C48</f>
        <v>1224</v>
      </c>
      <c r="L50" s="8">
        <f>MayR!D48</f>
        <v>2251</v>
      </c>
      <c r="M50" s="8">
        <f>MayR!U40</f>
        <v>194</v>
      </c>
      <c r="N50" s="8">
        <f>MayR!G48</f>
        <v>420</v>
      </c>
      <c r="O50" s="8">
        <f>MayR!O48</f>
        <v>1884</v>
      </c>
      <c r="P50" s="8">
        <f>MayR!P48</f>
        <v>19</v>
      </c>
      <c r="Q50" s="8">
        <f>MayR!Q48</f>
        <v>119</v>
      </c>
      <c r="R50" s="8">
        <f>MayR!R48</f>
        <v>0</v>
      </c>
      <c r="S50" s="8">
        <f>MayR!E48</f>
        <v>527</v>
      </c>
      <c r="T50" s="8">
        <f>MayR!F48</f>
        <v>208</v>
      </c>
    </row>
    <row r="51" spans="1:20">
      <c r="A51" s="7" t="s">
        <v>53</v>
      </c>
      <c r="B51" s="7">
        <f>'YTD Totals'!B51</f>
        <v>10661</v>
      </c>
      <c r="C51" s="7">
        <f>'April-19'!D51</f>
        <v>10694</v>
      </c>
      <c r="D51" s="7">
        <f>MayR!I49</f>
        <v>10775</v>
      </c>
      <c r="E51" s="7">
        <f>MayR!J49</f>
        <v>122</v>
      </c>
      <c r="F51" s="7">
        <f>MayR!K49</f>
        <v>41</v>
      </c>
      <c r="G51" s="7">
        <f>MayR!L49</f>
        <v>10244</v>
      </c>
      <c r="H51" s="7">
        <f>MayR!M49</f>
        <v>35</v>
      </c>
      <c r="I51" s="7">
        <f>MayR!N49</f>
        <v>7</v>
      </c>
      <c r="J51" s="7">
        <f>MayR!B49</f>
        <v>1628</v>
      </c>
      <c r="K51" s="7">
        <f>MayR!C49</f>
        <v>581</v>
      </c>
      <c r="L51" s="7">
        <f>MayR!D49</f>
        <v>1047</v>
      </c>
      <c r="M51" s="7">
        <f>MayR!U41</f>
        <v>64</v>
      </c>
      <c r="N51" s="7">
        <f>MayR!G49</f>
        <v>177</v>
      </c>
      <c r="O51" s="7">
        <f>MayR!O49</f>
        <v>1187</v>
      </c>
      <c r="P51" s="7">
        <f>MayR!P49</f>
        <v>10</v>
      </c>
      <c r="Q51" s="7">
        <f>MayR!Q49</f>
        <v>41</v>
      </c>
      <c r="R51" s="7">
        <f>MayR!R49</f>
        <v>0</v>
      </c>
      <c r="S51" s="7">
        <f>MayR!E49</f>
        <v>214</v>
      </c>
      <c r="T51" s="7">
        <f>MayR!F49</f>
        <v>230</v>
      </c>
    </row>
    <row r="52" spans="1:20">
      <c r="A52" s="8" t="s">
        <v>54</v>
      </c>
      <c r="B52" s="8">
        <f>'YTD Totals'!B52</f>
        <v>30706</v>
      </c>
      <c r="C52" s="8">
        <f>'April-19'!D52</f>
        <v>31737</v>
      </c>
      <c r="D52" s="8">
        <f>MayR!I50</f>
        <v>31413</v>
      </c>
      <c r="E52" s="8">
        <f>MayR!J50</f>
        <v>162</v>
      </c>
      <c r="F52" s="8">
        <f>MayR!K50</f>
        <v>486</v>
      </c>
      <c r="G52" s="8">
        <f>MayR!L50</f>
        <v>31042</v>
      </c>
      <c r="H52" s="8">
        <f>MayR!M50</f>
        <v>77</v>
      </c>
      <c r="I52" s="8">
        <f>MayR!N50</f>
        <v>203</v>
      </c>
      <c r="J52" s="8">
        <f>MayR!B50</f>
        <v>4047</v>
      </c>
      <c r="K52" s="8">
        <f>MayR!C50</f>
        <v>2019</v>
      </c>
      <c r="L52" s="8">
        <f>MayR!D50</f>
        <v>2028</v>
      </c>
      <c r="M52" s="8">
        <f>MayR!U42</f>
        <v>229</v>
      </c>
      <c r="N52" s="8">
        <f>MayR!G50</f>
        <v>587</v>
      </c>
      <c r="O52" s="8">
        <f>MayR!O50</f>
        <v>4990</v>
      </c>
      <c r="P52" s="8">
        <f>MayR!P50</f>
        <v>72</v>
      </c>
      <c r="Q52" s="8">
        <f>MayR!Q50</f>
        <v>177</v>
      </c>
      <c r="R52" s="8">
        <f>MayR!R50</f>
        <v>3</v>
      </c>
      <c r="S52" s="8">
        <f>MayR!E50</f>
        <v>456</v>
      </c>
      <c r="T52" s="8">
        <f>MayR!F50</f>
        <v>642</v>
      </c>
    </row>
    <row r="53" spans="1:20">
      <c r="A53" s="7" t="s">
        <v>55</v>
      </c>
      <c r="B53" s="7">
        <f>'YTD Totals'!B53</f>
        <v>11200</v>
      </c>
      <c r="C53" s="7">
        <f>'April-19'!D53</f>
        <v>11010</v>
      </c>
      <c r="D53" s="7">
        <f>MayR!I51</f>
        <v>11041</v>
      </c>
      <c r="E53" s="7">
        <f>MayR!J51</f>
        <v>42</v>
      </c>
      <c r="F53" s="7">
        <f>MayR!K51</f>
        <v>11</v>
      </c>
      <c r="G53" s="7">
        <f>MayR!L51</f>
        <v>10963</v>
      </c>
      <c r="H53" s="7">
        <f>MayR!M51</f>
        <v>14</v>
      </c>
      <c r="I53" s="7">
        <f>MayR!N51</f>
        <v>4</v>
      </c>
      <c r="J53" s="7">
        <f>MayR!B51</f>
        <v>725</v>
      </c>
      <c r="K53" s="7">
        <f>MayR!C51</f>
        <v>390</v>
      </c>
      <c r="L53" s="7">
        <f>MayR!D51</f>
        <v>335</v>
      </c>
      <c r="M53" s="7">
        <f>MayR!U13</f>
        <v>14</v>
      </c>
      <c r="N53" s="7">
        <f>MayR!G51</f>
        <v>96</v>
      </c>
      <c r="O53" s="7">
        <f>MayR!O51</f>
        <v>699</v>
      </c>
      <c r="P53" s="7">
        <f>MayR!P51</f>
        <v>2</v>
      </c>
      <c r="Q53" s="7">
        <f>MayR!Q51</f>
        <v>29</v>
      </c>
      <c r="R53" s="7">
        <f>MayR!R51</f>
        <v>0</v>
      </c>
      <c r="S53" s="7">
        <f>MayR!E51</f>
        <v>102</v>
      </c>
      <c r="T53" s="7">
        <f>MayR!F51</f>
        <v>164</v>
      </c>
    </row>
    <row r="54" spans="1:20">
      <c r="A54" s="8" t="s">
        <v>56</v>
      </c>
      <c r="B54" s="8">
        <f>'YTD Totals'!B54</f>
        <v>22067</v>
      </c>
      <c r="C54" s="8">
        <f>'April-19'!D54</f>
        <v>22446</v>
      </c>
      <c r="D54" s="8">
        <f>MayR!I52</f>
        <v>22513</v>
      </c>
      <c r="E54" s="8">
        <f>MayR!J52</f>
        <v>72</v>
      </c>
      <c r="F54" s="8">
        <f>MayR!K52</f>
        <v>5</v>
      </c>
      <c r="G54" s="8">
        <f>MayR!L52</f>
        <v>21768</v>
      </c>
      <c r="H54" s="8">
        <f>MayR!M52</f>
        <v>42</v>
      </c>
      <c r="I54" s="8">
        <f>MayR!N52</f>
        <v>0</v>
      </c>
      <c r="J54" s="8">
        <f>MayR!B52</f>
        <v>2826</v>
      </c>
      <c r="K54" s="8">
        <f>MayR!C52</f>
        <v>1455</v>
      </c>
      <c r="L54" s="8">
        <f>MayR!D52</f>
        <v>1371</v>
      </c>
      <c r="M54" s="8">
        <f>MayR!U43</f>
        <v>56</v>
      </c>
      <c r="N54" s="8">
        <f>MayR!G52</f>
        <v>298</v>
      </c>
      <c r="O54" s="8">
        <f>MayR!O52</f>
        <v>1339</v>
      </c>
      <c r="P54" s="8">
        <f>MayR!P52</f>
        <v>18</v>
      </c>
      <c r="Q54" s="8">
        <f>MayR!Q52</f>
        <v>78</v>
      </c>
      <c r="R54" s="8">
        <f>MayR!R52</f>
        <v>1</v>
      </c>
      <c r="S54" s="8">
        <f>MayR!E52</f>
        <v>438</v>
      </c>
      <c r="T54" s="8">
        <f>MayR!F52</f>
        <v>361</v>
      </c>
    </row>
    <row r="55" spans="1:20">
      <c r="A55" s="7" t="s">
        <v>57</v>
      </c>
      <c r="B55" s="7">
        <f>'YTD Totals'!B55</f>
        <v>10340</v>
      </c>
      <c r="C55" s="7">
        <f>'April-19'!D55</f>
        <v>10257</v>
      </c>
      <c r="D55" s="7">
        <f>MayR!I53</f>
        <v>10229</v>
      </c>
      <c r="E55" s="7">
        <f>MayR!J53</f>
        <v>113</v>
      </c>
      <c r="F55" s="7">
        <f>MayR!K53</f>
        <v>141</v>
      </c>
      <c r="G55" s="7">
        <f>MayR!L53</f>
        <v>10062</v>
      </c>
      <c r="H55" s="7">
        <f>MayR!M53</f>
        <v>26</v>
      </c>
      <c r="I55" s="7">
        <f>MayR!N53</f>
        <v>37</v>
      </c>
      <c r="J55" s="7">
        <f>MayR!B53</f>
        <v>214</v>
      </c>
      <c r="K55" s="7">
        <f>MayR!C53</f>
        <v>148</v>
      </c>
      <c r="L55" s="7">
        <f>MayR!D53</f>
        <v>66</v>
      </c>
      <c r="M55" s="7">
        <f>MayR!U44</f>
        <v>3</v>
      </c>
      <c r="N55" s="7">
        <f>MayR!G53</f>
        <v>34</v>
      </c>
      <c r="O55" s="7">
        <f>MayR!O53</f>
        <v>324</v>
      </c>
      <c r="P55" s="7">
        <f>MayR!P53</f>
        <v>0</v>
      </c>
      <c r="Q55" s="7">
        <f>MayR!Q53</f>
        <v>42</v>
      </c>
      <c r="R55" s="7">
        <f>MayR!R53</f>
        <v>0</v>
      </c>
      <c r="S55" s="7">
        <f>MayR!E53</f>
        <v>80</v>
      </c>
      <c r="T55" s="7">
        <f>MayR!F53</f>
        <v>100</v>
      </c>
    </row>
    <row r="56" spans="1:20">
      <c r="A56" s="8" t="s">
        <v>58</v>
      </c>
      <c r="B56" s="8">
        <f>'YTD Totals'!B56</f>
        <v>15378</v>
      </c>
      <c r="C56" s="8">
        <f>'April-19'!D56</f>
        <v>14413</v>
      </c>
      <c r="D56" s="8">
        <f>MayR!I54</f>
        <v>14481</v>
      </c>
      <c r="E56" s="8">
        <f>MayR!J54</f>
        <v>94</v>
      </c>
      <c r="F56" s="8">
        <f>MayR!K54</f>
        <v>27</v>
      </c>
      <c r="G56" s="8">
        <f>MayR!L54</f>
        <v>14375</v>
      </c>
      <c r="H56" s="8">
        <f>MayR!M54</f>
        <v>23</v>
      </c>
      <c r="I56" s="8">
        <f>MayR!N54</f>
        <v>7</v>
      </c>
      <c r="J56" s="8">
        <f>MayR!B54</f>
        <v>485</v>
      </c>
      <c r="K56" s="8">
        <f>MayR!C54</f>
        <v>274</v>
      </c>
      <c r="L56" s="8">
        <f>MayR!D54</f>
        <v>211</v>
      </c>
      <c r="M56" s="8">
        <f>MayR!U45</f>
        <v>9</v>
      </c>
      <c r="N56" s="8">
        <f>MayR!G54</f>
        <v>60</v>
      </c>
      <c r="O56" s="8">
        <f>MayR!O54</f>
        <v>717</v>
      </c>
      <c r="P56" s="8">
        <f>MayR!P54</f>
        <v>4</v>
      </c>
      <c r="Q56" s="8">
        <f>MayR!Q54</f>
        <v>11</v>
      </c>
      <c r="R56" s="8">
        <f>MayR!R54</f>
        <v>1</v>
      </c>
      <c r="S56" s="8">
        <f>MayR!E54</f>
        <v>189</v>
      </c>
      <c r="T56" s="8">
        <f>MayR!F54</f>
        <v>120</v>
      </c>
    </row>
    <row r="57" spans="1:20">
      <c r="A57" s="7" t="s">
        <v>59</v>
      </c>
      <c r="B57" s="7">
        <f>'YTD Totals'!B57</f>
        <v>17645</v>
      </c>
      <c r="C57" s="7">
        <f>'April-19'!D57</f>
        <v>15051</v>
      </c>
      <c r="D57" s="7">
        <f>MayR!I55</f>
        <v>15072</v>
      </c>
      <c r="E57" s="7">
        <f>MayR!J55</f>
        <v>58</v>
      </c>
      <c r="F57" s="7">
        <f>MayR!K55</f>
        <v>37</v>
      </c>
      <c r="G57" s="7">
        <f>MayR!L55</f>
        <v>14545</v>
      </c>
      <c r="H57" s="7">
        <f>MayR!M55</f>
        <v>18</v>
      </c>
      <c r="I57" s="7">
        <f>MayR!N55</f>
        <v>11</v>
      </c>
      <c r="J57" s="7">
        <f>MayR!B55</f>
        <v>439</v>
      </c>
      <c r="K57" s="7">
        <f>MayR!C55</f>
        <v>225</v>
      </c>
      <c r="L57" s="7">
        <f>MayR!D55</f>
        <v>214</v>
      </c>
      <c r="M57" s="7">
        <f>MayR!U46</f>
        <v>32</v>
      </c>
      <c r="N57" s="7">
        <f>MayR!G55</f>
        <v>67</v>
      </c>
      <c r="O57" s="7">
        <f>MayR!O55</f>
        <v>787</v>
      </c>
      <c r="P57" s="7">
        <f>MayR!P55</f>
        <v>3</v>
      </c>
      <c r="Q57" s="7">
        <f>MayR!Q55</f>
        <v>10</v>
      </c>
      <c r="R57" s="7">
        <f>MayR!R55</f>
        <v>0</v>
      </c>
      <c r="S57" s="7">
        <f>MayR!E55</f>
        <v>113</v>
      </c>
      <c r="T57" s="7">
        <f>MayR!F55</f>
        <v>169</v>
      </c>
    </row>
    <row r="58" spans="1:20">
      <c r="A58" s="6" t="s">
        <v>68</v>
      </c>
      <c r="B58" s="6">
        <f>'YTD Totals'!B58</f>
        <v>1043053</v>
      </c>
      <c r="C58" s="6">
        <f t="shared" ref="C58:T58" si="4">SUM(C46:C57)+SUM(C17:C44)+SUM(C2:C15)</f>
        <v>1074802</v>
      </c>
      <c r="D58" s="6">
        <f t="shared" si="4"/>
        <v>1073630</v>
      </c>
      <c r="E58" s="6">
        <f t="shared" si="4"/>
        <v>38043</v>
      </c>
      <c r="F58" s="6">
        <f t="shared" si="4"/>
        <v>39184</v>
      </c>
      <c r="G58" s="6">
        <v>445106</v>
      </c>
      <c r="H58" s="6">
        <v>32568</v>
      </c>
      <c r="I58" s="6">
        <v>32896</v>
      </c>
      <c r="J58" s="6">
        <f t="shared" si="4"/>
        <v>129164</v>
      </c>
      <c r="K58" s="6">
        <f t="shared" si="4"/>
        <v>65975</v>
      </c>
      <c r="L58" s="6">
        <f t="shared" si="4"/>
        <v>63189</v>
      </c>
      <c r="M58" s="6">
        <f>SUM(M2:M57)</f>
        <v>5435</v>
      </c>
      <c r="N58" s="6">
        <f t="shared" si="4"/>
        <v>14513</v>
      </c>
      <c r="O58" s="6">
        <f t="shared" si="4"/>
        <v>122686</v>
      </c>
      <c r="P58" s="6">
        <f>SUM(Q46:Q57)+SUM(Q17:Q44)+SUM(Q2:Q15)</f>
        <v>3871</v>
      </c>
      <c r="Q58" s="6">
        <f>SUM(P46:P57)+SUM(P17:P44)+SUM(P2:P15)</f>
        <v>1189</v>
      </c>
      <c r="R58" s="6">
        <f t="shared" si="4"/>
        <v>343</v>
      </c>
      <c r="S58" s="6">
        <f t="shared" si="4"/>
        <v>15933</v>
      </c>
      <c r="T58" s="6">
        <f t="shared" si="4"/>
        <v>15933</v>
      </c>
    </row>
  </sheetData>
  <sheetProtection autoFilter="0"/>
  <autoFilter ref="A1:T58"/>
  <dataValidations disablePrompts="1"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U55"/>
  <sheetViews>
    <sheetView workbookViewId="0"/>
  </sheetViews>
  <sheetFormatPr defaultRowHeight="14.4"/>
  <cols>
    <col min="2" max="18" width="21.664062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183</v>
      </c>
      <c r="I1" t="s">
        <v>184</v>
      </c>
      <c r="J1" t="s">
        <v>60</v>
      </c>
      <c r="K1" t="s">
        <v>61</v>
      </c>
      <c r="L1" t="s">
        <v>62</v>
      </c>
      <c r="M1" t="s">
        <v>63</v>
      </c>
      <c r="N1" t="s">
        <v>185</v>
      </c>
      <c r="O1" t="s">
        <v>76</v>
      </c>
      <c r="P1" t="s">
        <v>77</v>
      </c>
      <c r="Q1" t="s">
        <v>188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7185</v>
      </c>
      <c r="C2">
        <v>4034</v>
      </c>
      <c r="D2">
        <v>3151</v>
      </c>
      <c r="E2">
        <v>890</v>
      </c>
      <c r="F2">
        <v>1150</v>
      </c>
      <c r="G2">
        <v>746</v>
      </c>
      <c r="H2">
        <v>58977</v>
      </c>
      <c r="I2">
        <v>59388</v>
      </c>
      <c r="J2">
        <v>571</v>
      </c>
      <c r="K2">
        <v>160</v>
      </c>
      <c r="L2">
        <v>57981</v>
      </c>
      <c r="M2">
        <v>188</v>
      </c>
      <c r="N2">
        <v>83</v>
      </c>
      <c r="O2">
        <v>6788</v>
      </c>
      <c r="P2">
        <v>38</v>
      </c>
      <c r="Q2">
        <v>185</v>
      </c>
      <c r="R2">
        <v>3</v>
      </c>
      <c r="T2" s="30" t="s">
        <v>108</v>
      </c>
      <c r="U2" s="31">
        <v>285</v>
      </c>
    </row>
    <row r="3" spans="1:21">
      <c r="A3" t="s">
        <v>8</v>
      </c>
      <c r="B3">
        <v>4149</v>
      </c>
      <c r="C3">
        <v>2164</v>
      </c>
      <c r="D3">
        <v>1985</v>
      </c>
      <c r="E3">
        <v>310</v>
      </c>
      <c r="F3">
        <v>427</v>
      </c>
      <c r="G3">
        <v>475</v>
      </c>
      <c r="H3">
        <v>25329</v>
      </c>
      <c r="I3">
        <v>25533</v>
      </c>
      <c r="J3">
        <v>324</v>
      </c>
      <c r="K3">
        <v>120</v>
      </c>
      <c r="L3">
        <v>25039</v>
      </c>
      <c r="M3">
        <v>116</v>
      </c>
      <c r="N3">
        <v>98</v>
      </c>
      <c r="O3">
        <v>4045</v>
      </c>
      <c r="P3">
        <v>48</v>
      </c>
      <c r="Q3">
        <v>156</v>
      </c>
      <c r="R3">
        <v>0</v>
      </c>
      <c r="T3" s="30" t="s">
        <v>109</v>
      </c>
      <c r="U3" s="31">
        <v>212</v>
      </c>
    </row>
    <row r="4" spans="1:21">
      <c r="A4" t="s">
        <v>9</v>
      </c>
      <c r="B4">
        <v>13733</v>
      </c>
      <c r="C4">
        <v>6513</v>
      </c>
      <c r="D4">
        <v>7220</v>
      </c>
      <c r="E4">
        <v>821</v>
      </c>
      <c r="F4">
        <v>1159</v>
      </c>
      <c r="G4">
        <v>1210</v>
      </c>
      <c r="H4">
        <v>65724</v>
      </c>
      <c r="I4">
        <v>65717</v>
      </c>
      <c r="J4">
        <v>617</v>
      </c>
      <c r="K4">
        <v>624</v>
      </c>
      <c r="L4">
        <v>61738</v>
      </c>
      <c r="M4">
        <v>316</v>
      </c>
      <c r="N4">
        <v>148</v>
      </c>
      <c r="O4">
        <v>6914</v>
      </c>
      <c r="P4">
        <v>80</v>
      </c>
      <c r="Q4">
        <v>273</v>
      </c>
      <c r="R4">
        <v>8</v>
      </c>
      <c r="T4" s="30" t="s">
        <v>110</v>
      </c>
      <c r="U4" s="31">
        <v>0</v>
      </c>
    </row>
    <row r="5" spans="1:21">
      <c r="A5" t="s">
        <v>10</v>
      </c>
      <c r="B5">
        <v>347</v>
      </c>
      <c r="C5">
        <v>186</v>
      </c>
      <c r="D5">
        <v>161</v>
      </c>
      <c r="E5">
        <v>95</v>
      </c>
      <c r="F5">
        <v>25</v>
      </c>
      <c r="G5">
        <v>26</v>
      </c>
      <c r="H5">
        <v>11696</v>
      </c>
      <c r="I5">
        <v>11710</v>
      </c>
      <c r="J5">
        <v>17</v>
      </c>
      <c r="K5">
        <v>3</v>
      </c>
      <c r="L5">
        <v>11428</v>
      </c>
      <c r="M5">
        <v>3</v>
      </c>
      <c r="N5">
        <v>1</v>
      </c>
      <c r="O5">
        <v>183</v>
      </c>
      <c r="P5">
        <v>1</v>
      </c>
      <c r="Q5">
        <v>7</v>
      </c>
      <c r="R5">
        <v>1</v>
      </c>
      <c r="T5" s="30" t="s">
        <v>111</v>
      </c>
      <c r="U5" s="31">
        <v>564</v>
      </c>
    </row>
    <row r="6" spans="1:21">
      <c r="A6" t="s">
        <v>11</v>
      </c>
      <c r="B6">
        <v>7982</v>
      </c>
      <c r="C6">
        <v>3922</v>
      </c>
      <c r="D6">
        <v>4060</v>
      </c>
      <c r="E6">
        <v>1356</v>
      </c>
      <c r="F6">
        <v>917</v>
      </c>
      <c r="G6">
        <v>941</v>
      </c>
      <c r="H6">
        <v>57722</v>
      </c>
      <c r="I6">
        <v>56732</v>
      </c>
      <c r="J6">
        <v>447</v>
      </c>
      <c r="K6">
        <v>1437</v>
      </c>
      <c r="L6">
        <v>53566</v>
      </c>
      <c r="M6">
        <v>235</v>
      </c>
      <c r="N6">
        <v>385</v>
      </c>
      <c r="O6">
        <v>12770</v>
      </c>
      <c r="P6">
        <v>66</v>
      </c>
      <c r="Q6">
        <v>302</v>
      </c>
      <c r="R6">
        <v>27</v>
      </c>
      <c r="T6" s="30" t="s">
        <v>112</v>
      </c>
      <c r="U6" s="31">
        <v>98</v>
      </c>
    </row>
    <row r="7" spans="1:21">
      <c r="A7" t="s">
        <v>12</v>
      </c>
      <c r="B7">
        <v>1211</v>
      </c>
      <c r="C7">
        <v>825</v>
      </c>
      <c r="D7">
        <v>386</v>
      </c>
      <c r="E7">
        <v>159</v>
      </c>
      <c r="F7">
        <v>269</v>
      </c>
      <c r="G7">
        <v>119</v>
      </c>
      <c r="H7">
        <v>15405</v>
      </c>
      <c r="I7">
        <v>15476</v>
      </c>
      <c r="J7">
        <v>148</v>
      </c>
      <c r="K7">
        <v>77</v>
      </c>
      <c r="L7">
        <v>15373</v>
      </c>
      <c r="M7">
        <v>34</v>
      </c>
      <c r="N7">
        <v>21</v>
      </c>
      <c r="O7">
        <v>672</v>
      </c>
      <c r="P7">
        <v>6</v>
      </c>
      <c r="Q7">
        <v>43</v>
      </c>
      <c r="R7">
        <v>0</v>
      </c>
      <c r="T7" s="30" t="s">
        <v>113</v>
      </c>
      <c r="U7" s="31">
        <v>20</v>
      </c>
    </row>
    <row r="8" spans="1:21">
      <c r="A8" t="s">
        <v>13</v>
      </c>
      <c r="B8">
        <v>760</v>
      </c>
      <c r="C8">
        <v>588</v>
      </c>
      <c r="D8">
        <v>172</v>
      </c>
      <c r="E8">
        <v>155</v>
      </c>
      <c r="F8">
        <v>155</v>
      </c>
      <c r="G8">
        <v>93</v>
      </c>
      <c r="H8">
        <v>9549</v>
      </c>
      <c r="I8">
        <v>9559</v>
      </c>
      <c r="J8">
        <v>18</v>
      </c>
      <c r="K8">
        <v>8</v>
      </c>
      <c r="L8">
        <v>9400</v>
      </c>
      <c r="M8">
        <v>3</v>
      </c>
      <c r="N8">
        <v>2</v>
      </c>
      <c r="O8">
        <v>534</v>
      </c>
      <c r="P8">
        <v>12</v>
      </c>
      <c r="Q8">
        <v>13</v>
      </c>
      <c r="R8">
        <v>0</v>
      </c>
      <c r="T8" s="30" t="s">
        <v>114</v>
      </c>
      <c r="U8" s="31">
        <v>431</v>
      </c>
    </row>
    <row r="9" spans="1:21">
      <c r="A9" t="s">
        <v>14</v>
      </c>
      <c r="B9">
        <v>542</v>
      </c>
      <c r="C9">
        <v>287</v>
      </c>
      <c r="D9">
        <v>255</v>
      </c>
      <c r="E9">
        <v>80</v>
      </c>
      <c r="F9">
        <v>43</v>
      </c>
      <c r="G9">
        <v>69</v>
      </c>
      <c r="H9">
        <v>9078</v>
      </c>
      <c r="I9">
        <v>8949</v>
      </c>
      <c r="J9">
        <v>50</v>
      </c>
      <c r="K9">
        <v>180</v>
      </c>
      <c r="L9">
        <v>8810</v>
      </c>
      <c r="M9">
        <v>12</v>
      </c>
      <c r="N9">
        <v>45</v>
      </c>
      <c r="O9">
        <v>257</v>
      </c>
      <c r="P9">
        <v>2</v>
      </c>
      <c r="Q9">
        <v>28</v>
      </c>
      <c r="R9">
        <v>1</v>
      </c>
      <c r="T9" s="30" t="s">
        <v>115</v>
      </c>
      <c r="U9" s="31">
        <v>27</v>
      </c>
    </row>
    <row r="10" spans="1:21">
      <c r="A10" t="s">
        <v>15</v>
      </c>
      <c r="B10">
        <v>57</v>
      </c>
      <c r="C10">
        <v>22</v>
      </c>
      <c r="D10">
        <v>35</v>
      </c>
      <c r="E10">
        <v>43</v>
      </c>
      <c r="F10">
        <v>0</v>
      </c>
      <c r="G10">
        <v>18</v>
      </c>
      <c r="H10">
        <v>6471</v>
      </c>
      <c r="I10">
        <v>5393</v>
      </c>
      <c r="J10">
        <v>121</v>
      </c>
      <c r="K10">
        <v>1199</v>
      </c>
      <c r="L10">
        <v>5312</v>
      </c>
      <c r="M10">
        <v>1</v>
      </c>
      <c r="N10">
        <v>405</v>
      </c>
      <c r="O10">
        <v>127</v>
      </c>
      <c r="P10">
        <v>1</v>
      </c>
      <c r="Q10">
        <v>8</v>
      </c>
      <c r="R10">
        <v>0</v>
      </c>
      <c r="T10" s="30" t="s">
        <v>116</v>
      </c>
      <c r="U10" s="31">
        <v>18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38429</v>
      </c>
      <c r="I11">
        <v>38436</v>
      </c>
      <c r="J11">
        <v>30175</v>
      </c>
      <c r="K11">
        <v>30168</v>
      </c>
      <c r="L11">
        <v>38436</v>
      </c>
      <c r="M11">
        <v>30147</v>
      </c>
      <c r="N11">
        <v>30166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31">
        <v>8</v>
      </c>
    </row>
    <row r="12" spans="1:21">
      <c r="A12" t="s">
        <v>17</v>
      </c>
      <c r="B12">
        <v>369</v>
      </c>
      <c r="C12">
        <v>184</v>
      </c>
      <c r="D12">
        <v>185</v>
      </c>
      <c r="E12">
        <v>112</v>
      </c>
      <c r="F12">
        <v>67</v>
      </c>
      <c r="G12">
        <v>44</v>
      </c>
      <c r="H12">
        <v>3267</v>
      </c>
      <c r="I12">
        <v>3308</v>
      </c>
      <c r="J12">
        <v>58</v>
      </c>
      <c r="K12">
        <v>17</v>
      </c>
      <c r="L12">
        <v>3166</v>
      </c>
      <c r="M12">
        <v>35</v>
      </c>
      <c r="N12">
        <v>4</v>
      </c>
      <c r="O12">
        <v>480</v>
      </c>
      <c r="P12">
        <v>8</v>
      </c>
      <c r="Q12">
        <v>17</v>
      </c>
      <c r="R12">
        <v>0</v>
      </c>
      <c r="T12" s="30" t="s">
        <v>118</v>
      </c>
      <c r="U12" s="31">
        <v>2</v>
      </c>
    </row>
    <row r="13" spans="1:21">
      <c r="A13" t="s">
        <v>18</v>
      </c>
      <c r="B13">
        <v>615</v>
      </c>
      <c r="C13">
        <v>320</v>
      </c>
      <c r="D13">
        <v>295</v>
      </c>
      <c r="E13">
        <v>179</v>
      </c>
      <c r="F13">
        <v>156</v>
      </c>
      <c r="G13">
        <v>81</v>
      </c>
      <c r="H13">
        <v>4489</v>
      </c>
      <c r="I13">
        <v>4583</v>
      </c>
      <c r="J13">
        <v>108</v>
      </c>
      <c r="K13">
        <v>14</v>
      </c>
      <c r="L13">
        <v>4538</v>
      </c>
      <c r="M13">
        <v>53</v>
      </c>
      <c r="N13">
        <v>9</v>
      </c>
      <c r="O13">
        <v>527</v>
      </c>
      <c r="P13">
        <v>8</v>
      </c>
      <c r="Q13">
        <v>17</v>
      </c>
      <c r="R13">
        <v>0</v>
      </c>
      <c r="T13" s="30" t="s">
        <v>119</v>
      </c>
      <c r="U13" s="31">
        <v>14</v>
      </c>
    </row>
    <row r="14" spans="1:21">
      <c r="A14" t="s">
        <v>19</v>
      </c>
      <c r="B14">
        <v>1210</v>
      </c>
      <c r="C14">
        <v>698</v>
      </c>
      <c r="D14">
        <v>512</v>
      </c>
      <c r="E14">
        <v>475</v>
      </c>
      <c r="F14">
        <v>180</v>
      </c>
      <c r="G14">
        <v>167</v>
      </c>
      <c r="H14">
        <v>14012</v>
      </c>
      <c r="I14">
        <v>14055</v>
      </c>
      <c r="J14">
        <v>188</v>
      </c>
      <c r="K14">
        <v>145</v>
      </c>
      <c r="L14">
        <v>13691</v>
      </c>
      <c r="M14">
        <v>79</v>
      </c>
      <c r="N14">
        <v>68</v>
      </c>
      <c r="O14">
        <v>1265</v>
      </c>
      <c r="P14">
        <v>9</v>
      </c>
      <c r="Q14">
        <v>27</v>
      </c>
      <c r="R14">
        <v>2</v>
      </c>
      <c r="T14" s="30" t="s">
        <v>120</v>
      </c>
      <c r="U14" s="31">
        <v>125</v>
      </c>
    </row>
    <row r="15" spans="1:21">
      <c r="A15" t="s">
        <v>20</v>
      </c>
      <c r="B15">
        <v>1038</v>
      </c>
      <c r="C15">
        <v>634</v>
      </c>
      <c r="D15">
        <v>404</v>
      </c>
      <c r="E15">
        <v>283</v>
      </c>
      <c r="F15">
        <v>176</v>
      </c>
      <c r="G15">
        <v>128</v>
      </c>
      <c r="H15">
        <v>6868</v>
      </c>
      <c r="I15">
        <v>6881</v>
      </c>
      <c r="J15">
        <v>145</v>
      </c>
      <c r="K15">
        <v>132</v>
      </c>
      <c r="L15">
        <v>6732</v>
      </c>
      <c r="M15">
        <v>67</v>
      </c>
      <c r="N15">
        <v>35</v>
      </c>
      <c r="O15">
        <v>885</v>
      </c>
      <c r="P15">
        <v>2</v>
      </c>
      <c r="Q15">
        <v>4</v>
      </c>
      <c r="R15">
        <v>0</v>
      </c>
      <c r="T15" s="30" t="s">
        <v>121</v>
      </c>
      <c r="U15" s="31">
        <v>16</v>
      </c>
    </row>
    <row r="16" spans="1:21">
      <c r="A16" t="s">
        <v>21</v>
      </c>
      <c r="B16">
        <v>383</v>
      </c>
      <c r="C16">
        <v>166</v>
      </c>
      <c r="D16">
        <v>217</v>
      </c>
      <c r="E16">
        <v>76</v>
      </c>
      <c r="F16">
        <v>41</v>
      </c>
      <c r="G16">
        <v>63</v>
      </c>
      <c r="H16">
        <v>8609</v>
      </c>
      <c r="I16">
        <v>8625</v>
      </c>
      <c r="J16">
        <v>30</v>
      </c>
      <c r="K16">
        <v>15</v>
      </c>
      <c r="L16">
        <v>8455</v>
      </c>
      <c r="M16">
        <v>9</v>
      </c>
      <c r="N16">
        <v>6</v>
      </c>
      <c r="O16">
        <v>426</v>
      </c>
      <c r="P16">
        <v>5</v>
      </c>
      <c r="Q16">
        <v>11</v>
      </c>
      <c r="R16">
        <v>0</v>
      </c>
      <c r="T16" s="30" t="s">
        <v>122</v>
      </c>
      <c r="U16" s="31">
        <v>276</v>
      </c>
    </row>
    <row r="17" spans="1:21">
      <c r="A17" t="s">
        <v>22</v>
      </c>
      <c r="B17">
        <v>4150</v>
      </c>
      <c r="C17">
        <v>1462</v>
      </c>
      <c r="D17">
        <v>2688</v>
      </c>
      <c r="E17">
        <v>553</v>
      </c>
      <c r="F17">
        <v>573</v>
      </c>
      <c r="G17">
        <v>349</v>
      </c>
      <c r="H17">
        <v>15885</v>
      </c>
      <c r="I17">
        <v>15956</v>
      </c>
      <c r="J17">
        <v>163</v>
      </c>
      <c r="K17">
        <v>92</v>
      </c>
      <c r="L17">
        <v>15669</v>
      </c>
      <c r="M17">
        <v>84</v>
      </c>
      <c r="N17">
        <v>16</v>
      </c>
      <c r="O17">
        <v>2378</v>
      </c>
      <c r="P17">
        <v>50</v>
      </c>
      <c r="Q17">
        <v>124</v>
      </c>
      <c r="R17">
        <v>1</v>
      </c>
      <c r="T17" s="30" t="s">
        <v>191</v>
      </c>
      <c r="U17" s="31">
        <v>0</v>
      </c>
    </row>
    <row r="18" spans="1:21">
      <c r="A18" t="s">
        <v>23</v>
      </c>
      <c r="B18">
        <v>400</v>
      </c>
      <c r="C18">
        <v>210</v>
      </c>
      <c r="D18">
        <v>190</v>
      </c>
      <c r="E18">
        <v>116</v>
      </c>
      <c r="F18">
        <v>62</v>
      </c>
      <c r="G18">
        <v>23</v>
      </c>
      <c r="H18">
        <v>10838</v>
      </c>
      <c r="I18">
        <v>11034</v>
      </c>
      <c r="J18">
        <v>197</v>
      </c>
      <c r="K18">
        <v>1</v>
      </c>
      <c r="L18">
        <v>10913</v>
      </c>
      <c r="M18">
        <v>18</v>
      </c>
      <c r="N18">
        <v>0</v>
      </c>
      <c r="O18">
        <v>118</v>
      </c>
      <c r="P18">
        <v>1</v>
      </c>
      <c r="Q18">
        <v>3</v>
      </c>
      <c r="R18">
        <v>0</v>
      </c>
      <c r="T18" s="30" t="s">
        <v>123</v>
      </c>
      <c r="U18" s="31">
        <v>25</v>
      </c>
    </row>
    <row r="19" spans="1:21">
      <c r="A19" t="s">
        <v>24</v>
      </c>
      <c r="B19">
        <v>4897</v>
      </c>
      <c r="C19">
        <v>2531</v>
      </c>
      <c r="D19">
        <v>2366</v>
      </c>
      <c r="E19">
        <v>341</v>
      </c>
      <c r="F19">
        <v>710</v>
      </c>
      <c r="G19">
        <v>546</v>
      </c>
      <c r="H19">
        <v>32428</v>
      </c>
      <c r="I19">
        <v>32099</v>
      </c>
      <c r="J19">
        <v>187</v>
      </c>
      <c r="K19">
        <v>516</v>
      </c>
      <c r="L19">
        <v>30456</v>
      </c>
      <c r="M19">
        <v>57</v>
      </c>
      <c r="N19">
        <v>68</v>
      </c>
      <c r="O19">
        <v>3083</v>
      </c>
      <c r="P19">
        <v>36</v>
      </c>
      <c r="Q19">
        <v>133</v>
      </c>
      <c r="R19">
        <v>2</v>
      </c>
      <c r="T19" s="30" t="s">
        <v>124</v>
      </c>
      <c r="U19" s="31">
        <v>144</v>
      </c>
    </row>
    <row r="20" spans="1:21">
      <c r="A20" t="s">
        <v>189</v>
      </c>
      <c r="B20">
        <v>83</v>
      </c>
      <c r="C20">
        <v>83</v>
      </c>
      <c r="D20">
        <v>0</v>
      </c>
      <c r="E20">
        <v>63</v>
      </c>
      <c r="F20">
        <v>1</v>
      </c>
      <c r="G20">
        <v>42</v>
      </c>
      <c r="H20">
        <v>13521</v>
      </c>
      <c r="I20">
        <v>13299</v>
      </c>
      <c r="J20">
        <v>2</v>
      </c>
      <c r="K20">
        <v>224</v>
      </c>
      <c r="L20">
        <v>11659</v>
      </c>
      <c r="M20">
        <v>2</v>
      </c>
      <c r="N20">
        <v>83</v>
      </c>
      <c r="O20">
        <v>1798</v>
      </c>
      <c r="P20">
        <v>6</v>
      </c>
      <c r="Q20">
        <v>0</v>
      </c>
      <c r="R20">
        <v>0</v>
      </c>
      <c r="T20" s="30" t="s">
        <v>125</v>
      </c>
      <c r="U20" s="31">
        <v>1226</v>
      </c>
    </row>
    <row r="21" spans="1:21">
      <c r="A21" t="s">
        <v>25</v>
      </c>
      <c r="B21">
        <v>3979</v>
      </c>
      <c r="C21">
        <v>2466</v>
      </c>
      <c r="D21">
        <v>1513</v>
      </c>
      <c r="E21">
        <v>312</v>
      </c>
      <c r="F21">
        <v>529</v>
      </c>
      <c r="G21">
        <v>570</v>
      </c>
      <c r="H21">
        <v>26813</v>
      </c>
      <c r="I21">
        <v>26901</v>
      </c>
      <c r="J21">
        <v>102</v>
      </c>
      <c r="K21">
        <v>14</v>
      </c>
      <c r="L21">
        <v>26134</v>
      </c>
      <c r="M21">
        <v>42</v>
      </c>
      <c r="N21">
        <v>5</v>
      </c>
      <c r="O21">
        <v>4405</v>
      </c>
      <c r="P21">
        <v>45</v>
      </c>
      <c r="Q21">
        <v>124</v>
      </c>
      <c r="R21">
        <v>2</v>
      </c>
      <c r="T21" s="30" t="s">
        <v>126</v>
      </c>
      <c r="U21" s="31">
        <v>47</v>
      </c>
    </row>
    <row r="22" spans="1:21">
      <c r="A22" t="s">
        <v>26</v>
      </c>
      <c r="B22">
        <v>367</v>
      </c>
      <c r="C22">
        <v>279</v>
      </c>
      <c r="D22">
        <v>88</v>
      </c>
      <c r="E22">
        <v>144</v>
      </c>
      <c r="F22">
        <v>45</v>
      </c>
      <c r="G22">
        <v>87</v>
      </c>
      <c r="H22">
        <v>14858</v>
      </c>
      <c r="I22">
        <v>14620</v>
      </c>
      <c r="J22">
        <v>113</v>
      </c>
      <c r="K22">
        <v>351</v>
      </c>
      <c r="L22">
        <v>14078</v>
      </c>
      <c r="M22">
        <v>37</v>
      </c>
      <c r="N22">
        <v>82</v>
      </c>
      <c r="O22">
        <v>1719</v>
      </c>
      <c r="P22">
        <v>16</v>
      </c>
      <c r="Q22">
        <v>18</v>
      </c>
      <c r="R22">
        <v>0</v>
      </c>
      <c r="T22" s="30" t="s">
        <v>127</v>
      </c>
      <c r="U22" s="31">
        <v>106</v>
      </c>
    </row>
    <row r="23" spans="1:21">
      <c r="A23" t="s">
        <v>27</v>
      </c>
      <c r="B23">
        <v>4256</v>
      </c>
      <c r="C23">
        <v>2071</v>
      </c>
      <c r="D23">
        <v>2185</v>
      </c>
      <c r="E23">
        <v>386</v>
      </c>
      <c r="F23">
        <v>548</v>
      </c>
      <c r="G23">
        <v>506</v>
      </c>
      <c r="H23">
        <v>21604</v>
      </c>
      <c r="I23">
        <v>21765</v>
      </c>
      <c r="J23">
        <v>320</v>
      </c>
      <c r="K23">
        <v>159</v>
      </c>
      <c r="L23">
        <v>20850</v>
      </c>
      <c r="M23">
        <v>131</v>
      </c>
      <c r="N23">
        <v>49</v>
      </c>
      <c r="O23">
        <v>2961</v>
      </c>
      <c r="P23">
        <v>52</v>
      </c>
      <c r="Q23">
        <v>141</v>
      </c>
      <c r="R23">
        <v>5</v>
      </c>
      <c r="T23" s="30" t="s">
        <v>128</v>
      </c>
      <c r="U23" s="31">
        <v>47</v>
      </c>
    </row>
    <row r="24" spans="1:21">
      <c r="A24" t="s">
        <v>28</v>
      </c>
      <c r="B24">
        <v>17211</v>
      </c>
      <c r="C24">
        <v>9724</v>
      </c>
      <c r="D24">
        <v>7487</v>
      </c>
      <c r="E24">
        <v>1253</v>
      </c>
      <c r="F24">
        <v>1623</v>
      </c>
      <c r="G24">
        <v>1411</v>
      </c>
      <c r="H24">
        <v>91536</v>
      </c>
      <c r="I24">
        <v>91750</v>
      </c>
      <c r="J24">
        <v>765</v>
      </c>
      <c r="K24">
        <v>551</v>
      </c>
      <c r="L24">
        <v>81867</v>
      </c>
      <c r="M24">
        <v>467</v>
      </c>
      <c r="N24">
        <v>261</v>
      </c>
      <c r="O24">
        <v>19239</v>
      </c>
      <c r="P24">
        <v>149</v>
      </c>
      <c r="Q24">
        <v>395</v>
      </c>
      <c r="R24">
        <v>14</v>
      </c>
      <c r="T24" s="30" t="s">
        <v>129</v>
      </c>
      <c r="U24" s="31">
        <v>141</v>
      </c>
    </row>
    <row r="25" spans="1:21">
      <c r="A25" t="s">
        <v>29</v>
      </c>
      <c r="B25">
        <v>1266</v>
      </c>
      <c r="C25">
        <v>738</v>
      </c>
      <c r="D25">
        <v>528</v>
      </c>
      <c r="E25">
        <v>309</v>
      </c>
      <c r="F25">
        <v>232</v>
      </c>
      <c r="G25">
        <v>151</v>
      </c>
      <c r="H25">
        <v>13473</v>
      </c>
      <c r="I25">
        <v>13510</v>
      </c>
      <c r="J25">
        <v>143</v>
      </c>
      <c r="K25">
        <v>106</v>
      </c>
      <c r="L25">
        <v>13159</v>
      </c>
      <c r="M25">
        <v>59</v>
      </c>
      <c r="N25">
        <v>33</v>
      </c>
      <c r="O25">
        <v>890</v>
      </c>
      <c r="P25">
        <v>12</v>
      </c>
      <c r="Q25">
        <v>14</v>
      </c>
      <c r="R25">
        <v>1</v>
      </c>
      <c r="T25" s="30" t="s">
        <v>130</v>
      </c>
      <c r="U25" s="31">
        <v>30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249</v>
      </c>
      <c r="P26">
        <v>6</v>
      </c>
      <c r="Q26">
        <v>5</v>
      </c>
      <c r="R26">
        <v>0</v>
      </c>
      <c r="T26" s="30" t="s">
        <v>131</v>
      </c>
      <c r="U26" s="31">
        <v>75</v>
      </c>
    </row>
    <row r="27" spans="1:21">
      <c r="A27" t="s">
        <v>31</v>
      </c>
      <c r="B27">
        <v>1222</v>
      </c>
      <c r="C27">
        <v>689</v>
      </c>
      <c r="D27">
        <v>533</v>
      </c>
      <c r="E27">
        <v>217</v>
      </c>
      <c r="F27">
        <v>218</v>
      </c>
      <c r="G27">
        <v>129</v>
      </c>
      <c r="H27">
        <v>14842</v>
      </c>
      <c r="I27">
        <v>15001</v>
      </c>
      <c r="J27">
        <v>172</v>
      </c>
      <c r="K27">
        <v>13</v>
      </c>
      <c r="L27">
        <v>14707</v>
      </c>
      <c r="M27">
        <v>51</v>
      </c>
      <c r="N27">
        <v>2</v>
      </c>
      <c r="O27">
        <v>1020</v>
      </c>
      <c r="P27">
        <v>6</v>
      </c>
      <c r="Q27">
        <v>25</v>
      </c>
      <c r="R27">
        <v>0</v>
      </c>
      <c r="T27" s="30" t="s">
        <v>132</v>
      </c>
      <c r="U27" s="31">
        <v>111</v>
      </c>
    </row>
    <row r="28" spans="1:21">
      <c r="A28" t="s">
        <v>32</v>
      </c>
      <c r="B28">
        <v>548</v>
      </c>
      <c r="C28">
        <v>287</v>
      </c>
      <c r="D28">
        <v>261</v>
      </c>
      <c r="E28">
        <v>50</v>
      </c>
      <c r="F28">
        <v>58</v>
      </c>
      <c r="G28">
        <v>75</v>
      </c>
      <c r="H28">
        <v>3803</v>
      </c>
      <c r="I28">
        <v>3852</v>
      </c>
      <c r="J28">
        <v>57</v>
      </c>
      <c r="K28">
        <v>8</v>
      </c>
      <c r="L28">
        <v>3826</v>
      </c>
      <c r="M28">
        <v>19</v>
      </c>
      <c r="N28">
        <v>4</v>
      </c>
      <c r="O28">
        <v>580</v>
      </c>
      <c r="P28">
        <v>16</v>
      </c>
      <c r="Q28">
        <v>18</v>
      </c>
      <c r="R28">
        <v>0</v>
      </c>
      <c r="T28" s="30" t="s">
        <v>133</v>
      </c>
      <c r="U28" s="31">
        <v>4</v>
      </c>
    </row>
    <row r="29" spans="1:21">
      <c r="A29" t="s">
        <v>33</v>
      </c>
      <c r="B29">
        <v>3144</v>
      </c>
      <c r="C29">
        <v>1470</v>
      </c>
      <c r="D29">
        <v>1674</v>
      </c>
      <c r="E29">
        <v>416</v>
      </c>
      <c r="F29">
        <v>359</v>
      </c>
      <c r="G29">
        <v>325</v>
      </c>
      <c r="H29">
        <v>16286</v>
      </c>
      <c r="I29">
        <v>16151</v>
      </c>
      <c r="J29">
        <v>126</v>
      </c>
      <c r="K29">
        <v>261</v>
      </c>
      <c r="L29">
        <v>15991</v>
      </c>
      <c r="M29">
        <v>42</v>
      </c>
      <c r="N29">
        <v>57</v>
      </c>
      <c r="O29">
        <v>1772</v>
      </c>
      <c r="P29">
        <v>40</v>
      </c>
      <c r="Q29">
        <v>83</v>
      </c>
      <c r="R29">
        <v>2</v>
      </c>
      <c r="T29" s="30" t="s">
        <v>134</v>
      </c>
      <c r="U29" s="31">
        <v>13</v>
      </c>
    </row>
    <row r="30" spans="1:21">
      <c r="A30" t="s">
        <v>34</v>
      </c>
      <c r="B30">
        <v>65</v>
      </c>
      <c r="C30">
        <v>60</v>
      </c>
      <c r="D30">
        <v>5</v>
      </c>
      <c r="E30">
        <v>81</v>
      </c>
      <c r="F30">
        <v>60</v>
      </c>
      <c r="G30">
        <v>11</v>
      </c>
      <c r="H30">
        <v>812</v>
      </c>
      <c r="I30">
        <v>814</v>
      </c>
      <c r="J30">
        <v>13</v>
      </c>
      <c r="K30">
        <v>11</v>
      </c>
      <c r="L30">
        <v>720</v>
      </c>
      <c r="M30">
        <v>11</v>
      </c>
      <c r="N30">
        <v>1</v>
      </c>
      <c r="O30">
        <v>150</v>
      </c>
      <c r="P30">
        <v>2</v>
      </c>
      <c r="Q30">
        <v>1</v>
      </c>
      <c r="R30">
        <v>12</v>
      </c>
      <c r="T30" s="30" t="s">
        <v>135</v>
      </c>
      <c r="U30" s="31">
        <v>115</v>
      </c>
    </row>
    <row r="31" spans="1:21">
      <c r="A31" t="s">
        <v>35</v>
      </c>
      <c r="B31">
        <v>519</v>
      </c>
      <c r="C31">
        <v>265</v>
      </c>
      <c r="D31">
        <v>254</v>
      </c>
      <c r="E31">
        <v>256</v>
      </c>
      <c r="F31">
        <v>47</v>
      </c>
      <c r="G31">
        <v>79</v>
      </c>
      <c r="H31">
        <v>21580</v>
      </c>
      <c r="I31">
        <v>21412</v>
      </c>
      <c r="J31">
        <v>60</v>
      </c>
      <c r="K31">
        <v>228</v>
      </c>
      <c r="L31">
        <v>20512</v>
      </c>
      <c r="M31">
        <v>22</v>
      </c>
      <c r="N31">
        <v>102</v>
      </c>
      <c r="O31">
        <v>566</v>
      </c>
      <c r="P31">
        <v>0</v>
      </c>
      <c r="Q31">
        <v>21</v>
      </c>
      <c r="R31">
        <v>0</v>
      </c>
      <c r="T31" s="30" t="s">
        <v>136</v>
      </c>
      <c r="U31" s="31">
        <v>29</v>
      </c>
    </row>
    <row r="32" spans="1:21">
      <c r="A32" t="s">
        <v>36</v>
      </c>
      <c r="B32">
        <v>3620</v>
      </c>
      <c r="C32">
        <v>2421</v>
      </c>
      <c r="D32">
        <v>1199</v>
      </c>
      <c r="E32">
        <v>551</v>
      </c>
      <c r="F32">
        <v>412</v>
      </c>
      <c r="G32">
        <v>508</v>
      </c>
      <c r="H32">
        <v>25193</v>
      </c>
      <c r="I32">
        <v>25004</v>
      </c>
      <c r="J32">
        <v>191</v>
      </c>
      <c r="K32">
        <v>380</v>
      </c>
      <c r="L32">
        <v>24780</v>
      </c>
      <c r="M32">
        <v>76</v>
      </c>
      <c r="N32">
        <v>70</v>
      </c>
      <c r="O32">
        <v>2836</v>
      </c>
      <c r="P32">
        <v>26</v>
      </c>
      <c r="Q32">
        <v>149</v>
      </c>
      <c r="R32">
        <v>8</v>
      </c>
      <c r="T32" s="30" t="s">
        <v>137</v>
      </c>
      <c r="U32" s="31">
        <v>74</v>
      </c>
    </row>
    <row r="33" spans="1:21">
      <c r="A33" t="s">
        <v>37</v>
      </c>
      <c r="B33">
        <v>2435</v>
      </c>
      <c r="C33">
        <v>1628</v>
      </c>
      <c r="D33">
        <v>807</v>
      </c>
      <c r="E33">
        <v>481</v>
      </c>
      <c r="F33">
        <v>634</v>
      </c>
      <c r="G33">
        <v>328</v>
      </c>
      <c r="H33">
        <v>22915</v>
      </c>
      <c r="I33">
        <v>23106</v>
      </c>
      <c r="J33">
        <v>211</v>
      </c>
      <c r="K33">
        <v>20</v>
      </c>
      <c r="L33">
        <v>22695</v>
      </c>
      <c r="M33">
        <v>85</v>
      </c>
      <c r="N33">
        <v>5</v>
      </c>
      <c r="O33">
        <v>2817</v>
      </c>
      <c r="P33">
        <v>36</v>
      </c>
      <c r="Q33">
        <v>172</v>
      </c>
      <c r="R33">
        <v>207</v>
      </c>
      <c r="T33" s="30" t="s">
        <v>138</v>
      </c>
      <c r="U33" s="31">
        <v>274</v>
      </c>
    </row>
    <row r="34" spans="1:21">
      <c r="A34" t="s">
        <v>38</v>
      </c>
      <c r="B34">
        <v>1555</v>
      </c>
      <c r="C34">
        <v>1097</v>
      </c>
      <c r="D34">
        <v>458</v>
      </c>
      <c r="E34">
        <v>127</v>
      </c>
      <c r="F34">
        <v>217</v>
      </c>
      <c r="G34">
        <v>222</v>
      </c>
      <c r="H34">
        <v>10456</v>
      </c>
      <c r="I34">
        <v>10274</v>
      </c>
      <c r="J34">
        <v>28</v>
      </c>
      <c r="K34">
        <v>210</v>
      </c>
      <c r="L34">
        <v>10117</v>
      </c>
      <c r="M34">
        <v>7</v>
      </c>
      <c r="N34">
        <v>8</v>
      </c>
      <c r="O34">
        <v>1316</v>
      </c>
      <c r="P34">
        <v>46</v>
      </c>
      <c r="Q34">
        <v>59</v>
      </c>
      <c r="R34">
        <v>0</v>
      </c>
      <c r="T34" s="30" t="s">
        <v>139</v>
      </c>
      <c r="U34" s="31">
        <v>52</v>
      </c>
    </row>
    <row r="35" spans="1:21">
      <c r="A35" t="s">
        <v>39</v>
      </c>
      <c r="B35">
        <v>11032</v>
      </c>
      <c r="C35">
        <v>4996</v>
      </c>
      <c r="D35">
        <v>6036</v>
      </c>
      <c r="E35">
        <v>1000</v>
      </c>
      <c r="F35">
        <v>1172</v>
      </c>
      <c r="G35">
        <v>1167</v>
      </c>
      <c r="H35">
        <v>65595</v>
      </c>
      <c r="I35">
        <v>65982</v>
      </c>
      <c r="J35">
        <v>488</v>
      </c>
      <c r="K35">
        <v>101</v>
      </c>
      <c r="L35">
        <v>63698</v>
      </c>
      <c r="M35">
        <v>226</v>
      </c>
      <c r="N35">
        <v>62</v>
      </c>
      <c r="O35">
        <v>13169</v>
      </c>
      <c r="P35">
        <v>103</v>
      </c>
      <c r="Q35">
        <v>383</v>
      </c>
      <c r="R35">
        <v>6</v>
      </c>
      <c r="T35" s="30" t="s">
        <v>140</v>
      </c>
      <c r="U35" s="31">
        <v>125</v>
      </c>
    </row>
    <row r="36" spans="1:21">
      <c r="A36" t="s">
        <v>40</v>
      </c>
      <c r="B36">
        <v>1798</v>
      </c>
      <c r="C36">
        <v>1038</v>
      </c>
      <c r="D36">
        <v>760</v>
      </c>
      <c r="E36">
        <v>388</v>
      </c>
      <c r="F36">
        <v>243</v>
      </c>
      <c r="G36">
        <v>244</v>
      </c>
      <c r="H36">
        <v>20660</v>
      </c>
      <c r="I36">
        <v>20542</v>
      </c>
      <c r="J36">
        <v>77</v>
      </c>
      <c r="K36">
        <v>195</v>
      </c>
      <c r="L36">
        <v>20277</v>
      </c>
      <c r="M36">
        <v>23</v>
      </c>
      <c r="N36">
        <v>32</v>
      </c>
      <c r="O36">
        <v>1450</v>
      </c>
      <c r="P36">
        <v>17</v>
      </c>
      <c r="Q36">
        <v>66</v>
      </c>
      <c r="R36">
        <v>0</v>
      </c>
      <c r="T36" s="30" t="s">
        <v>141</v>
      </c>
      <c r="U36" s="31"/>
    </row>
    <row r="37" spans="1:21">
      <c r="A37" t="s">
        <v>41</v>
      </c>
      <c r="B37">
        <v>4558</v>
      </c>
      <c r="C37">
        <v>2290</v>
      </c>
      <c r="D37">
        <v>2268</v>
      </c>
      <c r="E37">
        <v>376</v>
      </c>
      <c r="F37">
        <v>296</v>
      </c>
      <c r="G37">
        <v>794</v>
      </c>
      <c r="H37">
        <v>33637</v>
      </c>
      <c r="I37">
        <v>33652</v>
      </c>
      <c r="J37">
        <v>222</v>
      </c>
      <c r="K37">
        <v>207</v>
      </c>
      <c r="L37">
        <v>32192</v>
      </c>
      <c r="M37">
        <v>86</v>
      </c>
      <c r="N37">
        <v>90</v>
      </c>
      <c r="O37">
        <v>6748</v>
      </c>
      <c r="P37">
        <v>80</v>
      </c>
      <c r="Q37">
        <v>193</v>
      </c>
      <c r="R37">
        <v>32</v>
      </c>
      <c r="T37" s="30" t="s">
        <v>142</v>
      </c>
      <c r="U37" s="31">
        <v>10</v>
      </c>
    </row>
    <row r="38" spans="1:21">
      <c r="A38" t="s">
        <v>42</v>
      </c>
      <c r="B38">
        <v>147</v>
      </c>
      <c r="C38">
        <v>101</v>
      </c>
      <c r="D38">
        <v>46</v>
      </c>
      <c r="E38">
        <v>86</v>
      </c>
      <c r="F38">
        <v>38</v>
      </c>
      <c r="G38">
        <v>21</v>
      </c>
      <c r="H38">
        <v>7813</v>
      </c>
      <c r="I38">
        <v>7959</v>
      </c>
      <c r="J38">
        <v>160</v>
      </c>
      <c r="K38">
        <v>14</v>
      </c>
      <c r="L38">
        <v>7954</v>
      </c>
      <c r="M38">
        <v>52</v>
      </c>
      <c r="N38">
        <v>2</v>
      </c>
      <c r="O38">
        <v>240</v>
      </c>
      <c r="P38">
        <v>0</v>
      </c>
      <c r="Q38">
        <v>1</v>
      </c>
      <c r="R38">
        <v>0</v>
      </c>
      <c r="T38" s="30" t="s">
        <v>143</v>
      </c>
      <c r="U38" s="31">
        <v>6</v>
      </c>
    </row>
    <row r="39" spans="1:21">
      <c r="A39" t="s">
        <v>43</v>
      </c>
      <c r="B39">
        <v>255</v>
      </c>
      <c r="C39">
        <v>3</v>
      </c>
      <c r="D39">
        <v>252</v>
      </c>
      <c r="E39">
        <v>10</v>
      </c>
      <c r="F39">
        <v>0</v>
      </c>
      <c r="G39">
        <v>70</v>
      </c>
      <c r="H39">
        <v>11040</v>
      </c>
      <c r="I39">
        <v>10818</v>
      </c>
      <c r="J39">
        <v>11</v>
      </c>
      <c r="K39">
        <v>233</v>
      </c>
      <c r="L39">
        <v>9385</v>
      </c>
      <c r="M39">
        <v>4</v>
      </c>
      <c r="N39">
        <v>27</v>
      </c>
      <c r="O39">
        <v>258</v>
      </c>
      <c r="P39">
        <v>1</v>
      </c>
      <c r="Q39">
        <v>0</v>
      </c>
      <c r="R39">
        <v>0</v>
      </c>
      <c r="T39" s="30" t="s">
        <v>144</v>
      </c>
      <c r="U39" s="31">
        <v>98</v>
      </c>
    </row>
    <row r="40" spans="1:21">
      <c r="A40" t="s">
        <v>44</v>
      </c>
      <c r="B40">
        <v>305</v>
      </c>
      <c r="C40">
        <v>1</v>
      </c>
      <c r="D40">
        <v>304</v>
      </c>
      <c r="E40">
        <v>45</v>
      </c>
      <c r="F40">
        <v>2</v>
      </c>
      <c r="G40">
        <v>147</v>
      </c>
      <c r="H40">
        <v>19035</v>
      </c>
      <c r="I40">
        <v>19138</v>
      </c>
      <c r="J40">
        <v>125</v>
      </c>
      <c r="K40">
        <v>22</v>
      </c>
      <c r="L40">
        <v>15116</v>
      </c>
      <c r="M40">
        <v>59</v>
      </c>
      <c r="N40">
        <v>8</v>
      </c>
      <c r="O40">
        <v>459</v>
      </c>
      <c r="P40">
        <v>0</v>
      </c>
      <c r="Q40">
        <v>1</v>
      </c>
      <c r="R40">
        <v>1</v>
      </c>
      <c r="T40" s="30" t="s">
        <v>145</v>
      </c>
      <c r="U40" s="31">
        <v>194</v>
      </c>
    </row>
    <row r="41" spans="1:21">
      <c r="A41" t="s">
        <v>45</v>
      </c>
      <c r="B41">
        <v>6</v>
      </c>
      <c r="C41">
        <v>6</v>
      </c>
      <c r="D41">
        <v>0</v>
      </c>
      <c r="E41">
        <v>11</v>
      </c>
      <c r="F41">
        <v>0</v>
      </c>
      <c r="G41">
        <v>6</v>
      </c>
      <c r="H41">
        <v>3642</v>
      </c>
      <c r="I41">
        <v>3640</v>
      </c>
      <c r="J41">
        <v>2</v>
      </c>
      <c r="K41">
        <v>4</v>
      </c>
      <c r="L41">
        <v>3373</v>
      </c>
      <c r="M41">
        <v>0</v>
      </c>
      <c r="N41">
        <v>2</v>
      </c>
      <c r="O41">
        <v>305</v>
      </c>
      <c r="P41">
        <v>0</v>
      </c>
      <c r="Q41">
        <v>0</v>
      </c>
      <c r="R41">
        <v>1</v>
      </c>
      <c r="T41" s="30" t="s">
        <v>146</v>
      </c>
      <c r="U41" s="31">
        <v>64</v>
      </c>
    </row>
    <row r="42" spans="1:21">
      <c r="A42" t="s">
        <v>46</v>
      </c>
      <c r="B42">
        <v>50</v>
      </c>
      <c r="C42">
        <v>2</v>
      </c>
      <c r="D42">
        <v>48</v>
      </c>
      <c r="E42">
        <v>1</v>
      </c>
      <c r="F42">
        <v>2</v>
      </c>
      <c r="G42">
        <v>36</v>
      </c>
      <c r="H42">
        <v>5105</v>
      </c>
      <c r="I42">
        <v>5104</v>
      </c>
      <c r="J42">
        <v>0</v>
      </c>
      <c r="K42">
        <v>1</v>
      </c>
      <c r="L42">
        <v>4390</v>
      </c>
      <c r="M42">
        <v>0</v>
      </c>
      <c r="N42">
        <v>1</v>
      </c>
      <c r="O42">
        <v>218</v>
      </c>
      <c r="P42">
        <v>0</v>
      </c>
      <c r="Q42">
        <v>0</v>
      </c>
      <c r="R42">
        <v>0</v>
      </c>
      <c r="T42" s="30" t="s">
        <v>147</v>
      </c>
      <c r="U42" s="31">
        <v>229</v>
      </c>
    </row>
    <row r="43" spans="1:21">
      <c r="A43" t="s">
        <v>47</v>
      </c>
      <c r="B43">
        <v>61</v>
      </c>
      <c r="C43">
        <v>5</v>
      </c>
      <c r="D43">
        <v>56</v>
      </c>
      <c r="E43">
        <v>2</v>
      </c>
      <c r="F43">
        <v>0</v>
      </c>
      <c r="G43">
        <v>41</v>
      </c>
      <c r="H43">
        <v>13457</v>
      </c>
      <c r="I43">
        <v>13451</v>
      </c>
      <c r="J43">
        <v>2</v>
      </c>
      <c r="K43">
        <v>8</v>
      </c>
      <c r="L43">
        <v>9530</v>
      </c>
      <c r="M43">
        <v>0</v>
      </c>
      <c r="N43">
        <v>5</v>
      </c>
      <c r="O43">
        <v>206</v>
      </c>
      <c r="P43">
        <v>1</v>
      </c>
      <c r="Q43">
        <v>0</v>
      </c>
      <c r="R43">
        <v>0</v>
      </c>
      <c r="T43" s="30" t="s">
        <v>148</v>
      </c>
      <c r="U43" s="31">
        <v>56</v>
      </c>
    </row>
    <row r="44" spans="1:21">
      <c r="A44" t="s">
        <v>48</v>
      </c>
      <c r="B44">
        <v>291</v>
      </c>
      <c r="C44">
        <v>121</v>
      </c>
      <c r="D44">
        <v>170</v>
      </c>
      <c r="E44">
        <v>47</v>
      </c>
      <c r="F44">
        <v>62</v>
      </c>
      <c r="G44">
        <v>37</v>
      </c>
      <c r="H44">
        <v>6919</v>
      </c>
      <c r="I44">
        <v>6945</v>
      </c>
      <c r="J44">
        <v>31</v>
      </c>
      <c r="K44">
        <v>5</v>
      </c>
      <c r="L44">
        <v>6807</v>
      </c>
      <c r="M44">
        <v>5</v>
      </c>
      <c r="N44">
        <v>1</v>
      </c>
      <c r="O44">
        <v>411</v>
      </c>
      <c r="P44">
        <v>1</v>
      </c>
      <c r="Q44">
        <v>6</v>
      </c>
      <c r="R44">
        <v>0</v>
      </c>
      <c r="T44" s="30" t="s">
        <v>149</v>
      </c>
      <c r="U44" s="31">
        <v>3</v>
      </c>
    </row>
    <row r="45" spans="1:21">
      <c r="A45" t="s">
        <v>49</v>
      </c>
      <c r="B45">
        <v>448</v>
      </c>
      <c r="C45">
        <v>268</v>
      </c>
      <c r="D45">
        <v>180</v>
      </c>
      <c r="E45">
        <v>136</v>
      </c>
      <c r="F45">
        <v>59</v>
      </c>
      <c r="G45">
        <v>51</v>
      </c>
      <c r="H45">
        <v>7248</v>
      </c>
      <c r="I45">
        <v>7272</v>
      </c>
      <c r="J45">
        <v>31</v>
      </c>
      <c r="K45">
        <v>7</v>
      </c>
      <c r="L45">
        <v>7236</v>
      </c>
      <c r="M45">
        <v>11</v>
      </c>
      <c r="N45">
        <v>0</v>
      </c>
      <c r="O45">
        <v>249</v>
      </c>
      <c r="P45">
        <v>4</v>
      </c>
      <c r="Q45">
        <v>11</v>
      </c>
      <c r="R45">
        <v>0</v>
      </c>
      <c r="T45" s="30" t="s">
        <v>150</v>
      </c>
      <c r="U45" s="31">
        <v>9</v>
      </c>
    </row>
    <row r="46" spans="1:21" ht="15" thickBot="1">
      <c r="A46" t="s">
        <v>50</v>
      </c>
      <c r="B46">
        <v>2231</v>
      </c>
      <c r="C46">
        <v>1163</v>
      </c>
      <c r="D46">
        <v>1068</v>
      </c>
      <c r="E46">
        <v>522</v>
      </c>
      <c r="F46">
        <v>318</v>
      </c>
      <c r="G46">
        <v>266</v>
      </c>
      <c r="H46">
        <v>15398</v>
      </c>
      <c r="I46">
        <v>15360</v>
      </c>
      <c r="J46">
        <v>89</v>
      </c>
      <c r="K46">
        <v>127</v>
      </c>
      <c r="L46">
        <v>15290</v>
      </c>
      <c r="M46">
        <v>31</v>
      </c>
      <c r="N46">
        <v>36</v>
      </c>
      <c r="O46">
        <v>1411</v>
      </c>
      <c r="P46">
        <v>15</v>
      </c>
      <c r="Q46">
        <v>58</v>
      </c>
      <c r="R46">
        <v>0</v>
      </c>
      <c r="T46" s="32" t="s">
        <v>151</v>
      </c>
      <c r="U46" s="31">
        <v>32</v>
      </c>
    </row>
    <row r="47" spans="1:21" ht="15" thickTop="1">
      <c r="A47" t="s">
        <v>51</v>
      </c>
      <c r="B47">
        <v>4845</v>
      </c>
      <c r="C47">
        <v>1641</v>
      </c>
      <c r="D47">
        <v>3204</v>
      </c>
      <c r="E47">
        <v>500</v>
      </c>
      <c r="F47">
        <v>654</v>
      </c>
      <c r="G47">
        <v>352</v>
      </c>
      <c r="H47">
        <v>32260</v>
      </c>
      <c r="I47">
        <v>32373</v>
      </c>
      <c r="J47">
        <v>161</v>
      </c>
      <c r="K47">
        <v>48</v>
      </c>
      <c r="L47">
        <v>31276</v>
      </c>
      <c r="M47">
        <v>66</v>
      </c>
      <c r="N47">
        <v>24</v>
      </c>
      <c r="O47">
        <v>1862</v>
      </c>
      <c r="P47">
        <v>8</v>
      </c>
      <c r="Q47">
        <v>69</v>
      </c>
      <c r="R47">
        <v>2</v>
      </c>
      <c r="U47" s="31"/>
    </row>
    <row r="48" spans="1:21">
      <c r="A48" t="s">
        <v>52</v>
      </c>
      <c r="B48">
        <v>3475</v>
      </c>
      <c r="C48">
        <v>1224</v>
      </c>
      <c r="D48">
        <v>2251</v>
      </c>
      <c r="E48">
        <v>527</v>
      </c>
      <c r="F48">
        <v>208</v>
      </c>
      <c r="G48">
        <v>420</v>
      </c>
      <c r="H48">
        <v>24883</v>
      </c>
      <c r="I48">
        <v>24977</v>
      </c>
      <c r="J48">
        <v>114</v>
      </c>
      <c r="K48">
        <v>20</v>
      </c>
      <c r="L48">
        <v>24858</v>
      </c>
      <c r="M48">
        <v>59</v>
      </c>
      <c r="N48">
        <v>2</v>
      </c>
      <c r="O48">
        <v>1884</v>
      </c>
      <c r="P48">
        <v>19</v>
      </c>
      <c r="Q48">
        <v>119</v>
      </c>
      <c r="R48">
        <v>0</v>
      </c>
    </row>
    <row r="49" spans="1:18">
      <c r="A49" t="s">
        <v>53</v>
      </c>
      <c r="B49">
        <v>1628</v>
      </c>
      <c r="C49">
        <v>581</v>
      </c>
      <c r="D49">
        <v>1047</v>
      </c>
      <c r="E49">
        <v>214</v>
      </c>
      <c r="F49">
        <v>230</v>
      </c>
      <c r="G49">
        <v>177</v>
      </c>
      <c r="H49">
        <v>10694</v>
      </c>
      <c r="I49">
        <v>10775</v>
      </c>
      <c r="J49">
        <v>122</v>
      </c>
      <c r="K49">
        <v>41</v>
      </c>
      <c r="L49">
        <v>10244</v>
      </c>
      <c r="M49">
        <v>35</v>
      </c>
      <c r="N49">
        <v>7</v>
      </c>
      <c r="O49">
        <v>1187</v>
      </c>
      <c r="P49">
        <v>10</v>
      </c>
      <c r="Q49">
        <v>41</v>
      </c>
      <c r="R49">
        <v>0</v>
      </c>
    </row>
    <row r="50" spans="1:18">
      <c r="A50" t="s">
        <v>54</v>
      </c>
      <c r="B50">
        <v>4047</v>
      </c>
      <c r="C50">
        <v>2019</v>
      </c>
      <c r="D50">
        <v>2028</v>
      </c>
      <c r="E50">
        <v>456</v>
      </c>
      <c r="F50">
        <v>642</v>
      </c>
      <c r="G50">
        <v>587</v>
      </c>
      <c r="H50">
        <v>31737</v>
      </c>
      <c r="I50">
        <v>31413</v>
      </c>
      <c r="J50">
        <v>162</v>
      </c>
      <c r="K50">
        <v>486</v>
      </c>
      <c r="L50">
        <v>31042</v>
      </c>
      <c r="M50">
        <v>77</v>
      </c>
      <c r="N50">
        <v>203</v>
      </c>
      <c r="O50">
        <v>4990</v>
      </c>
      <c r="P50">
        <v>72</v>
      </c>
      <c r="Q50">
        <v>177</v>
      </c>
      <c r="R50">
        <v>3</v>
      </c>
    </row>
    <row r="51" spans="1:18">
      <c r="A51" t="s">
        <v>55</v>
      </c>
      <c r="B51">
        <v>725</v>
      </c>
      <c r="C51">
        <v>390</v>
      </c>
      <c r="D51">
        <v>335</v>
      </c>
      <c r="E51">
        <v>102</v>
      </c>
      <c r="F51">
        <v>164</v>
      </c>
      <c r="G51">
        <v>96</v>
      </c>
      <c r="H51">
        <v>11010</v>
      </c>
      <c r="I51">
        <v>11041</v>
      </c>
      <c r="J51">
        <v>42</v>
      </c>
      <c r="K51">
        <v>11</v>
      </c>
      <c r="L51">
        <v>10963</v>
      </c>
      <c r="M51">
        <v>14</v>
      </c>
      <c r="N51">
        <v>4</v>
      </c>
      <c r="O51">
        <v>699</v>
      </c>
      <c r="P51">
        <v>2</v>
      </c>
      <c r="Q51">
        <v>29</v>
      </c>
      <c r="R51">
        <v>0</v>
      </c>
    </row>
    <row r="52" spans="1:18">
      <c r="A52" t="s">
        <v>56</v>
      </c>
      <c r="B52">
        <v>2826</v>
      </c>
      <c r="C52">
        <v>1455</v>
      </c>
      <c r="D52">
        <v>1371</v>
      </c>
      <c r="E52">
        <v>438</v>
      </c>
      <c r="F52">
        <v>361</v>
      </c>
      <c r="G52">
        <v>298</v>
      </c>
      <c r="H52">
        <v>22446</v>
      </c>
      <c r="I52">
        <v>22513</v>
      </c>
      <c r="J52">
        <v>72</v>
      </c>
      <c r="K52">
        <v>5</v>
      </c>
      <c r="L52">
        <v>21768</v>
      </c>
      <c r="M52">
        <v>42</v>
      </c>
      <c r="N52">
        <v>0</v>
      </c>
      <c r="O52">
        <v>1339</v>
      </c>
      <c r="P52">
        <v>18</v>
      </c>
      <c r="Q52">
        <v>78</v>
      </c>
      <c r="R52">
        <v>1</v>
      </c>
    </row>
    <row r="53" spans="1:18">
      <c r="A53" t="s">
        <v>57</v>
      </c>
      <c r="B53">
        <v>214</v>
      </c>
      <c r="C53">
        <v>148</v>
      </c>
      <c r="D53">
        <v>66</v>
      </c>
      <c r="E53">
        <v>80</v>
      </c>
      <c r="F53">
        <v>100</v>
      </c>
      <c r="G53">
        <v>34</v>
      </c>
      <c r="H53">
        <v>10257</v>
      </c>
      <c r="I53">
        <v>10229</v>
      </c>
      <c r="J53">
        <v>113</v>
      </c>
      <c r="K53">
        <v>141</v>
      </c>
      <c r="L53">
        <v>10062</v>
      </c>
      <c r="M53">
        <v>26</v>
      </c>
      <c r="N53">
        <v>37</v>
      </c>
      <c r="O53">
        <v>324</v>
      </c>
      <c r="P53">
        <v>0</v>
      </c>
      <c r="Q53">
        <v>42</v>
      </c>
      <c r="R53">
        <v>0</v>
      </c>
    </row>
    <row r="54" spans="1:18">
      <c r="A54" t="s">
        <v>58</v>
      </c>
      <c r="B54">
        <v>485</v>
      </c>
      <c r="C54">
        <v>274</v>
      </c>
      <c r="D54">
        <v>211</v>
      </c>
      <c r="E54">
        <v>189</v>
      </c>
      <c r="F54">
        <v>120</v>
      </c>
      <c r="G54">
        <v>60</v>
      </c>
      <c r="H54">
        <v>14414</v>
      </c>
      <c r="I54">
        <v>14481</v>
      </c>
      <c r="J54">
        <v>94</v>
      </c>
      <c r="K54">
        <v>27</v>
      </c>
      <c r="L54">
        <v>14375</v>
      </c>
      <c r="M54">
        <v>23</v>
      </c>
      <c r="N54">
        <v>7</v>
      </c>
      <c r="O54">
        <v>717</v>
      </c>
      <c r="P54">
        <v>4</v>
      </c>
      <c r="Q54">
        <v>11</v>
      </c>
      <c r="R54">
        <v>1</v>
      </c>
    </row>
    <row r="55" spans="1:18">
      <c r="A55" t="s">
        <v>59</v>
      </c>
      <c r="B55">
        <v>439</v>
      </c>
      <c r="C55">
        <v>225</v>
      </c>
      <c r="D55">
        <v>214</v>
      </c>
      <c r="E55">
        <v>113</v>
      </c>
      <c r="F55">
        <v>169</v>
      </c>
      <c r="G55">
        <v>67</v>
      </c>
      <c r="H55">
        <v>15051</v>
      </c>
      <c r="I55">
        <v>15072</v>
      </c>
      <c r="J55">
        <v>58</v>
      </c>
      <c r="K55">
        <v>37</v>
      </c>
      <c r="L55">
        <v>14545</v>
      </c>
      <c r="M55">
        <v>18</v>
      </c>
      <c r="N55">
        <v>11</v>
      </c>
      <c r="O55">
        <v>787</v>
      </c>
      <c r="P55">
        <v>3</v>
      </c>
      <c r="Q55">
        <v>10</v>
      </c>
      <c r="R55">
        <v>0</v>
      </c>
    </row>
  </sheetData>
  <sheetProtection autoFilter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09375" defaultRowHeight="14.4"/>
  <cols>
    <col min="1" max="1" width="16.6640625" style="2" customWidth="1"/>
    <col min="2" max="20" width="14.6640625" style="2" customWidth="1"/>
    <col min="21" max="16384" width="9.109375" style="2"/>
  </cols>
  <sheetData>
    <row r="1" spans="1:20" s="1" customFormat="1" ht="75" customHeight="1">
      <c r="A1" s="3" t="s">
        <v>192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187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59595</v>
      </c>
      <c r="C2" s="7">
        <f>'May-19'!D2</f>
        <v>59388</v>
      </c>
      <c r="D2" s="7">
        <f>JuneR!I2</f>
        <v>59620</v>
      </c>
      <c r="E2" s="7">
        <f>JuneR!J2</f>
        <v>338</v>
      </c>
      <c r="F2" s="7">
        <f>JuneR!K2</f>
        <v>108</v>
      </c>
      <c r="G2" s="7">
        <f>JuneR!L2</f>
        <v>58210</v>
      </c>
      <c r="H2" s="7">
        <f>JuneR!M2</f>
        <v>171</v>
      </c>
      <c r="I2" s="7">
        <f>JuneR!N2</f>
        <v>71</v>
      </c>
      <c r="J2" s="7">
        <f>JuneR!B2</f>
        <v>8597</v>
      </c>
      <c r="K2" s="7">
        <f>JuneR!C2</f>
        <v>3955</v>
      </c>
      <c r="L2" s="7">
        <f>JuneR!D2</f>
        <v>4642</v>
      </c>
      <c r="M2" s="7">
        <f>JuneR!U2</f>
        <v>291</v>
      </c>
      <c r="N2" s="7">
        <f>JuneR!G2</f>
        <v>842</v>
      </c>
      <c r="O2" s="7">
        <f>JuneR!O2</f>
        <v>6896</v>
      </c>
      <c r="P2" s="7">
        <f>JuneR!P2</f>
        <v>108</v>
      </c>
      <c r="Q2" s="7">
        <f>JuneR!Q2</f>
        <v>238</v>
      </c>
      <c r="R2" s="7">
        <f>JuneR!R2</f>
        <v>1</v>
      </c>
      <c r="S2" s="7">
        <f>JuneR!E2</f>
        <v>988</v>
      </c>
      <c r="T2" s="7">
        <f>JuneR!F2</f>
        <v>1052</v>
      </c>
    </row>
    <row r="3" spans="1:20">
      <c r="A3" s="8" t="s">
        <v>8</v>
      </c>
      <c r="B3" s="8">
        <f>'YTD Totals'!B3</f>
        <v>24025</v>
      </c>
      <c r="C3" s="8">
        <f>'May-19'!D3</f>
        <v>25533</v>
      </c>
      <c r="D3" s="8">
        <f>JuneR!I3</f>
        <v>25633</v>
      </c>
      <c r="E3" s="8">
        <f>JuneR!J3</f>
        <v>198</v>
      </c>
      <c r="F3" s="8">
        <f>JuneR!K3</f>
        <v>98</v>
      </c>
      <c r="G3" s="8">
        <f>JuneR!L3</f>
        <v>25134</v>
      </c>
      <c r="H3" s="8">
        <f>JuneR!M3</f>
        <v>102</v>
      </c>
      <c r="I3" s="8">
        <f>JuneR!N3</f>
        <v>52</v>
      </c>
      <c r="J3" s="8">
        <f>JuneR!B3</f>
        <v>5160</v>
      </c>
      <c r="K3" s="8">
        <f>JuneR!C3</f>
        <v>2045</v>
      </c>
      <c r="L3" s="8">
        <f>JuneR!D3</f>
        <v>3115</v>
      </c>
      <c r="M3" s="8">
        <f>JuneR!U3</f>
        <v>233</v>
      </c>
      <c r="N3" s="8">
        <f>JuneR!G3</f>
        <v>534</v>
      </c>
      <c r="O3" s="8">
        <f>JuneR!O3</f>
        <v>4109</v>
      </c>
      <c r="P3" s="8">
        <f>JuneR!P3</f>
        <v>65</v>
      </c>
      <c r="Q3" s="8">
        <f>JuneR!Q3</f>
        <v>131</v>
      </c>
      <c r="R3" s="8">
        <f>JuneR!R3</f>
        <v>2</v>
      </c>
      <c r="S3" s="8">
        <f>JuneR!E3</f>
        <v>298</v>
      </c>
      <c r="T3" s="8">
        <f>JuneR!F3</f>
        <v>426</v>
      </c>
    </row>
    <row r="4" spans="1:20">
      <c r="A4" s="7" t="s">
        <v>9</v>
      </c>
      <c r="B4" s="7">
        <f>'YTD Totals'!B4</f>
        <v>65054</v>
      </c>
      <c r="C4" s="7">
        <f>'May-19'!D4</f>
        <v>65717</v>
      </c>
      <c r="D4" s="7">
        <f>JuneR!I4</f>
        <v>65833</v>
      </c>
      <c r="E4" s="7">
        <f>JuneR!J4</f>
        <v>611</v>
      </c>
      <c r="F4" s="7">
        <f>JuneR!K4</f>
        <v>477</v>
      </c>
      <c r="G4" s="7">
        <f>JuneR!L4</f>
        <v>61813</v>
      </c>
      <c r="H4" s="7">
        <f>JuneR!M4</f>
        <v>307</v>
      </c>
      <c r="I4" s="7">
        <f>JuneR!N4</f>
        <v>134</v>
      </c>
      <c r="J4" s="7">
        <f>JuneR!B4</f>
        <v>16097</v>
      </c>
      <c r="K4" s="7">
        <f>JuneR!C4</f>
        <v>6558</v>
      </c>
      <c r="L4" s="7">
        <f>JuneR!D4</f>
        <v>9539</v>
      </c>
      <c r="M4" s="7">
        <f>JuneR!U5</f>
        <v>564</v>
      </c>
      <c r="N4" s="7">
        <f>JuneR!G4</f>
        <v>1379</v>
      </c>
      <c r="O4" s="7">
        <f>JuneR!O4</f>
        <v>7021</v>
      </c>
      <c r="P4" s="7">
        <f>JuneR!P4</f>
        <v>110</v>
      </c>
      <c r="Q4" s="7">
        <f>JuneR!Q4</f>
        <v>337</v>
      </c>
      <c r="R4" s="7">
        <f>JuneR!R4</f>
        <v>0</v>
      </c>
      <c r="S4" s="7">
        <f>JuneR!E4</f>
        <v>928</v>
      </c>
      <c r="T4" s="7">
        <f>JuneR!F4</f>
        <v>1207</v>
      </c>
    </row>
    <row r="5" spans="1:20">
      <c r="A5" s="8" t="s">
        <v>10</v>
      </c>
      <c r="B5" s="8">
        <f>'YTD Totals'!B5</f>
        <v>11514</v>
      </c>
      <c r="C5" s="8">
        <f>'May-19'!D5</f>
        <v>11710</v>
      </c>
      <c r="D5" s="8">
        <f>JuneR!I5</f>
        <v>11724</v>
      </c>
      <c r="E5" s="8">
        <f>JuneR!J5</f>
        <v>14</v>
      </c>
      <c r="F5" s="8">
        <f>JuneR!K5</f>
        <v>0</v>
      </c>
      <c r="G5" s="8">
        <f>JuneR!L5</f>
        <v>11442</v>
      </c>
      <c r="H5" s="8">
        <f>JuneR!M5</f>
        <v>3</v>
      </c>
      <c r="I5" s="8">
        <f>JuneR!N5</f>
        <v>0</v>
      </c>
      <c r="J5" s="8">
        <f>JuneR!B5</f>
        <v>408</v>
      </c>
      <c r="K5" s="8">
        <f>JuneR!C5</f>
        <v>161</v>
      </c>
      <c r="L5" s="8">
        <f>JuneR!D5</f>
        <v>247</v>
      </c>
      <c r="M5" s="8">
        <f>JuneR!U7</f>
        <v>10</v>
      </c>
      <c r="N5" s="8">
        <f>JuneR!G5</f>
        <v>41</v>
      </c>
      <c r="O5" s="8">
        <f>JuneR!O5</f>
        <v>187</v>
      </c>
      <c r="P5" s="8">
        <f>JuneR!P5</f>
        <v>4</v>
      </c>
      <c r="Q5" s="8">
        <f>JuneR!Q5</f>
        <v>6</v>
      </c>
      <c r="R5" s="8">
        <f>JuneR!R5</f>
        <v>0</v>
      </c>
      <c r="S5" s="8">
        <f>JuneR!E5</f>
        <v>112</v>
      </c>
      <c r="T5" s="8">
        <f>JuneR!F5</f>
        <v>30</v>
      </c>
    </row>
    <row r="6" spans="1:20">
      <c r="A6" s="7" t="s">
        <v>11</v>
      </c>
      <c r="B6" s="7">
        <f>'YTD Totals'!B6</f>
        <v>59720</v>
      </c>
      <c r="C6" s="7">
        <f>'May-19'!D6</f>
        <v>56732</v>
      </c>
      <c r="D6" s="7">
        <f>JuneR!I6</f>
        <v>56473</v>
      </c>
      <c r="E6" s="7">
        <f>JuneR!J6</f>
        <v>489</v>
      </c>
      <c r="F6" s="7">
        <f>JuneR!K6</f>
        <v>729</v>
      </c>
      <c r="G6" s="7">
        <f>JuneR!L6</f>
        <v>53278</v>
      </c>
      <c r="H6" s="7">
        <f>JuneR!M6</f>
        <v>225</v>
      </c>
      <c r="I6" s="7">
        <f>JuneR!N6</f>
        <v>168</v>
      </c>
      <c r="J6" s="7">
        <f>JuneR!B6</f>
        <v>11668</v>
      </c>
      <c r="K6" s="7">
        <f>JuneR!C6</f>
        <v>4474</v>
      </c>
      <c r="L6" s="7">
        <f>JuneR!D6</f>
        <v>7194</v>
      </c>
      <c r="M6" s="7">
        <f>JuneR!U8</f>
        <v>283</v>
      </c>
      <c r="N6" s="7">
        <f>JuneR!G6</f>
        <v>1128</v>
      </c>
      <c r="O6" s="7">
        <f>JuneR!O6</f>
        <v>12874</v>
      </c>
      <c r="P6" s="7">
        <f>JuneR!P6</f>
        <v>108</v>
      </c>
      <c r="Q6" s="7">
        <f>JuneR!Q6</f>
        <v>331</v>
      </c>
      <c r="R6" s="7">
        <f>JuneR!R6</f>
        <v>2</v>
      </c>
      <c r="S6" s="7">
        <f>JuneR!E6</f>
        <v>1273</v>
      </c>
      <c r="T6" s="7">
        <f>JuneR!F6</f>
        <v>1005</v>
      </c>
    </row>
    <row r="7" spans="1:20">
      <c r="A7" s="8" t="s">
        <v>12</v>
      </c>
      <c r="B7" s="8">
        <f>'YTD Totals'!B7</f>
        <v>15223</v>
      </c>
      <c r="C7" s="8">
        <f>'May-19'!D7</f>
        <v>15476</v>
      </c>
      <c r="D7" s="8">
        <f>JuneR!I7</f>
        <v>15573</v>
      </c>
      <c r="E7" s="8">
        <f>JuneR!J7</f>
        <v>118</v>
      </c>
      <c r="F7" s="8">
        <f>JuneR!K7</f>
        <v>21</v>
      </c>
      <c r="G7" s="8">
        <f>JuneR!L7</f>
        <v>15470</v>
      </c>
      <c r="H7" s="8">
        <f>JuneR!M7</f>
        <v>57</v>
      </c>
      <c r="I7" s="8">
        <f>JuneR!N7</f>
        <v>5</v>
      </c>
      <c r="J7" s="8">
        <f>JuneR!B7</f>
        <v>1238</v>
      </c>
      <c r="K7" s="8">
        <f>JuneR!C7</f>
        <v>768</v>
      </c>
      <c r="L7" s="8">
        <f>JuneR!D7</f>
        <v>470</v>
      </c>
      <c r="M7" s="8">
        <f>JuneR!U9</f>
        <v>24</v>
      </c>
      <c r="N7" s="8">
        <f>JuneR!G7</f>
        <v>116</v>
      </c>
      <c r="O7" s="8">
        <f>JuneR!O7</f>
        <v>676</v>
      </c>
      <c r="P7" s="8">
        <f>JuneR!P7</f>
        <v>5</v>
      </c>
      <c r="Q7" s="8">
        <f>JuneR!Q7</f>
        <v>20</v>
      </c>
      <c r="R7" s="8">
        <f>JuneR!R7</f>
        <v>0</v>
      </c>
      <c r="S7" s="8">
        <f>JuneR!E7</f>
        <v>206</v>
      </c>
      <c r="T7" s="8">
        <f>JuneR!F7</f>
        <v>188</v>
      </c>
    </row>
    <row r="8" spans="1:20">
      <c r="A8" s="7" t="s">
        <v>13</v>
      </c>
      <c r="B8" s="7">
        <f>'YTD Totals'!B8</f>
        <v>9019</v>
      </c>
      <c r="C8" s="7">
        <f>'May-19'!D8</f>
        <v>9559</v>
      </c>
      <c r="D8" s="7">
        <f>JuneR!I8</f>
        <v>9563</v>
      </c>
      <c r="E8" s="7">
        <f>JuneR!J8</f>
        <v>26</v>
      </c>
      <c r="F8" s="7">
        <f>JuneR!K8</f>
        <v>22</v>
      </c>
      <c r="G8" s="7">
        <f>JuneR!L8</f>
        <v>9403</v>
      </c>
      <c r="H8" s="7">
        <f>JuneR!M8</f>
        <v>8</v>
      </c>
      <c r="I8" s="7">
        <f>JuneR!N8</f>
        <v>1</v>
      </c>
      <c r="J8" s="7">
        <f>JuneR!B8</f>
        <v>601</v>
      </c>
      <c r="K8" s="7">
        <f>JuneR!C8</f>
        <v>468</v>
      </c>
      <c r="L8" s="7">
        <f>JuneR!D8</f>
        <v>133</v>
      </c>
      <c r="M8" s="7">
        <f>JuneR!U10</f>
        <v>24</v>
      </c>
      <c r="N8" s="7">
        <f>JuneR!G8</f>
        <v>76</v>
      </c>
      <c r="O8" s="7">
        <f>JuneR!O8</f>
        <v>542</v>
      </c>
      <c r="P8" s="7">
        <f>JuneR!P8</f>
        <v>9</v>
      </c>
      <c r="Q8" s="7">
        <f>JuneR!Q8</f>
        <v>16</v>
      </c>
      <c r="R8" s="7">
        <f>JuneR!R8</f>
        <v>0</v>
      </c>
      <c r="S8" s="7">
        <f>JuneR!E8</f>
        <v>166</v>
      </c>
      <c r="T8" s="7">
        <f>JuneR!F8</f>
        <v>155</v>
      </c>
    </row>
    <row r="9" spans="1:20">
      <c r="A9" s="8" t="s">
        <v>14</v>
      </c>
      <c r="B9" s="8">
        <f>'YTD Totals'!B9</f>
        <v>9362</v>
      </c>
      <c r="C9" s="8">
        <f>'May-19'!D9</f>
        <v>8949</v>
      </c>
      <c r="D9" s="8">
        <f>JuneR!I9</f>
        <v>8956</v>
      </c>
      <c r="E9" s="8">
        <f>JuneR!J9</f>
        <v>24</v>
      </c>
      <c r="F9" s="8">
        <f>JuneR!K9</f>
        <v>17</v>
      </c>
      <c r="G9" s="8">
        <f>JuneR!L9</f>
        <v>8813</v>
      </c>
      <c r="H9" s="8">
        <f>JuneR!M9</f>
        <v>3</v>
      </c>
      <c r="I9" s="8">
        <f>JuneR!N9</f>
        <v>10</v>
      </c>
      <c r="J9" s="8">
        <f>JuneR!B9</f>
        <v>838</v>
      </c>
      <c r="K9" s="8">
        <f>JuneR!C9</f>
        <v>328</v>
      </c>
      <c r="L9" s="8">
        <f>JuneR!D9</f>
        <v>510</v>
      </c>
      <c r="M9" s="8">
        <f>JuneR!U11</f>
        <v>8</v>
      </c>
      <c r="N9" s="8">
        <f>JuneR!G9</f>
        <v>76</v>
      </c>
      <c r="O9" s="8">
        <f>JuneR!O9</f>
        <v>262</v>
      </c>
      <c r="P9" s="8">
        <f>JuneR!P9</f>
        <v>6</v>
      </c>
      <c r="Q9" s="8">
        <f>JuneR!Q9</f>
        <v>9</v>
      </c>
      <c r="R9" s="8">
        <f>JuneR!R9</f>
        <v>0</v>
      </c>
      <c r="S9" s="8">
        <f>JuneR!E9</f>
        <v>80</v>
      </c>
      <c r="T9" s="8">
        <f>JuneR!F9</f>
        <v>26</v>
      </c>
    </row>
    <row r="10" spans="1:20">
      <c r="A10" s="7" t="s">
        <v>15</v>
      </c>
      <c r="B10" s="7">
        <f>'YTD Totals'!B10</f>
        <v>6463</v>
      </c>
      <c r="C10" s="7">
        <f>'May-19'!D10</f>
        <v>5393</v>
      </c>
      <c r="D10" s="7">
        <f>JuneR!I10</f>
        <v>5154</v>
      </c>
      <c r="E10" s="7">
        <f>JuneR!J10</f>
        <v>106</v>
      </c>
      <c r="F10" s="7">
        <f>JuneR!K10</f>
        <v>347</v>
      </c>
      <c r="G10" s="7">
        <f>JuneR!L10</f>
        <v>5079</v>
      </c>
      <c r="H10" s="7">
        <f>JuneR!M10</f>
        <v>2</v>
      </c>
      <c r="I10" s="7">
        <f>JuneR!N10</f>
        <v>122</v>
      </c>
      <c r="J10" s="7">
        <f>JuneR!B10</f>
        <v>423</v>
      </c>
      <c r="K10" s="7">
        <f>JuneR!C10</f>
        <v>42</v>
      </c>
      <c r="L10" s="7">
        <f>JuneR!D10</f>
        <v>381</v>
      </c>
      <c r="M10" s="7">
        <f>JuneR!U12</f>
        <v>3</v>
      </c>
      <c r="N10" s="7">
        <f>JuneR!G10</f>
        <v>54</v>
      </c>
      <c r="O10" s="7">
        <f>JuneR!O10</f>
        <v>130</v>
      </c>
      <c r="P10" s="7">
        <f>JuneR!P10</f>
        <v>3</v>
      </c>
      <c r="Q10" s="7">
        <f>JuneR!Q10</f>
        <v>19</v>
      </c>
      <c r="R10" s="7">
        <f>JuneR!R10</f>
        <v>0</v>
      </c>
      <c r="S10" s="7">
        <f>JuneR!E10</f>
        <v>39</v>
      </c>
      <c r="T10" s="7">
        <f>JuneR!F10</f>
        <v>2</v>
      </c>
    </row>
    <row r="11" spans="1:20">
      <c r="A11" s="8" t="s">
        <v>16</v>
      </c>
      <c r="B11" s="8">
        <f>'YTD Totals'!B11</f>
        <v>12438</v>
      </c>
      <c r="C11" s="8">
        <f>'May-19'!D11</f>
        <v>38436</v>
      </c>
      <c r="D11" s="8">
        <f>JuneR!I11</f>
        <v>38436</v>
      </c>
      <c r="E11" s="8">
        <f>JuneR!J11</f>
        <v>6</v>
      </c>
      <c r="F11" s="8">
        <f>JuneR!K11</f>
        <v>6</v>
      </c>
      <c r="G11" s="8">
        <f>JuneR!L11</f>
        <v>38436</v>
      </c>
      <c r="H11" s="8">
        <f>JuneR!M11</f>
        <v>1</v>
      </c>
      <c r="I11" s="8">
        <f>JuneR!N11</f>
        <v>1</v>
      </c>
      <c r="J11" s="8">
        <f>JuneR!B11</f>
        <v>0</v>
      </c>
      <c r="K11" s="8">
        <f>JuneR!C11</f>
        <v>0</v>
      </c>
      <c r="L11" s="8">
        <f>JuneR!D11</f>
        <v>0</v>
      </c>
      <c r="M11" s="8"/>
      <c r="N11" s="8">
        <f>JuneR!G11</f>
        <v>0</v>
      </c>
      <c r="O11" s="8">
        <f>JuneR!O11</f>
        <v>3</v>
      </c>
      <c r="P11" s="8">
        <f>JuneR!P11</f>
        <v>0</v>
      </c>
      <c r="Q11" s="8">
        <f>JuneR!Q11</f>
        <v>0</v>
      </c>
      <c r="R11" s="8">
        <f>JuneR!R11</f>
        <v>0</v>
      </c>
      <c r="S11" s="8">
        <f>JuneR!E11</f>
        <v>0</v>
      </c>
      <c r="T11" s="8">
        <f>JuneR!F11</f>
        <v>1</v>
      </c>
    </row>
    <row r="12" spans="1:20">
      <c r="A12" s="9" t="s">
        <v>17</v>
      </c>
      <c r="B12" s="9">
        <f>'YTD Totals'!B12</f>
        <v>3142</v>
      </c>
      <c r="C12" s="9">
        <f>'May-19'!D12</f>
        <v>3308</v>
      </c>
      <c r="D12" s="9">
        <f>JuneR!I12</f>
        <v>3372</v>
      </c>
      <c r="E12" s="9">
        <f>JuneR!J12</f>
        <v>69</v>
      </c>
      <c r="F12" s="9">
        <f>JuneR!K12</f>
        <v>11</v>
      </c>
      <c r="G12" s="9">
        <f>JuneR!L12</f>
        <v>3227</v>
      </c>
      <c r="H12" s="9">
        <f>JuneR!M12</f>
        <v>22</v>
      </c>
      <c r="I12" s="9">
        <f>JuneR!N12</f>
        <v>5</v>
      </c>
      <c r="J12" s="9">
        <f>JuneR!B12</f>
        <v>271</v>
      </c>
      <c r="K12" s="9">
        <f>JuneR!C12</f>
        <v>151</v>
      </c>
      <c r="L12" s="9">
        <f>JuneR!D12</f>
        <v>120</v>
      </c>
      <c r="M12" s="9"/>
      <c r="N12" s="9">
        <f>JuneR!G12</f>
        <v>44</v>
      </c>
      <c r="O12" s="9">
        <f>JuneR!O12</f>
        <v>487</v>
      </c>
      <c r="P12" s="9">
        <f>JuneR!P12</f>
        <v>8</v>
      </c>
      <c r="Q12" s="9">
        <f>JuneR!Q12</f>
        <v>18</v>
      </c>
      <c r="R12" s="9">
        <f>JuneR!R12</f>
        <v>0</v>
      </c>
      <c r="S12" s="9">
        <f>JuneR!E12</f>
        <v>92</v>
      </c>
      <c r="T12" s="9">
        <f>JuneR!F12</f>
        <v>55</v>
      </c>
    </row>
    <row r="13" spans="1:20">
      <c r="A13" s="9" t="s">
        <v>18</v>
      </c>
      <c r="B13" s="9">
        <f>'YTD Totals'!B13</f>
        <v>5352</v>
      </c>
      <c r="C13" s="9">
        <f>'May-19'!D13</f>
        <v>4583</v>
      </c>
      <c r="D13" s="9">
        <f>JuneR!I13</f>
        <v>4687</v>
      </c>
      <c r="E13" s="9">
        <f>JuneR!J13</f>
        <v>95</v>
      </c>
      <c r="F13" s="9">
        <f>JuneR!K13</f>
        <v>18</v>
      </c>
      <c r="G13" s="9">
        <f>JuneR!L13</f>
        <v>4636</v>
      </c>
      <c r="H13" s="9">
        <f>JuneR!M13</f>
        <v>34</v>
      </c>
      <c r="I13" s="9">
        <f>JuneR!N13</f>
        <v>8</v>
      </c>
      <c r="J13" s="9">
        <f>JuneR!B13</f>
        <v>757</v>
      </c>
      <c r="K13" s="9">
        <f>JuneR!C13</f>
        <v>397</v>
      </c>
      <c r="L13" s="9">
        <f>JuneR!D13</f>
        <v>360</v>
      </c>
      <c r="M13" s="9"/>
      <c r="N13" s="9">
        <f>JuneR!G13</f>
        <v>97</v>
      </c>
      <c r="O13" s="9">
        <f>JuneR!O13</f>
        <v>535</v>
      </c>
      <c r="P13" s="9">
        <f>JuneR!P13</f>
        <v>7</v>
      </c>
      <c r="Q13" s="9">
        <f>JuneR!Q13</f>
        <v>18</v>
      </c>
      <c r="R13" s="9">
        <f>JuneR!R13</f>
        <v>0</v>
      </c>
      <c r="S13" s="9">
        <f>JuneR!E13</f>
        <v>184</v>
      </c>
      <c r="T13" s="9">
        <f>JuneR!F13</f>
        <v>134</v>
      </c>
    </row>
    <row r="14" spans="1:20">
      <c r="A14" s="9" t="s">
        <v>19</v>
      </c>
      <c r="B14" s="9">
        <f>'YTD Totals'!B14</f>
        <v>14204</v>
      </c>
      <c r="C14" s="9">
        <f>'May-19'!D14</f>
        <v>14055</v>
      </c>
      <c r="D14" s="9">
        <f>JuneR!I14</f>
        <v>14084</v>
      </c>
      <c r="E14" s="9">
        <f>JuneR!J14</f>
        <v>149</v>
      </c>
      <c r="F14" s="9">
        <f>JuneR!K14</f>
        <v>76</v>
      </c>
      <c r="G14" s="9">
        <f>JuneR!L14</f>
        <v>13721</v>
      </c>
      <c r="H14" s="9">
        <f>JuneR!M14</f>
        <v>47</v>
      </c>
      <c r="I14" s="9">
        <f>JuneR!N14</f>
        <v>19</v>
      </c>
      <c r="J14" s="9">
        <f>JuneR!B14</f>
        <v>1274</v>
      </c>
      <c r="K14" s="9">
        <f>JuneR!C14</f>
        <v>695</v>
      </c>
      <c r="L14" s="9">
        <f>JuneR!D14</f>
        <v>579</v>
      </c>
      <c r="M14" s="9"/>
      <c r="N14" s="9">
        <f>JuneR!G14</f>
        <v>188</v>
      </c>
      <c r="O14" s="9">
        <f>JuneR!O14</f>
        <v>1275</v>
      </c>
      <c r="P14" s="9">
        <f>JuneR!P14</f>
        <v>11</v>
      </c>
      <c r="Q14" s="9">
        <f>JuneR!Q14</f>
        <v>46</v>
      </c>
      <c r="R14" s="9">
        <f>JuneR!R14</f>
        <v>2</v>
      </c>
      <c r="S14" s="9">
        <f>JuneR!E14</f>
        <v>426</v>
      </c>
      <c r="T14" s="9">
        <f>JuneR!F14</f>
        <v>206</v>
      </c>
    </row>
    <row r="15" spans="1:20">
      <c r="A15" s="9" t="s">
        <v>20</v>
      </c>
      <c r="B15" s="9">
        <f>'YTD Totals'!B15</f>
        <v>8628</v>
      </c>
      <c r="C15" s="9">
        <f>'May-19'!D15</f>
        <v>6881</v>
      </c>
      <c r="D15" s="9">
        <f>JuneR!I15</f>
        <v>6935</v>
      </c>
      <c r="E15" s="9">
        <f>JuneR!J15</f>
        <v>114</v>
      </c>
      <c r="F15" s="9">
        <f>JuneR!K15</f>
        <v>52</v>
      </c>
      <c r="G15" s="9">
        <f>JuneR!L15</f>
        <v>6787</v>
      </c>
      <c r="H15" s="9">
        <f>JuneR!M15</f>
        <v>29</v>
      </c>
      <c r="I15" s="9">
        <f>JuneR!N15</f>
        <v>6</v>
      </c>
      <c r="J15" s="9">
        <f>JuneR!B15</f>
        <v>939</v>
      </c>
      <c r="K15" s="9">
        <f>JuneR!C15</f>
        <v>526</v>
      </c>
      <c r="L15" s="9">
        <f>JuneR!D15</f>
        <v>413</v>
      </c>
      <c r="M15" s="9"/>
      <c r="N15" s="9">
        <f>JuneR!G15</f>
        <v>121</v>
      </c>
      <c r="O15" s="9">
        <f>JuneR!O15</f>
        <v>888</v>
      </c>
      <c r="P15" s="9">
        <f>JuneR!P15</f>
        <v>5</v>
      </c>
      <c r="Q15" s="9">
        <f>JuneR!Q15</f>
        <v>30</v>
      </c>
      <c r="R15" s="9">
        <f>JuneR!R15</f>
        <v>0</v>
      </c>
      <c r="S15" s="9">
        <f>JuneR!E15</f>
        <v>261</v>
      </c>
      <c r="T15" s="9">
        <f>JuneR!F15</f>
        <v>168</v>
      </c>
    </row>
    <row r="16" spans="1:20">
      <c r="A16" s="5" t="s">
        <v>70</v>
      </c>
      <c r="B16" s="5">
        <f>'YTD Totals'!B16</f>
        <v>31326</v>
      </c>
      <c r="C16" s="5">
        <f>SUM(C12:C15)</f>
        <v>28827</v>
      </c>
      <c r="D16" s="5">
        <f t="shared" ref="D16:L16" si="0">SUM(D12:D15)</f>
        <v>29078</v>
      </c>
      <c r="E16" s="5">
        <f t="shared" si="0"/>
        <v>427</v>
      </c>
      <c r="F16" s="5">
        <f t="shared" si="0"/>
        <v>157</v>
      </c>
      <c r="G16" s="5">
        <f t="shared" si="0"/>
        <v>28371</v>
      </c>
      <c r="H16" s="5">
        <f t="shared" si="0"/>
        <v>132</v>
      </c>
      <c r="I16" s="5">
        <f t="shared" si="0"/>
        <v>38</v>
      </c>
      <c r="J16" s="5">
        <f t="shared" si="0"/>
        <v>3241</v>
      </c>
      <c r="K16" s="5">
        <f t="shared" si="0"/>
        <v>1769</v>
      </c>
      <c r="L16" s="5">
        <f t="shared" si="0"/>
        <v>1472</v>
      </c>
      <c r="M16" s="5">
        <f>JuneR!U14</f>
        <v>97</v>
      </c>
      <c r="N16" s="5">
        <f t="shared" ref="N16:T16" si="1">SUM(N12:N15)</f>
        <v>450</v>
      </c>
      <c r="O16" s="5">
        <f t="shared" si="1"/>
        <v>3185</v>
      </c>
      <c r="P16" s="5">
        <f>SUM(Q12:Q15)</f>
        <v>112</v>
      </c>
      <c r="Q16" s="5">
        <f>SUM(P12:P15)</f>
        <v>31</v>
      </c>
      <c r="R16" s="5">
        <f t="shared" si="1"/>
        <v>2</v>
      </c>
      <c r="S16" s="5">
        <f t="shared" si="1"/>
        <v>963</v>
      </c>
      <c r="T16" s="5">
        <f t="shared" si="1"/>
        <v>563</v>
      </c>
    </row>
    <row r="17" spans="1:20">
      <c r="A17" s="8" t="s">
        <v>21</v>
      </c>
      <c r="B17" s="8">
        <f>'YTD Totals'!B17</f>
        <v>8490</v>
      </c>
      <c r="C17" s="8">
        <f>'May-19'!D17</f>
        <v>8625</v>
      </c>
      <c r="D17" s="8">
        <f>JuneR!I16</f>
        <v>8648</v>
      </c>
      <c r="E17" s="8">
        <f>JuneR!J16</f>
        <v>28</v>
      </c>
      <c r="F17" s="8">
        <f>JuneR!K16</f>
        <v>5</v>
      </c>
      <c r="G17" s="8">
        <f>JuneR!L16</f>
        <v>8478</v>
      </c>
      <c r="H17" s="8">
        <f>JuneR!M16</f>
        <v>3</v>
      </c>
      <c r="I17" s="8">
        <f>JuneR!N16</f>
        <v>0</v>
      </c>
      <c r="J17" s="8">
        <f>JuneR!B16</f>
        <v>486</v>
      </c>
      <c r="K17" s="8">
        <f>JuneR!C16</f>
        <v>196</v>
      </c>
      <c r="L17" s="8">
        <f>JuneR!D16</f>
        <v>290</v>
      </c>
      <c r="M17" s="8">
        <f>JuneR!U15</f>
        <v>18</v>
      </c>
      <c r="N17" s="8">
        <f>JuneR!G16</f>
        <v>68</v>
      </c>
      <c r="O17" s="8">
        <f>JuneR!O16</f>
        <v>425</v>
      </c>
      <c r="P17" s="8">
        <f>JuneR!P16</f>
        <v>3</v>
      </c>
      <c r="Q17" s="8">
        <f>JuneR!Q16</f>
        <v>14</v>
      </c>
      <c r="R17" s="8">
        <f>JuneR!R16</f>
        <v>2</v>
      </c>
      <c r="S17" s="8">
        <f>JuneR!E16</f>
        <v>83</v>
      </c>
      <c r="T17" s="8">
        <f>JuneR!F16</f>
        <v>35</v>
      </c>
    </row>
    <row r="18" spans="1:20">
      <c r="A18" s="7" t="s">
        <v>22</v>
      </c>
      <c r="B18" s="7">
        <f>'YTD Totals'!B18</f>
        <v>15877</v>
      </c>
      <c r="C18" s="7">
        <f>'May-19'!D18</f>
        <v>15956</v>
      </c>
      <c r="D18" s="7">
        <f>JuneR!I17</f>
        <v>16097</v>
      </c>
      <c r="E18" s="7">
        <f>JuneR!J17</f>
        <v>170</v>
      </c>
      <c r="F18" s="7">
        <f>JuneR!K17</f>
        <v>29</v>
      </c>
      <c r="G18" s="7">
        <f>JuneR!L17</f>
        <v>15807</v>
      </c>
      <c r="H18" s="7">
        <f>JuneR!M17</f>
        <v>86</v>
      </c>
      <c r="I18" s="7">
        <f>JuneR!N17</f>
        <v>19</v>
      </c>
      <c r="J18" s="7">
        <f>JuneR!B17</f>
        <v>4328</v>
      </c>
      <c r="K18" s="7">
        <f>JuneR!C17</f>
        <v>1378</v>
      </c>
      <c r="L18" s="7">
        <f>JuneR!D17</f>
        <v>2950</v>
      </c>
      <c r="M18" s="7">
        <f>JuneR!U16</f>
        <v>226</v>
      </c>
      <c r="N18" s="7">
        <f>JuneR!G17</f>
        <v>361</v>
      </c>
      <c r="O18" s="7">
        <f>JuneR!O17</f>
        <v>2411</v>
      </c>
      <c r="P18" s="7">
        <f>JuneR!P17</f>
        <v>34</v>
      </c>
      <c r="Q18" s="7">
        <f>JuneR!Q17</f>
        <v>68</v>
      </c>
      <c r="R18" s="7">
        <f>JuneR!R17</f>
        <v>0</v>
      </c>
      <c r="S18" s="7">
        <f>JuneR!E17</f>
        <v>475</v>
      </c>
      <c r="T18" s="7">
        <f>JuneR!F17</f>
        <v>419</v>
      </c>
    </row>
    <row r="19" spans="1:20">
      <c r="A19" s="8" t="s">
        <v>23</v>
      </c>
      <c r="B19" s="8">
        <f>'YTD Totals'!B19</f>
        <v>9558</v>
      </c>
      <c r="C19" s="8">
        <f>'May-19'!D19</f>
        <v>11034</v>
      </c>
      <c r="D19" s="8">
        <f>JuneR!I18</f>
        <v>11072</v>
      </c>
      <c r="E19" s="8">
        <f>JuneR!J18</f>
        <v>39</v>
      </c>
      <c r="F19" s="8">
        <f>JuneR!K18</f>
        <v>1</v>
      </c>
      <c r="G19" s="8">
        <f>JuneR!L18</f>
        <v>10951</v>
      </c>
      <c r="H19" s="8">
        <f>JuneR!M18</f>
        <v>7</v>
      </c>
      <c r="I19" s="8">
        <f>JuneR!N18</f>
        <v>0</v>
      </c>
      <c r="J19" s="8">
        <f>JuneR!B18</f>
        <v>447</v>
      </c>
      <c r="K19" s="8">
        <f>JuneR!C18</f>
        <v>194</v>
      </c>
      <c r="L19" s="8">
        <f>JuneR!D18</f>
        <v>253</v>
      </c>
      <c r="M19" s="8">
        <f>JuneR!U4</f>
        <v>0</v>
      </c>
      <c r="N19" s="8">
        <f>JuneR!G18</f>
        <v>34</v>
      </c>
      <c r="O19" s="8">
        <f>JuneR!O18</f>
        <v>119</v>
      </c>
      <c r="P19" s="8">
        <f>JuneR!P18</f>
        <v>1</v>
      </c>
      <c r="Q19" s="8">
        <f>JuneR!Q18</f>
        <v>7</v>
      </c>
      <c r="R19" s="8">
        <f>JuneR!R18</f>
        <v>0</v>
      </c>
      <c r="S19" s="8">
        <f>JuneR!E18</f>
        <v>78</v>
      </c>
      <c r="T19" s="8">
        <f>JuneR!F18</f>
        <v>67</v>
      </c>
    </row>
    <row r="20" spans="1:20">
      <c r="A20" s="7" t="s">
        <v>24</v>
      </c>
      <c r="B20" s="7">
        <f>'YTD Totals'!B20</f>
        <v>33493</v>
      </c>
      <c r="C20" s="7">
        <f>'May-19'!D20</f>
        <v>32099</v>
      </c>
      <c r="D20" s="7">
        <f>JuneR!I19</f>
        <v>31933</v>
      </c>
      <c r="E20" s="7">
        <f>JuneR!J19</f>
        <v>280</v>
      </c>
      <c r="F20" s="7">
        <f>JuneR!K19</f>
        <v>449</v>
      </c>
      <c r="G20" s="7">
        <f>JuneR!L19</f>
        <v>30251</v>
      </c>
      <c r="H20" s="7">
        <f>JuneR!M19</f>
        <v>75</v>
      </c>
      <c r="I20" s="7">
        <f>JuneR!N19</f>
        <v>98</v>
      </c>
      <c r="J20" s="7">
        <f>JuneR!B19</f>
        <v>6039</v>
      </c>
      <c r="K20" s="7">
        <f>JuneR!C19</f>
        <v>3004</v>
      </c>
      <c r="L20" s="7">
        <f>JuneR!D19</f>
        <v>3035</v>
      </c>
      <c r="M20" s="7">
        <f>JuneR!U27</f>
        <v>134</v>
      </c>
      <c r="N20" s="7">
        <f>JuneR!G19</f>
        <v>612</v>
      </c>
      <c r="O20" s="7">
        <f>JuneR!O19</f>
        <v>3112</v>
      </c>
      <c r="P20" s="7">
        <f>JuneR!P19</f>
        <v>37</v>
      </c>
      <c r="Q20" s="7">
        <f>JuneR!Q19</f>
        <v>138</v>
      </c>
      <c r="R20" s="7">
        <f>JuneR!R19</f>
        <v>5</v>
      </c>
      <c r="S20" s="7">
        <f>JuneR!E19</f>
        <v>336</v>
      </c>
      <c r="T20" s="7">
        <f>JuneR!F19</f>
        <v>843</v>
      </c>
    </row>
    <row r="21" spans="1:20">
      <c r="A21" s="8" t="s">
        <v>189</v>
      </c>
      <c r="B21" s="8">
        <f>'YTD Totals'!B21</f>
        <v>0</v>
      </c>
      <c r="C21" s="8">
        <f>'May-19'!D21</f>
        <v>13299</v>
      </c>
      <c r="D21" s="8">
        <f>JuneR!I20</f>
        <v>13246</v>
      </c>
      <c r="E21" s="8">
        <f>JuneR!J20</f>
        <v>0</v>
      </c>
      <c r="F21" s="8">
        <f>JuneR!K20</f>
        <v>53</v>
      </c>
      <c r="G21" s="8">
        <f>JuneR!L20</f>
        <v>11617</v>
      </c>
      <c r="H21" s="8">
        <f>JuneR!M20</f>
        <v>0</v>
      </c>
      <c r="I21" s="8">
        <f>JuneR!N20</f>
        <v>43</v>
      </c>
      <c r="J21" s="8">
        <f>JuneR!B20</f>
        <v>22</v>
      </c>
      <c r="K21" s="8">
        <f>JuneR!C20</f>
        <v>22</v>
      </c>
      <c r="L21" s="8">
        <f>JuneR!D20</f>
        <v>0</v>
      </c>
      <c r="M21" s="8">
        <f>JuneR!U17</f>
        <v>1</v>
      </c>
      <c r="N21" s="8">
        <f>JuneR!G20</f>
        <v>10</v>
      </c>
      <c r="O21" s="8">
        <f>JuneR!O20</f>
        <v>1800</v>
      </c>
      <c r="P21" s="8">
        <f>JuneR!P20</f>
        <v>2</v>
      </c>
      <c r="Q21" s="8">
        <f>JuneR!Q20</f>
        <v>3</v>
      </c>
      <c r="R21" s="8">
        <f>JuneR!R20</f>
        <v>0</v>
      </c>
      <c r="S21" s="8">
        <f>JuneR!E20</f>
        <v>66</v>
      </c>
      <c r="T21" s="8">
        <f>JuneR!F20</f>
        <v>1</v>
      </c>
    </row>
    <row r="22" spans="1:20">
      <c r="A22" s="7" t="s">
        <v>25</v>
      </c>
      <c r="B22" s="7">
        <f>'YTD Totals'!B22</f>
        <v>27814</v>
      </c>
      <c r="C22" s="7">
        <f>'May-19'!D22</f>
        <v>26901</v>
      </c>
      <c r="D22" s="7">
        <f>JuneR!I21</f>
        <v>27015</v>
      </c>
      <c r="E22" s="7">
        <f>JuneR!J21</f>
        <v>138</v>
      </c>
      <c r="F22" s="7">
        <f>JuneR!K21</f>
        <v>25</v>
      </c>
      <c r="G22" s="7">
        <f>JuneR!L21</f>
        <v>26237</v>
      </c>
      <c r="H22" s="7">
        <f>JuneR!M21</f>
        <v>38</v>
      </c>
      <c r="I22" s="7">
        <f>JuneR!N21</f>
        <v>3</v>
      </c>
      <c r="J22" s="7">
        <f>JuneR!B21</f>
        <v>4506</v>
      </c>
      <c r="K22" s="7">
        <f>JuneR!C21</f>
        <v>2450</v>
      </c>
      <c r="L22" s="7">
        <f>JuneR!D21</f>
        <v>2056</v>
      </c>
      <c r="M22" s="7">
        <f>JuneR!U6</f>
        <v>92</v>
      </c>
      <c r="N22" s="7">
        <f>JuneR!G21</f>
        <v>630</v>
      </c>
      <c r="O22" s="7">
        <f>JuneR!O21</f>
        <v>4441</v>
      </c>
      <c r="P22" s="7">
        <f>JuneR!P21</f>
        <v>37</v>
      </c>
      <c r="Q22" s="7">
        <f>JuneR!Q21</f>
        <v>163</v>
      </c>
      <c r="R22" s="7">
        <f>JuneR!R21</f>
        <v>3</v>
      </c>
      <c r="S22" s="7">
        <f>JuneR!E21</f>
        <v>345</v>
      </c>
      <c r="T22" s="7">
        <f>JuneR!F21</f>
        <v>478</v>
      </c>
    </row>
    <row r="23" spans="1:20">
      <c r="A23" s="8" t="s">
        <v>26</v>
      </c>
      <c r="B23" s="8">
        <f>'YTD Totals'!B23</f>
        <v>18512</v>
      </c>
      <c r="C23" s="8">
        <f>'May-19'!D23</f>
        <v>14620</v>
      </c>
      <c r="D23" s="8">
        <f>JuneR!I22</f>
        <v>14161</v>
      </c>
      <c r="E23" s="8">
        <f>JuneR!J22</f>
        <v>105</v>
      </c>
      <c r="F23" s="8">
        <f>JuneR!K22</f>
        <v>564</v>
      </c>
      <c r="G23" s="8">
        <f>JuneR!L22</f>
        <v>13635</v>
      </c>
      <c r="H23" s="8">
        <f>JuneR!M22</f>
        <v>29</v>
      </c>
      <c r="I23" s="8">
        <f>JuneR!N22</f>
        <v>94</v>
      </c>
      <c r="J23" s="8">
        <f>JuneR!B22</f>
        <v>381</v>
      </c>
      <c r="K23" s="8">
        <f>JuneR!C22</f>
        <v>247</v>
      </c>
      <c r="L23" s="8">
        <f>JuneR!D22</f>
        <v>134</v>
      </c>
      <c r="M23" s="8">
        <f>JuneR!U18</f>
        <v>27</v>
      </c>
      <c r="N23" s="8">
        <f>JuneR!G22</f>
        <v>86</v>
      </c>
      <c r="O23" s="8">
        <f>JuneR!O22</f>
        <v>1722</v>
      </c>
      <c r="P23" s="8">
        <f>JuneR!P22</f>
        <v>5</v>
      </c>
      <c r="Q23" s="8">
        <f>JuneR!Q22</f>
        <v>25</v>
      </c>
      <c r="R23" s="8">
        <f>JuneR!R22</f>
        <v>1</v>
      </c>
      <c r="S23" s="8">
        <f>JuneR!E22</f>
        <v>154</v>
      </c>
      <c r="T23" s="8">
        <f>JuneR!F22</f>
        <v>29</v>
      </c>
    </row>
    <row r="24" spans="1:20">
      <c r="A24" s="7" t="s">
        <v>27</v>
      </c>
      <c r="B24" s="7">
        <f>'YTD Totals'!B24</f>
        <v>21538</v>
      </c>
      <c r="C24" s="7">
        <f>'May-19'!D24</f>
        <v>21765</v>
      </c>
      <c r="D24" s="7">
        <f>JuneR!I23</f>
        <v>21493</v>
      </c>
      <c r="E24" s="7">
        <f>JuneR!J23</f>
        <v>107</v>
      </c>
      <c r="F24" s="7">
        <f>JuneR!K23</f>
        <v>379</v>
      </c>
      <c r="G24" s="7">
        <f>JuneR!L23</f>
        <v>20588</v>
      </c>
      <c r="H24" s="7">
        <f>JuneR!M23</f>
        <v>31</v>
      </c>
      <c r="I24" s="7">
        <f>JuneR!N23</f>
        <v>108</v>
      </c>
      <c r="J24" s="7">
        <f>JuneR!B23</f>
        <v>5260</v>
      </c>
      <c r="K24" s="7">
        <f>JuneR!C23</f>
        <v>1900</v>
      </c>
      <c r="L24" s="7">
        <f>JuneR!D23</f>
        <v>3360</v>
      </c>
      <c r="M24" s="7">
        <f>JuneR!U19</f>
        <v>154</v>
      </c>
      <c r="N24" s="7">
        <f>JuneR!G23</f>
        <v>586</v>
      </c>
      <c r="O24" s="7">
        <f>JuneR!O23</f>
        <v>3067</v>
      </c>
      <c r="P24" s="7">
        <f>JuneR!P23</f>
        <v>93</v>
      </c>
      <c r="Q24" s="7">
        <f>JuneR!Q23</f>
        <v>159</v>
      </c>
      <c r="R24" s="7">
        <f>JuneR!R23</f>
        <v>1</v>
      </c>
      <c r="S24" s="7">
        <f>JuneR!E23</f>
        <v>639</v>
      </c>
      <c r="T24" s="7">
        <f>JuneR!F23</f>
        <v>491</v>
      </c>
    </row>
    <row r="25" spans="1:20">
      <c r="A25" s="8" t="s">
        <v>28</v>
      </c>
      <c r="B25" s="8">
        <f>'YTD Totals'!B25</f>
        <v>90432</v>
      </c>
      <c r="C25" s="8">
        <f>'May-19'!D25</f>
        <v>91750</v>
      </c>
      <c r="D25" s="8">
        <f>JuneR!I24</f>
        <v>91907</v>
      </c>
      <c r="E25" s="8">
        <f>JuneR!J24</f>
        <v>704</v>
      </c>
      <c r="F25" s="8">
        <f>JuneR!K24</f>
        <v>524</v>
      </c>
      <c r="G25" s="8">
        <f>JuneR!L24</f>
        <v>82078</v>
      </c>
      <c r="H25" s="8">
        <f>JuneR!M24</f>
        <v>421</v>
      </c>
      <c r="I25" s="8">
        <f>JuneR!N24</f>
        <v>178</v>
      </c>
      <c r="J25" s="8">
        <f>JuneR!B24</f>
        <v>18913</v>
      </c>
      <c r="K25" s="8">
        <f>JuneR!C24</f>
        <v>9796</v>
      </c>
      <c r="L25" s="8">
        <f>JuneR!D24</f>
        <v>9117</v>
      </c>
      <c r="M25" s="8">
        <f>JuneR!U20</f>
        <v>1329</v>
      </c>
      <c r="N25" s="8">
        <f>JuneR!G24</f>
        <v>1604</v>
      </c>
      <c r="O25" s="8">
        <f>JuneR!O24</f>
        <v>19435</v>
      </c>
      <c r="P25" s="8">
        <f>JuneR!P24</f>
        <v>242</v>
      </c>
      <c r="Q25" s="8">
        <f>JuneR!Q24</f>
        <v>447</v>
      </c>
      <c r="R25" s="8">
        <f>JuneR!R24</f>
        <v>44</v>
      </c>
      <c r="S25" s="8">
        <f>JuneR!E24</f>
        <v>1313</v>
      </c>
      <c r="T25" s="8">
        <f>JuneR!F24</f>
        <v>1616</v>
      </c>
    </row>
    <row r="26" spans="1:20">
      <c r="A26" s="7" t="s">
        <v>29</v>
      </c>
      <c r="B26" s="7">
        <f>'YTD Totals'!B26</f>
        <v>13344</v>
      </c>
      <c r="C26" s="7">
        <f>'May-19'!D26</f>
        <v>13510</v>
      </c>
      <c r="D26" s="7">
        <f>JuneR!I25</f>
        <v>13469</v>
      </c>
      <c r="E26" s="7">
        <f>JuneR!J25</f>
        <v>125</v>
      </c>
      <c r="F26" s="7">
        <f>JuneR!K25</f>
        <v>168</v>
      </c>
      <c r="G26" s="7">
        <f>JuneR!L25</f>
        <v>13119</v>
      </c>
      <c r="H26" s="7">
        <f>JuneR!M25</f>
        <v>67</v>
      </c>
      <c r="I26" s="7">
        <f>JuneR!N25</f>
        <v>19</v>
      </c>
      <c r="J26" s="7">
        <f>JuneR!B25</f>
        <v>1429</v>
      </c>
      <c r="K26" s="7">
        <f>JuneR!C25</f>
        <v>730</v>
      </c>
      <c r="L26" s="7">
        <f>JuneR!D25</f>
        <v>699</v>
      </c>
      <c r="M26" s="7">
        <f>JuneR!U21</f>
        <v>38</v>
      </c>
      <c r="N26" s="7">
        <f>JuneR!G25</f>
        <v>146</v>
      </c>
      <c r="O26" s="7">
        <f>JuneR!O25</f>
        <v>899</v>
      </c>
      <c r="P26" s="7">
        <f>JuneR!P25</f>
        <v>5</v>
      </c>
      <c r="Q26" s="7">
        <f>JuneR!Q25</f>
        <v>37</v>
      </c>
      <c r="R26" s="7">
        <f>JuneR!R25</f>
        <v>0</v>
      </c>
      <c r="S26" s="7">
        <f>JuneR!E25</f>
        <v>309</v>
      </c>
      <c r="T26" s="7">
        <f>JuneR!F25</f>
        <v>198</v>
      </c>
    </row>
    <row r="27" spans="1:20">
      <c r="A27" s="8" t="s">
        <v>30</v>
      </c>
      <c r="B27" s="8">
        <f>'YTD Totals'!B27</f>
        <v>0</v>
      </c>
      <c r="C27" s="8">
        <f>'May-19'!D27</f>
        <v>0</v>
      </c>
      <c r="D27" s="8">
        <f>JuneR!I26</f>
        <v>0</v>
      </c>
      <c r="E27" s="8">
        <f>JuneR!J26</f>
        <v>0</v>
      </c>
      <c r="F27" s="8">
        <f>JuneR!K26</f>
        <v>0</v>
      </c>
      <c r="G27" s="8">
        <f>JuneR!L26</f>
        <v>0</v>
      </c>
      <c r="H27" s="8">
        <f>JuneR!M26</f>
        <v>0</v>
      </c>
      <c r="I27" s="8">
        <f>JuneR!N26</f>
        <v>0</v>
      </c>
      <c r="J27" s="8">
        <f>JuneR!B26</f>
        <v>0</v>
      </c>
      <c r="K27" s="8">
        <f>JuneR!C26</f>
        <v>0</v>
      </c>
      <c r="L27" s="8">
        <f>JuneR!D26</f>
        <v>0</v>
      </c>
      <c r="M27" s="8">
        <f>JuneR!U22</f>
        <v>121</v>
      </c>
      <c r="N27" s="8">
        <f>JuneR!G26</f>
        <v>0</v>
      </c>
      <c r="O27" s="8">
        <f>JuneR!O26</f>
        <v>256</v>
      </c>
      <c r="P27" s="8">
        <f>JuneR!P26</f>
        <v>7</v>
      </c>
      <c r="Q27" s="8">
        <f>JuneR!Q26</f>
        <v>3</v>
      </c>
      <c r="R27" s="8">
        <f>JuneR!R26</f>
        <v>0</v>
      </c>
      <c r="S27" s="8">
        <f>JuneR!E26</f>
        <v>0</v>
      </c>
      <c r="T27" s="8">
        <f>JuneR!F26</f>
        <v>0</v>
      </c>
    </row>
    <row r="28" spans="1:20">
      <c r="A28" s="7" t="s">
        <v>31</v>
      </c>
      <c r="B28" s="7">
        <f>'YTD Totals'!B28</f>
        <v>14886</v>
      </c>
      <c r="C28" s="7">
        <f>'May-19'!D28</f>
        <v>15001</v>
      </c>
      <c r="D28" s="7">
        <f>JuneR!I27</f>
        <v>15070</v>
      </c>
      <c r="E28" s="7">
        <f>JuneR!J27</f>
        <v>86</v>
      </c>
      <c r="F28" s="7">
        <f>JuneR!K27</f>
        <v>17</v>
      </c>
      <c r="G28" s="7">
        <f>JuneR!L27</f>
        <v>14774</v>
      </c>
      <c r="H28" s="7">
        <f>JuneR!M27</f>
        <v>27</v>
      </c>
      <c r="I28" s="7">
        <f>JuneR!N27</f>
        <v>3</v>
      </c>
      <c r="J28" s="7">
        <f>JuneR!B27</f>
        <v>1589</v>
      </c>
      <c r="K28" s="7">
        <f>JuneR!C27</f>
        <v>776</v>
      </c>
      <c r="L28" s="7">
        <f>JuneR!D27</f>
        <v>813</v>
      </c>
      <c r="M28" s="7">
        <f>JuneR!U23</f>
        <v>54</v>
      </c>
      <c r="N28" s="7">
        <f>JuneR!G27</f>
        <v>168</v>
      </c>
      <c r="O28" s="7">
        <f>JuneR!O27</f>
        <v>1045</v>
      </c>
      <c r="P28" s="7">
        <f>JuneR!P27</f>
        <v>24</v>
      </c>
      <c r="Q28" s="7">
        <f>JuneR!Q27</f>
        <v>27</v>
      </c>
      <c r="R28" s="7">
        <f>JuneR!R27</f>
        <v>0</v>
      </c>
      <c r="S28" s="7">
        <f>JuneR!E27</f>
        <v>191</v>
      </c>
      <c r="T28" s="7">
        <f>JuneR!F27</f>
        <v>250</v>
      </c>
    </row>
    <row r="29" spans="1:20">
      <c r="A29" s="8" t="s">
        <v>32</v>
      </c>
      <c r="B29" s="8">
        <f>'YTD Totals'!B29</f>
        <v>4011</v>
      </c>
      <c r="C29" s="8">
        <f>'May-19'!D29</f>
        <v>3852</v>
      </c>
      <c r="D29" s="8">
        <f>JuneR!I28</f>
        <v>3888</v>
      </c>
      <c r="E29" s="8">
        <f>JuneR!J28</f>
        <v>39</v>
      </c>
      <c r="F29" s="8">
        <f>JuneR!K28</f>
        <v>3</v>
      </c>
      <c r="G29" s="8">
        <f>JuneR!L28</f>
        <v>3860</v>
      </c>
      <c r="H29" s="8">
        <f>JuneR!M28</f>
        <v>7</v>
      </c>
      <c r="I29" s="8">
        <f>JuneR!N28</f>
        <v>0</v>
      </c>
      <c r="J29" s="8">
        <f>JuneR!B28</f>
        <v>453</v>
      </c>
      <c r="K29" s="8">
        <f>JuneR!C28</f>
        <v>194</v>
      </c>
      <c r="L29" s="8">
        <f>JuneR!D28</f>
        <v>259</v>
      </c>
      <c r="M29" s="8">
        <f>JuneR!U25</f>
        <v>27</v>
      </c>
      <c r="N29" s="8">
        <f>JuneR!G28</f>
        <v>82</v>
      </c>
      <c r="O29" s="8">
        <f>JuneR!O28</f>
        <v>589</v>
      </c>
      <c r="P29" s="8">
        <f>JuneR!P28</f>
        <v>8</v>
      </c>
      <c r="Q29" s="8">
        <f>JuneR!Q28</f>
        <v>16</v>
      </c>
      <c r="R29" s="8">
        <f>JuneR!R28</f>
        <v>0</v>
      </c>
      <c r="S29" s="8">
        <f>JuneR!E28</f>
        <v>60</v>
      </c>
      <c r="T29" s="8">
        <f>JuneR!F28</f>
        <v>51</v>
      </c>
    </row>
    <row r="30" spans="1:20">
      <c r="A30" s="7" t="s">
        <v>33</v>
      </c>
      <c r="B30" s="7">
        <f>'YTD Totals'!B30</f>
        <v>16665</v>
      </c>
      <c r="C30" s="7">
        <f>'May-19'!D30</f>
        <v>16151</v>
      </c>
      <c r="D30" s="7">
        <f>JuneR!I29</f>
        <v>16224</v>
      </c>
      <c r="E30" s="7">
        <f>JuneR!J29</f>
        <v>130</v>
      </c>
      <c r="F30" s="7">
        <f>JuneR!K29</f>
        <v>58</v>
      </c>
      <c r="G30" s="7">
        <f>JuneR!L29</f>
        <v>16059</v>
      </c>
      <c r="H30" s="7">
        <f>JuneR!M29</f>
        <v>58</v>
      </c>
      <c r="I30" s="7">
        <f>JuneR!N29</f>
        <v>11</v>
      </c>
      <c r="J30" s="7">
        <f>JuneR!B29</f>
        <v>3733</v>
      </c>
      <c r="K30" s="7">
        <f>JuneR!C29</f>
        <v>1587</v>
      </c>
      <c r="L30" s="7">
        <f>JuneR!D29</f>
        <v>2146</v>
      </c>
      <c r="M30" s="7">
        <f>JuneR!U26</f>
        <v>68</v>
      </c>
      <c r="N30" s="7">
        <f>JuneR!G29</f>
        <v>356</v>
      </c>
      <c r="O30" s="7">
        <f>JuneR!O29</f>
        <v>1798</v>
      </c>
      <c r="P30" s="7">
        <f>JuneR!P29</f>
        <v>26</v>
      </c>
      <c r="Q30" s="7">
        <f>JuneR!Q29</f>
        <v>67</v>
      </c>
      <c r="R30" s="7">
        <f>JuneR!R29</f>
        <v>2</v>
      </c>
      <c r="S30" s="7">
        <f>JuneR!E29</f>
        <v>308</v>
      </c>
      <c r="T30" s="7">
        <f>JuneR!F29</f>
        <v>526</v>
      </c>
    </row>
    <row r="31" spans="1:20">
      <c r="A31" s="8" t="s">
        <v>34</v>
      </c>
      <c r="B31" s="8">
        <f>'YTD Totals'!B31</f>
        <v>1143</v>
      </c>
      <c r="C31" s="8">
        <f>'May-19'!D31</f>
        <v>814</v>
      </c>
      <c r="D31" s="8">
        <f>JuneR!I30</f>
        <v>819</v>
      </c>
      <c r="E31" s="8">
        <f>JuneR!J30</f>
        <v>20</v>
      </c>
      <c r="F31" s="8">
        <f>JuneR!K30</f>
        <v>15</v>
      </c>
      <c r="G31" s="8">
        <f>JuneR!L30</f>
        <v>722</v>
      </c>
      <c r="H31" s="8">
        <f>JuneR!M30</f>
        <v>9</v>
      </c>
      <c r="I31" s="8">
        <f>JuneR!N30</f>
        <v>10</v>
      </c>
      <c r="J31" s="8">
        <f>JuneR!B30</f>
        <v>87</v>
      </c>
      <c r="K31" s="8">
        <f>JuneR!C30</f>
        <v>63</v>
      </c>
      <c r="L31" s="8">
        <f>JuneR!D30</f>
        <v>24</v>
      </c>
      <c r="M31" s="8">
        <f>JuneR!U28</f>
        <v>0</v>
      </c>
      <c r="N31" s="8">
        <f>JuneR!G30</f>
        <v>16</v>
      </c>
      <c r="O31" s="8">
        <f>JuneR!O30</f>
        <v>151</v>
      </c>
      <c r="P31" s="8">
        <f>JuneR!P30</f>
        <v>2</v>
      </c>
      <c r="Q31" s="8">
        <f>JuneR!Q30</f>
        <v>1</v>
      </c>
      <c r="R31" s="8">
        <f>JuneR!R30</f>
        <v>0</v>
      </c>
      <c r="S31" s="8">
        <f>JuneR!E30</f>
        <v>46</v>
      </c>
      <c r="T31" s="8">
        <f>JuneR!F30</f>
        <v>80</v>
      </c>
    </row>
    <row r="32" spans="1:20">
      <c r="A32" s="7" t="s">
        <v>35</v>
      </c>
      <c r="B32" s="7">
        <f>'YTD Totals'!B32</f>
        <v>21309</v>
      </c>
      <c r="C32" s="7">
        <f>'May-19'!D32</f>
        <v>21412</v>
      </c>
      <c r="D32" s="7">
        <f>JuneR!I31</f>
        <v>21523</v>
      </c>
      <c r="E32" s="7">
        <f>JuneR!J31</f>
        <v>115</v>
      </c>
      <c r="F32" s="7">
        <f>JuneR!K31</f>
        <v>4</v>
      </c>
      <c r="G32" s="7">
        <f>JuneR!L31</f>
        <v>20606</v>
      </c>
      <c r="H32" s="7">
        <f>JuneR!M31</f>
        <v>53</v>
      </c>
      <c r="I32" s="7">
        <f>JuneR!N31</f>
        <v>2</v>
      </c>
      <c r="J32" s="7">
        <f>JuneR!B31</f>
        <v>735</v>
      </c>
      <c r="K32" s="7">
        <f>JuneR!C31</f>
        <v>212</v>
      </c>
      <c r="L32" s="7">
        <f>JuneR!D31</f>
        <v>523</v>
      </c>
      <c r="M32" s="7">
        <f>JuneR!U29</f>
        <v>8</v>
      </c>
      <c r="N32" s="7">
        <f>JuneR!G31</f>
        <v>94</v>
      </c>
      <c r="O32" s="7">
        <f>JuneR!O31</f>
        <v>574</v>
      </c>
      <c r="P32" s="7">
        <f>JuneR!P31</f>
        <v>9</v>
      </c>
      <c r="Q32" s="7">
        <f>JuneR!Q31</f>
        <v>24</v>
      </c>
      <c r="R32" s="7">
        <f>JuneR!R31</f>
        <v>3</v>
      </c>
      <c r="S32" s="7">
        <f>JuneR!E31</f>
        <v>220</v>
      </c>
      <c r="T32" s="7">
        <f>JuneR!F31</f>
        <v>68</v>
      </c>
    </row>
    <row r="33" spans="1:20">
      <c r="A33" s="8" t="s">
        <v>36</v>
      </c>
      <c r="B33" s="8">
        <f>'YTD Totals'!B33</f>
        <v>24255</v>
      </c>
      <c r="C33" s="8">
        <f>'May-19'!D33</f>
        <v>25004</v>
      </c>
      <c r="D33" s="8">
        <f>JuneR!I32</f>
        <v>24931</v>
      </c>
      <c r="E33" s="8">
        <f>JuneR!J32</f>
        <v>126</v>
      </c>
      <c r="F33" s="8">
        <f>JuneR!K32</f>
        <v>199</v>
      </c>
      <c r="G33" s="8">
        <f>JuneR!L32</f>
        <v>24710</v>
      </c>
      <c r="H33" s="8">
        <f>JuneR!M32</f>
        <v>54</v>
      </c>
      <c r="I33" s="8">
        <f>JuneR!N32</f>
        <v>96</v>
      </c>
      <c r="J33" s="8">
        <f>JuneR!B32</f>
        <v>4376</v>
      </c>
      <c r="K33" s="8">
        <f>JuneR!C32</f>
        <v>2738</v>
      </c>
      <c r="L33" s="8">
        <f>JuneR!D32</f>
        <v>1638</v>
      </c>
      <c r="M33" s="8">
        <f>JuneR!U30</f>
        <v>141</v>
      </c>
      <c r="N33" s="8">
        <f>JuneR!G32</f>
        <v>538</v>
      </c>
      <c r="O33" s="8">
        <f>JuneR!O32</f>
        <v>2851</v>
      </c>
      <c r="P33" s="8">
        <f>JuneR!P32</f>
        <v>17</v>
      </c>
      <c r="Q33" s="8">
        <f>JuneR!Q32</f>
        <v>89</v>
      </c>
      <c r="R33" s="8">
        <f>JuneR!R32</f>
        <v>4</v>
      </c>
      <c r="S33" s="8">
        <f>JuneR!E32</f>
        <v>528</v>
      </c>
      <c r="T33" s="8">
        <f>JuneR!F32</f>
        <v>514</v>
      </c>
    </row>
    <row r="34" spans="1:20">
      <c r="A34" s="7" t="s">
        <v>37</v>
      </c>
      <c r="B34" s="7">
        <f>'YTD Totals'!B34</f>
        <v>24501</v>
      </c>
      <c r="C34" s="7">
        <f>'May-19'!D34</f>
        <v>23106</v>
      </c>
      <c r="D34" s="7">
        <f>JuneR!I33</f>
        <v>23312</v>
      </c>
      <c r="E34" s="7">
        <f>JuneR!J33</f>
        <v>215</v>
      </c>
      <c r="F34" s="7">
        <f>JuneR!K33</f>
        <v>9</v>
      </c>
      <c r="G34" s="7">
        <f>JuneR!L33</f>
        <v>22886</v>
      </c>
      <c r="H34" s="7">
        <f>JuneR!M33</f>
        <v>108</v>
      </c>
      <c r="I34" s="7">
        <f>JuneR!N33</f>
        <v>1</v>
      </c>
      <c r="J34" s="7">
        <f>JuneR!B33</f>
        <v>2633</v>
      </c>
      <c r="K34" s="7">
        <f>JuneR!C33</f>
        <v>1607</v>
      </c>
      <c r="L34" s="7">
        <f>JuneR!D33</f>
        <v>1026</v>
      </c>
      <c r="M34" s="7">
        <f>JuneR!U31</f>
        <v>18</v>
      </c>
      <c r="N34" s="7">
        <f>JuneR!G33</f>
        <v>349</v>
      </c>
      <c r="O34" s="7">
        <f>JuneR!O33</f>
        <v>2838</v>
      </c>
      <c r="P34" s="7">
        <f>JuneR!P33</f>
        <v>21</v>
      </c>
      <c r="Q34" s="7">
        <f>JuneR!Q33</f>
        <v>60</v>
      </c>
      <c r="R34" s="7">
        <f>JuneR!R33</f>
        <v>1</v>
      </c>
      <c r="S34" s="7">
        <f>JuneR!E33</f>
        <v>573</v>
      </c>
      <c r="T34" s="7">
        <f>JuneR!F33</f>
        <v>634</v>
      </c>
    </row>
    <row r="35" spans="1:20">
      <c r="A35" s="8" t="s">
        <v>38</v>
      </c>
      <c r="B35" s="8">
        <f>'YTD Totals'!B35</f>
        <v>10675</v>
      </c>
      <c r="C35" s="8">
        <f>'May-19'!D35</f>
        <v>10274</v>
      </c>
      <c r="D35" s="8">
        <f>JuneR!I34</f>
        <v>10242</v>
      </c>
      <c r="E35" s="8">
        <f>JuneR!J34</f>
        <v>43</v>
      </c>
      <c r="F35" s="8">
        <f>JuneR!K34</f>
        <v>75</v>
      </c>
      <c r="G35" s="8">
        <f>JuneR!L34</f>
        <v>10084</v>
      </c>
      <c r="H35" s="8">
        <f>JuneR!M34</f>
        <v>12</v>
      </c>
      <c r="I35" s="8">
        <f>JuneR!N34</f>
        <v>1</v>
      </c>
      <c r="J35" s="8">
        <f>JuneR!B34</f>
        <v>1632</v>
      </c>
      <c r="K35" s="8">
        <f>JuneR!C34</f>
        <v>964</v>
      </c>
      <c r="L35" s="8">
        <f>JuneR!D34</f>
        <v>668</v>
      </c>
      <c r="M35" s="8">
        <f>JuneR!U32</f>
        <v>65</v>
      </c>
      <c r="N35" s="8">
        <f>JuneR!G34</f>
        <v>237</v>
      </c>
      <c r="O35" s="8">
        <f>JuneR!O34</f>
        <v>1327</v>
      </c>
      <c r="P35" s="8">
        <f>JuneR!P34</f>
        <v>13</v>
      </c>
      <c r="Q35" s="8">
        <f>JuneR!Q34</f>
        <v>64</v>
      </c>
      <c r="R35" s="8">
        <f>JuneR!R34</f>
        <v>1</v>
      </c>
      <c r="S35" s="8">
        <f>JuneR!E34</f>
        <v>111</v>
      </c>
      <c r="T35" s="8">
        <f>JuneR!F34</f>
        <v>228</v>
      </c>
    </row>
    <row r="36" spans="1:20">
      <c r="A36" s="7" t="s">
        <v>39</v>
      </c>
      <c r="B36" s="7">
        <f>'YTD Totals'!B36</f>
        <v>64751</v>
      </c>
      <c r="C36" s="7">
        <f>'May-19'!D36</f>
        <v>65982</v>
      </c>
      <c r="D36" s="7">
        <f>JuneR!I35</f>
        <v>66307</v>
      </c>
      <c r="E36" s="7">
        <f>JuneR!J35</f>
        <v>368</v>
      </c>
      <c r="F36" s="7">
        <f>JuneR!K35</f>
        <v>45</v>
      </c>
      <c r="G36" s="7">
        <f>JuneR!L35</f>
        <v>64017</v>
      </c>
      <c r="H36" s="7">
        <f>JuneR!M35</f>
        <v>179</v>
      </c>
      <c r="I36" s="7">
        <f>JuneR!N35</f>
        <v>27</v>
      </c>
      <c r="J36" s="7">
        <f>JuneR!B35</f>
        <v>12492</v>
      </c>
      <c r="K36" s="7">
        <f>JuneR!C35</f>
        <v>5062</v>
      </c>
      <c r="L36" s="7">
        <f>JuneR!D35</f>
        <v>7430</v>
      </c>
      <c r="M36" s="7">
        <f>JuneR!U33</f>
        <v>282</v>
      </c>
      <c r="N36" s="7">
        <f>JuneR!G35</f>
        <v>1204</v>
      </c>
      <c r="O36" s="7">
        <f>JuneR!O35</f>
        <v>13237</v>
      </c>
      <c r="P36" s="7">
        <f>JuneR!P35</f>
        <v>72</v>
      </c>
      <c r="Q36" s="7">
        <f>JuneR!Q35</f>
        <v>309</v>
      </c>
      <c r="R36" s="7">
        <f>JuneR!R35</f>
        <v>3</v>
      </c>
      <c r="S36" s="7">
        <f>JuneR!E35</f>
        <v>923</v>
      </c>
      <c r="T36" s="7">
        <f>JuneR!F35</f>
        <v>960</v>
      </c>
    </row>
    <row r="37" spans="1:20">
      <c r="A37" s="8" t="s">
        <v>40</v>
      </c>
      <c r="B37" s="8">
        <f>'YTD Totals'!B37</f>
        <v>20619</v>
      </c>
      <c r="C37" s="8">
        <f>'May-19'!D37</f>
        <v>20542</v>
      </c>
      <c r="D37" s="8">
        <f>JuneR!I36</f>
        <v>20665</v>
      </c>
      <c r="E37" s="8">
        <f>JuneR!J36</f>
        <v>134</v>
      </c>
      <c r="F37" s="8">
        <f>JuneR!K36</f>
        <v>11</v>
      </c>
      <c r="G37" s="8">
        <f>JuneR!L36</f>
        <v>20396</v>
      </c>
      <c r="H37" s="8">
        <f>JuneR!M36</f>
        <v>20</v>
      </c>
      <c r="I37" s="8">
        <f>JuneR!N36</f>
        <v>2</v>
      </c>
      <c r="J37" s="8">
        <f>JuneR!B36</f>
        <v>1845</v>
      </c>
      <c r="K37" s="8">
        <f>JuneR!C36</f>
        <v>1018</v>
      </c>
      <c r="L37" s="8">
        <f>JuneR!D36</f>
        <v>827</v>
      </c>
      <c r="M37" s="8">
        <f>JuneR!U34</f>
        <v>46</v>
      </c>
      <c r="N37" s="8">
        <f>JuneR!G36</f>
        <v>230</v>
      </c>
      <c r="O37" s="8">
        <f>JuneR!O36</f>
        <v>1459</v>
      </c>
      <c r="P37" s="8">
        <f>JuneR!P36</f>
        <v>11</v>
      </c>
      <c r="Q37" s="8">
        <f>JuneR!Q36</f>
        <v>39</v>
      </c>
      <c r="R37" s="8">
        <f>JuneR!R36</f>
        <v>0</v>
      </c>
      <c r="S37" s="8">
        <f>JuneR!E36</f>
        <v>398</v>
      </c>
      <c r="T37" s="8">
        <f>JuneR!F36</f>
        <v>271</v>
      </c>
    </row>
    <row r="38" spans="1:20">
      <c r="A38" s="7" t="s">
        <v>41</v>
      </c>
      <c r="B38" s="7">
        <f>'YTD Totals'!B38</f>
        <v>33028</v>
      </c>
      <c r="C38" s="7">
        <f>'May-19'!D38</f>
        <v>33652</v>
      </c>
      <c r="D38" s="7">
        <f>JuneR!I37</f>
        <v>33705</v>
      </c>
      <c r="E38" s="7">
        <f>JuneR!J37</f>
        <v>125</v>
      </c>
      <c r="F38" s="7">
        <f>JuneR!K37</f>
        <v>72</v>
      </c>
      <c r="G38" s="7">
        <f>JuneR!L37</f>
        <v>32248</v>
      </c>
      <c r="H38" s="7">
        <f>JuneR!M37</f>
        <v>78</v>
      </c>
      <c r="I38" s="7">
        <f>JuneR!N37</f>
        <v>48</v>
      </c>
      <c r="J38" s="7">
        <f>JuneR!B37</f>
        <v>5186</v>
      </c>
      <c r="K38" s="7">
        <f>JuneR!C37</f>
        <v>2320</v>
      </c>
      <c r="L38" s="7">
        <f>JuneR!D37</f>
        <v>2866</v>
      </c>
      <c r="M38" s="7">
        <f>JuneR!U35</f>
        <v>141</v>
      </c>
      <c r="N38" s="7">
        <f>JuneR!G37</f>
        <v>878</v>
      </c>
      <c r="O38" s="7">
        <f>JuneR!O37</f>
        <v>6802</v>
      </c>
      <c r="P38" s="7">
        <f>JuneR!P37</f>
        <v>66</v>
      </c>
      <c r="Q38" s="7">
        <f>JuneR!Q37</f>
        <v>221</v>
      </c>
      <c r="R38" s="7">
        <f>JuneR!R37</f>
        <v>12</v>
      </c>
      <c r="S38" s="7">
        <f>JuneR!E37</f>
        <v>372</v>
      </c>
      <c r="T38" s="7">
        <f>JuneR!F37</f>
        <v>348</v>
      </c>
    </row>
    <row r="39" spans="1:20">
      <c r="A39" s="8" t="s">
        <v>42</v>
      </c>
      <c r="B39" s="8">
        <f>'YTD Totals'!B39</f>
        <v>7973</v>
      </c>
      <c r="C39" s="8">
        <f>'May-19'!D39</f>
        <v>7959</v>
      </c>
      <c r="D39" s="8">
        <f>JuneR!I38</f>
        <v>8104</v>
      </c>
      <c r="E39" s="8">
        <f>JuneR!J38</f>
        <v>161</v>
      </c>
      <c r="F39" s="8">
        <f>JuneR!K38</f>
        <v>16</v>
      </c>
      <c r="G39" s="8">
        <f>JuneR!L38</f>
        <v>8097</v>
      </c>
      <c r="H39" s="8">
        <f>JuneR!M38</f>
        <v>53</v>
      </c>
      <c r="I39" s="8">
        <f>JuneR!N38</f>
        <v>2</v>
      </c>
      <c r="J39" s="8">
        <f>JuneR!B38</f>
        <v>229</v>
      </c>
      <c r="K39" s="8">
        <f>JuneR!C38</f>
        <v>93</v>
      </c>
      <c r="L39" s="8">
        <f>JuneR!D38</f>
        <v>136</v>
      </c>
      <c r="M39" s="8">
        <f>JuneR!U36</f>
        <v>0</v>
      </c>
      <c r="N39" s="8">
        <f>JuneR!G38</f>
        <v>31</v>
      </c>
      <c r="O39" s="8">
        <f>JuneR!O38</f>
        <v>254</v>
      </c>
      <c r="P39" s="8">
        <f>JuneR!P38</f>
        <v>13</v>
      </c>
      <c r="Q39" s="8">
        <f>JuneR!Q38</f>
        <v>3</v>
      </c>
      <c r="R39" s="8">
        <f>JuneR!R38</f>
        <v>1</v>
      </c>
      <c r="S39" s="8">
        <f>JuneR!E38</f>
        <v>88</v>
      </c>
      <c r="T39" s="8">
        <f>JuneR!F38</f>
        <v>18</v>
      </c>
    </row>
    <row r="40" spans="1:20">
      <c r="A40" s="10" t="s">
        <v>43</v>
      </c>
      <c r="B40" s="10">
        <f>'YTD Totals'!B40</f>
        <v>10388</v>
      </c>
      <c r="C40" s="10">
        <f>'May-19'!D40</f>
        <v>10818</v>
      </c>
      <c r="D40" s="10">
        <f>JuneR!I39</f>
        <v>10817</v>
      </c>
      <c r="E40" s="10">
        <f>JuneR!J39</f>
        <v>0</v>
      </c>
      <c r="F40" s="10">
        <f>JuneR!K39</f>
        <v>1</v>
      </c>
      <c r="G40" s="10">
        <f>JuneR!L39</f>
        <v>9384</v>
      </c>
      <c r="H40" s="10">
        <f>JuneR!M39</f>
        <v>0</v>
      </c>
      <c r="I40" s="10">
        <f>JuneR!N39</f>
        <v>1</v>
      </c>
      <c r="J40" s="10">
        <f>JuneR!B39</f>
        <v>0</v>
      </c>
      <c r="K40" s="10">
        <f>JuneR!C39</f>
        <v>0</v>
      </c>
      <c r="L40" s="10">
        <f>JuneR!D39</f>
        <v>0</v>
      </c>
      <c r="M40" s="10"/>
      <c r="N40" s="10">
        <f>JuneR!G39</f>
        <v>0</v>
      </c>
      <c r="O40" s="10">
        <f>JuneR!O39</f>
        <v>258</v>
      </c>
      <c r="P40" s="10">
        <f>JuneR!P39</f>
        <v>0</v>
      </c>
      <c r="Q40" s="10">
        <f>JuneR!Q39</f>
        <v>0</v>
      </c>
      <c r="R40" s="10">
        <f>JuneR!R39</f>
        <v>0</v>
      </c>
      <c r="S40" s="10">
        <f>JuneR!E39</f>
        <v>9</v>
      </c>
      <c r="T40" s="10">
        <f>JuneR!F39</f>
        <v>0</v>
      </c>
    </row>
    <row r="41" spans="1:20">
      <c r="A41" s="10" t="s">
        <v>44</v>
      </c>
      <c r="B41" s="10">
        <f>'YTD Totals'!B41</f>
        <v>18549</v>
      </c>
      <c r="C41" s="10">
        <f>'May-19'!D41</f>
        <v>19138</v>
      </c>
      <c r="D41" s="10">
        <f>JuneR!I40</f>
        <v>19204</v>
      </c>
      <c r="E41" s="10">
        <f>JuneR!J40</f>
        <v>93</v>
      </c>
      <c r="F41" s="10">
        <f>JuneR!K40</f>
        <v>27</v>
      </c>
      <c r="G41" s="10">
        <f>JuneR!L40</f>
        <v>15175</v>
      </c>
      <c r="H41" s="10">
        <f>JuneR!M40</f>
        <v>12</v>
      </c>
      <c r="I41" s="10">
        <f>JuneR!N40</f>
        <v>4</v>
      </c>
      <c r="J41" s="10">
        <f>JuneR!B40</f>
        <v>0</v>
      </c>
      <c r="K41" s="10">
        <f>JuneR!C40</f>
        <v>0</v>
      </c>
      <c r="L41" s="10">
        <f>JuneR!D40</f>
        <v>0</v>
      </c>
      <c r="M41" s="10"/>
      <c r="N41" s="10">
        <f>JuneR!G40</f>
        <v>0</v>
      </c>
      <c r="O41" s="10">
        <f>JuneR!O40</f>
        <v>459</v>
      </c>
      <c r="P41" s="10">
        <f>JuneR!P40</f>
        <v>0</v>
      </c>
      <c r="Q41" s="10">
        <f>JuneR!Q40</f>
        <v>0</v>
      </c>
      <c r="R41" s="10">
        <f>JuneR!R40</f>
        <v>0</v>
      </c>
      <c r="S41" s="10">
        <f>JuneR!E40</f>
        <v>22</v>
      </c>
      <c r="T41" s="10">
        <f>JuneR!F40</f>
        <v>0</v>
      </c>
    </row>
    <row r="42" spans="1:20">
      <c r="A42" s="10" t="s">
        <v>45</v>
      </c>
      <c r="B42" s="10">
        <f>'YTD Totals'!B42</f>
        <v>5474</v>
      </c>
      <c r="C42" s="10">
        <f>'May-19'!D42</f>
        <v>3640</v>
      </c>
      <c r="D42" s="10">
        <f>JuneR!I41</f>
        <v>3631</v>
      </c>
      <c r="E42" s="10">
        <f>JuneR!J41</f>
        <v>0</v>
      </c>
      <c r="F42" s="10">
        <f>JuneR!K41</f>
        <v>10</v>
      </c>
      <c r="G42" s="10">
        <f>JuneR!L41</f>
        <v>3372</v>
      </c>
      <c r="H42" s="10">
        <f>JuneR!M41</f>
        <v>0</v>
      </c>
      <c r="I42" s="10">
        <f>JuneR!N41</f>
        <v>1</v>
      </c>
      <c r="J42" s="10">
        <f>JuneR!B41</f>
        <v>0</v>
      </c>
      <c r="K42" s="10">
        <f>JuneR!C41</f>
        <v>0</v>
      </c>
      <c r="L42" s="10">
        <f>JuneR!D41</f>
        <v>0</v>
      </c>
      <c r="M42" s="10"/>
      <c r="N42" s="10">
        <f>JuneR!G41</f>
        <v>0</v>
      </c>
      <c r="O42" s="10">
        <f>JuneR!O41</f>
        <v>305</v>
      </c>
      <c r="P42" s="10">
        <f>JuneR!P41</f>
        <v>0</v>
      </c>
      <c r="Q42" s="10">
        <f>JuneR!Q41</f>
        <v>1</v>
      </c>
      <c r="R42" s="10">
        <f>JuneR!R41</f>
        <v>0</v>
      </c>
      <c r="S42" s="10">
        <f>JuneR!E41</f>
        <v>7</v>
      </c>
      <c r="T42" s="10">
        <f>JuneR!F41</f>
        <v>0</v>
      </c>
    </row>
    <row r="43" spans="1:20">
      <c r="A43" s="10" t="s">
        <v>46</v>
      </c>
      <c r="B43" s="10">
        <f>'YTD Totals'!B43</f>
        <v>5013</v>
      </c>
      <c r="C43" s="10">
        <f>'May-19'!D43</f>
        <v>5104</v>
      </c>
      <c r="D43" s="10">
        <f>JuneR!I42</f>
        <v>5103</v>
      </c>
      <c r="E43" s="10">
        <f>JuneR!J42</f>
        <v>0</v>
      </c>
      <c r="F43" s="10">
        <f>JuneR!K42</f>
        <v>1</v>
      </c>
      <c r="G43" s="10">
        <f>JuneR!L42</f>
        <v>4389</v>
      </c>
      <c r="H43" s="10">
        <f>JuneR!M42</f>
        <v>0</v>
      </c>
      <c r="I43" s="10">
        <f>JuneR!N42</f>
        <v>0</v>
      </c>
      <c r="J43" s="10">
        <f>JuneR!B42</f>
        <v>0</v>
      </c>
      <c r="K43" s="10">
        <f>JuneR!C42</f>
        <v>0</v>
      </c>
      <c r="L43" s="10">
        <f>JuneR!D42</f>
        <v>0</v>
      </c>
      <c r="M43" s="10"/>
      <c r="N43" s="10">
        <f>JuneR!G42</f>
        <v>0</v>
      </c>
      <c r="O43" s="10">
        <f>JuneR!O42</f>
        <v>218</v>
      </c>
      <c r="P43" s="10">
        <f>JuneR!P42</f>
        <v>0</v>
      </c>
      <c r="Q43" s="10">
        <f>JuneR!Q42</f>
        <v>1</v>
      </c>
      <c r="R43" s="10">
        <f>JuneR!R42</f>
        <v>0</v>
      </c>
      <c r="S43" s="10">
        <f>JuneR!E42</f>
        <v>7</v>
      </c>
      <c r="T43" s="10">
        <f>JuneR!F42</f>
        <v>0</v>
      </c>
    </row>
    <row r="44" spans="1:20">
      <c r="A44" s="10" t="s">
        <v>47</v>
      </c>
      <c r="B44" s="10">
        <f>'YTD Totals'!B44</f>
        <v>13457</v>
      </c>
      <c r="C44" s="10">
        <f>'May-19'!D44</f>
        <v>13451</v>
      </c>
      <c r="D44" s="10">
        <f>JuneR!I43</f>
        <v>13451</v>
      </c>
      <c r="E44" s="10">
        <f>JuneR!J43</f>
        <v>0</v>
      </c>
      <c r="F44" s="10">
        <f>JuneR!K43</f>
        <v>0</v>
      </c>
      <c r="G44" s="10">
        <f>JuneR!L43</f>
        <v>9530</v>
      </c>
      <c r="H44" s="10">
        <f>JuneR!M43</f>
        <v>0</v>
      </c>
      <c r="I44" s="10">
        <f>JuneR!N43</f>
        <v>0</v>
      </c>
      <c r="J44" s="10">
        <f>JuneR!B43</f>
        <v>0</v>
      </c>
      <c r="K44" s="10">
        <f>JuneR!C43</f>
        <v>0</v>
      </c>
      <c r="L44" s="10">
        <f>JuneR!D43</f>
        <v>0</v>
      </c>
      <c r="M44" s="10"/>
      <c r="N44" s="10">
        <f>JuneR!G43</f>
        <v>0</v>
      </c>
      <c r="O44" s="10">
        <f>JuneR!O43</f>
        <v>206</v>
      </c>
      <c r="P44" s="10">
        <f>JuneR!P43</f>
        <v>0</v>
      </c>
      <c r="Q44" s="10">
        <f>JuneR!Q43</f>
        <v>0</v>
      </c>
      <c r="R44" s="10">
        <f>JuneR!R43</f>
        <v>0</v>
      </c>
      <c r="S44" s="10">
        <f>JuneR!E43</f>
        <v>9</v>
      </c>
      <c r="T44" s="10">
        <f>JuneR!F43</f>
        <v>0</v>
      </c>
    </row>
    <row r="45" spans="1:20">
      <c r="A45" s="11" t="s">
        <v>69</v>
      </c>
      <c r="B45" s="11">
        <f>'YTD Totals'!B45</f>
        <v>52881</v>
      </c>
      <c r="C45" s="11">
        <f>SUM(C40:C44)</f>
        <v>52151</v>
      </c>
      <c r="D45" s="11">
        <f t="shared" ref="D45:L45" si="2">SUM(D40:D44)</f>
        <v>52206</v>
      </c>
      <c r="E45" s="11">
        <f t="shared" si="2"/>
        <v>93</v>
      </c>
      <c r="F45" s="11">
        <f t="shared" si="2"/>
        <v>39</v>
      </c>
      <c r="G45" s="11">
        <f t="shared" si="2"/>
        <v>41850</v>
      </c>
      <c r="H45" s="11">
        <f t="shared" si="2"/>
        <v>12</v>
      </c>
      <c r="I45" s="11">
        <f t="shared" si="2"/>
        <v>6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/>
      <c r="N45" s="11">
        <f t="shared" ref="N45:T45" si="3">SUM(N40:N44)</f>
        <v>0</v>
      </c>
      <c r="O45" s="11">
        <f t="shared" si="3"/>
        <v>1446</v>
      </c>
      <c r="P45" s="11">
        <f>SUM(Q40:Q44)</f>
        <v>2</v>
      </c>
      <c r="Q45" s="11">
        <f>SUM(P40:P44)</f>
        <v>0</v>
      </c>
      <c r="R45" s="11">
        <f t="shared" si="3"/>
        <v>0</v>
      </c>
      <c r="S45" s="11">
        <f t="shared" si="3"/>
        <v>54</v>
      </c>
      <c r="T45" s="11">
        <f t="shared" si="3"/>
        <v>0</v>
      </c>
    </row>
    <row r="46" spans="1:20">
      <c r="A46" s="8" t="s">
        <v>48</v>
      </c>
      <c r="B46" s="8">
        <f>'YTD Totals'!B46</f>
        <v>6476</v>
      </c>
      <c r="C46" s="8">
        <f>'May-19'!D46</f>
        <v>6945</v>
      </c>
      <c r="D46" s="8">
        <f>JuneR!I44</f>
        <v>6814</v>
      </c>
      <c r="E46" s="8">
        <f>JuneR!J44</f>
        <v>168</v>
      </c>
      <c r="F46" s="8">
        <f>JuneR!K44</f>
        <v>299</v>
      </c>
      <c r="G46" s="8">
        <f>JuneR!L44</f>
        <v>6686</v>
      </c>
      <c r="H46" s="8">
        <f>JuneR!M44</f>
        <v>34</v>
      </c>
      <c r="I46" s="8">
        <f>JuneR!N44</f>
        <v>65</v>
      </c>
      <c r="J46" s="8">
        <f>JuneR!B44</f>
        <v>353</v>
      </c>
      <c r="K46" s="8">
        <f>JuneR!C44</f>
        <v>196</v>
      </c>
      <c r="L46" s="8">
        <f>JuneR!D44</f>
        <v>157</v>
      </c>
      <c r="M46" s="8">
        <f>JuneR!U37</f>
        <v>4</v>
      </c>
      <c r="N46" s="8">
        <f>JuneR!G44</f>
        <v>52</v>
      </c>
      <c r="O46" s="8">
        <f>JuneR!O44</f>
        <v>417</v>
      </c>
      <c r="P46" s="8">
        <f>JuneR!P44</f>
        <v>6</v>
      </c>
      <c r="Q46" s="8">
        <f>JuneR!Q44</f>
        <v>15</v>
      </c>
      <c r="R46" s="8">
        <f>JuneR!R44</f>
        <v>0</v>
      </c>
      <c r="S46" s="8">
        <f>JuneR!E44</f>
        <v>80</v>
      </c>
      <c r="T46" s="8">
        <f>JuneR!F44</f>
        <v>26</v>
      </c>
    </row>
    <row r="47" spans="1:20">
      <c r="A47" s="7" t="s">
        <v>49</v>
      </c>
      <c r="B47" s="7">
        <f>'YTD Totals'!B47</f>
        <v>6971</v>
      </c>
      <c r="C47" s="7">
        <f>'May-19'!D47</f>
        <v>7272</v>
      </c>
      <c r="D47" s="7">
        <f>JuneR!I45</f>
        <v>7307</v>
      </c>
      <c r="E47" s="7">
        <f>JuneR!J45</f>
        <v>40</v>
      </c>
      <c r="F47" s="7">
        <f>JuneR!K45</f>
        <v>5</v>
      </c>
      <c r="G47" s="7">
        <f>JuneR!L45</f>
        <v>7271</v>
      </c>
      <c r="H47" s="7">
        <f>JuneR!M45</f>
        <v>8</v>
      </c>
      <c r="I47" s="7">
        <f>JuneR!N45</f>
        <v>3</v>
      </c>
      <c r="J47" s="7">
        <f>JuneR!B45</f>
        <v>740</v>
      </c>
      <c r="K47" s="7">
        <f>JuneR!C45</f>
        <v>227</v>
      </c>
      <c r="L47" s="7">
        <f>JuneR!D45</f>
        <v>513</v>
      </c>
      <c r="M47" s="7">
        <f>JuneR!U38</f>
        <v>12</v>
      </c>
      <c r="N47" s="7">
        <f>JuneR!G45</f>
        <v>57</v>
      </c>
      <c r="O47" s="7">
        <f>JuneR!O45</f>
        <v>253</v>
      </c>
      <c r="P47" s="7">
        <f>JuneR!P45</f>
        <v>1</v>
      </c>
      <c r="Q47" s="7">
        <f>JuneR!Q45</f>
        <v>18</v>
      </c>
      <c r="R47" s="7">
        <f>JuneR!R45</f>
        <v>0</v>
      </c>
      <c r="S47" s="7">
        <f>JuneR!E45</f>
        <v>91</v>
      </c>
      <c r="T47" s="7">
        <f>JuneR!F45</f>
        <v>46</v>
      </c>
    </row>
    <row r="48" spans="1:20">
      <c r="A48" s="8" t="s">
        <v>50</v>
      </c>
      <c r="B48" s="8">
        <f>'YTD Totals'!B48</f>
        <v>14844</v>
      </c>
      <c r="C48" s="8">
        <f>'May-19'!D48</f>
        <v>15360</v>
      </c>
      <c r="D48" s="8">
        <f>JuneR!I46</f>
        <v>15375</v>
      </c>
      <c r="E48" s="8">
        <f>JuneR!J46</f>
        <v>86</v>
      </c>
      <c r="F48" s="8">
        <f>JuneR!K46</f>
        <v>72</v>
      </c>
      <c r="G48" s="8">
        <f>JuneR!L46</f>
        <v>15303</v>
      </c>
      <c r="H48" s="8">
        <f>JuneR!M46</f>
        <v>29</v>
      </c>
      <c r="I48" s="8">
        <f>JuneR!N46</f>
        <v>32</v>
      </c>
      <c r="J48" s="8">
        <f>JuneR!B46</f>
        <v>2549</v>
      </c>
      <c r="K48" s="8">
        <f>JuneR!C46</f>
        <v>1144</v>
      </c>
      <c r="L48" s="8">
        <f>JuneR!D46</f>
        <v>1405</v>
      </c>
      <c r="M48" s="8">
        <f>JuneR!U39</f>
        <v>69</v>
      </c>
      <c r="N48" s="8">
        <f>JuneR!G46</f>
        <v>272</v>
      </c>
      <c r="O48" s="8">
        <f>JuneR!O46</f>
        <v>1433</v>
      </c>
      <c r="P48" s="8">
        <f>JuneR!P46</f>
        <v>22</v>
      </c>
      <c r="Q48" s="8">
        <f>JuneR!Q46</f>
        <v>45</v>
      </c>
      <c r="R48" s="8">
        <f>JuneR!R46</f>
        <v>0</v>
      </c>
      <c r="S48" s="8">
        <f>JuneR!E46</f>
        <v>490</v>
      </c>
      <c r="T48" s="8">
        <f>JuneR!F46</f>
        <v>358</v>
      </c>
    </row>
    <row r="49" spans="1:20">
      <c r="A49" s="7" t="s">
        <v>51</v>
      </c>
      <c r="B49" s="7">
        <f>'YTD Totals'!B49</f>
        <v>31693</v>
      </c>
      <c r="C49" s="7">
        <f>'May-19'!D49</f>
        <v>32373</v>
      </c>
      <c r="D49" s="7">
        <f>JuneR!I47</f>
        <v>32470</v>
      </c>
      <c r="E49" s="7">
        <f>JuneR!J47</f>
        <v>113</v>
      </c>
      <c r="F49" s="7">
        <f>JuneR!K47</f>
        <v>16</v>
      </c>
      <c r="G49" s="7">
        <f>JuneR!L47</f>
        <v>31341</v>
      </c>
      <c r="H49" s="7">
        <f>JuneR!M47</f>
        <v>44</v>
      </c>
      <c r="I49" s="7">
        <f>JuneR!N47</f>
        <v>2</v>
      </c>
      <c r="J49" s="7">
        <f>JuneR!B47</f>
        <v>5363</v>
      </c>
      <c r="K49" s="7">
        <f>JuneR!C47</f>
        <v>1649</v>
      </c>
      <c r="L49" s="7">
        <f>JuneR!D47</f>
        <v>3714</v>
      </c>
      <c r="M49" s="7">
        <f>JuneR!U24</f>
        <v>100</v>
      </c>
      <c r="N49" s="7">
        <f>JuneR!G47</f>
        <v>372</v>
      </c>
      <c r="O49" s="7">
        <f>JuneR!O47</f>
        <v>1872</v>
      </c>
      <c r="P49" s="7">
        <f>JuneR!P47</f>
        <v>11</v>
      </c>
      <c r="Q49" s="7">
        <f>JuneR!Q47</f>
        <v>66</v>
      </c>
      <c r="R49" s="7">
        <f>JuneR!R47</f>
        <v>1</v>
      </c>
      <c r="S49" s="7">
        <f>JuneR!E47</f>
        <v>483</v>
      </c>
      <c r="T49" s="7">
        <f>JuneR!F47</f>
        <v>567</v>
      </c>
    </row>
    <row r="50" spans="1:20">
      <c r="A50" s="8" t="s">
        <v>52</v>
      </c>
      <c r="B50" s="8">
        <f>'YTD Totals'!B50</f>
        <v>25578</v>
      </c>
      <c r="C50" s="8">
        <f>'May-19'!D50</f>
        <v>24977</v>
      </c>
      <c r="D50" s="8">
        <f>JuneR!I48</f>
        <v>25086</v>
      </c>
      <c r="E50" s="8">
        <f>JuneR!J48</f>
        <v>115</v>
      </c>
      <c r="F50" s="8">
        <f>JuneR!K48</f>
        <v>6</v>
      </c>
      <c r="G50" s="8">
        <f>JuneR!L48</f>
        <v>24963</v>
      </c>
      <c r="H50" s="8">
        <f>JuneR!M48</f>
        <v>41</v>
      </c>
      <c r="I50" s="8">
        <f>JuneR!N48</f>
        <v>1</v>
      </c>
      <c r="J50" s="8">
        <f>JuneR!B48</f>
        <v>4722</v>
      </c>
      <c r="K50" s="8">
        <f>JuneR!C48</f>
        <v>1379</v>
      </c>
      <c r="L50" s="8">
        <f>JuneR!D48</f>
        <v>3343</v>
      </c>
      <c r="M50" s="8">
        <f>JuneR!U40</f>
        <v>195</v>
      </c>
      <c r="N50" s="8">
        <f>JuneR!G48</f>
        <v>473</v>
      </c>
      <c r="O50" s="8">
        <f>JuneR!O48</f>
        <v>1912</v>
      </c>
      <c r="P50" s="8">
        <f>JuneR!P48</f>
        <v>26</v>
      </c>
      <c r="Q50" s="8">
        <f>JuneR!Q48</f>
        <v>103</v>
      </c>
      <c r="R50" s="8">
        <f>JuneR!R48</f>
        <v>1</v>
      </c>
      <c r="S50" s="8">
        <f>JuneR!E48</f>
        <v>439</v>
      </c>
      <c r="T50" s="8">
        <f>JuneR!F48</f>
        <v>238</v>
      </c>
    </row>
    <row r="51" spans="1:20">
      <c r="A51" s="7" t="s">
        <v>53</v>
      </c>
      <c r="B51" s="7">
        <f>'YTD Totals'!B51</f>
        <v>10661</v>
      </c>
      <c r="C51" s="7">
        <f>'May-19'!D51</f>
        <v>10775</v>
      </c>
      <c r="D51" s="7">
        <f>JuneR!I49</f>
        <v>10816</v>
      </c>
      <c r="E51" s="7">
        <f>JuneR!J49</f>
        <v>71</v>
      </c>
      <c r="F51" s="7">
        <f>JuneR!K49</f>
        <v>30</v>
      </c>
      <c r="G51" s="7">
        <f>JuneR!L49</f>
        <v>10270</v>
      </c>
      <c r="H51" s="7">
        <f>JuneR!M49</f>
        <v>17</v>
      </c>
      <c r="I51" s="7">
        <f>JuneR!N49</f>
        <v>9</v>
      </c>
      <c r="J51" s="7">
        <f>JuneR!B49</f>
        <v>1940</v>
      </c>
      <c r="K51" s="7">
        <f>JuneR!C49</f>
        <v>641</v>
      </c>
      <c r="L51" s="7">
        <f>JuneR!D49</f>
        <v>1299</v>
      </c>
      <c r="M51" s="7">
        <f>JuneR!U41</f>
        <v>43</v>
      </c>
      <c r="N51" s="7">
        <f>JuneR!G49</f>
        <v>219</v>
      </c>
      <c r="O51" s="7">
        <f>JuneR!O49</f>
        <v>1197</v>
      </c>
      <c r="P51" s="7">
        <f>JuneR!P49</f>
        <v>10</v>
      </c>
      <c r="Q51" s="7">
        <f>JuneR!Q49</f>
        <v>48</v>
      </c>
      <c r="R51" s="7">
        <f>JuneR!R49</f>
        <v>0</v>
      </c>
      <c r="S51" s="7">
        <f>JuneR!E49</f>
        <v>206</v>
      </c>
      <c r="T51" s="7">
        <f>JuneR!F49</f>
        <v>379</v>
      </c>
    </row>
    <row r="52" spans="1:20">
      <c r="A52" s="8" t="s">
        <v>54</v>
      </c>
      <c r="B52" s="8">
        <f>'YTD Totals'!B52</f>
        <v>30706</v>
      </c>
      <c r="C52" s="8">
        <f>'May-19'!D52</f>
        <v>31413</v>
      </c>
      <c r="D52" s="8">
        <f>JuneR!I50</f>
        <v>31581</v>
      </c>
      <c r="E52" s="8">
        <f>JuneR!J50</f>
        <v>219</v>
      </c>
      <c r="F52" s="8">
        <f>JuneR!K50</f>
        <v>51</v>
      </c>
      <c r="G52" s="8">
        <f>JuneR!L50</f>
        <v>31211</v>
      </c>
      <c r="H52" s="8">
        <f>JuneR!M50</f>
        <v>123</v>
      </c>
      <c r="I52" s="8">
        <f>JuneR!N50</f>
        <v>27</v>
      </c>
      <c r="J52" s="8">
        <f>JuneR!B50</f>
        <v>4259</v>
      </c>
      <c r="K52" s="8">
        <f>JuneR!C50</f>
        <v>1931</v>
      </c>
      <c r="L52" s="8">
        <f>JuneR!D50</f>
        <v>2328</v>
      </c>
      <c r="M52" s="8">
        <f>JuneR!U42</f>
        <v>209</v>
      </c>
      <c r="N52" s="8">
        <f>JuneR!G50</f>
        <v>612</v>
      </c>
      <c r="O52" s="8">
        <f>JuneR!O50</f>
        <v>5033</v>
      </c>
      <c r="P52" s="8">
        <f>JuneR!P50</f>
        <v>48</v>
      </c>
      <c r="Q52" s="8">
        <f>JuneR!Q50</f>
        <v>170</v>
      </c>
      <c r="R52" s="8">
        <f>JuneR!R50</f>
        <v>2</v>
      </c>
      <c r="S52" s="8">
        <f>JuneR!E50</f>
        <v>330</v>
      </c>
      <c r="T52" s="8">
        <f>JuneR!F50</f>
        <v>584</v>
      </c>
    </row>
    <row r="53" spans="1:20">
      <c r="A53" s="7" t="s">
        <v>55</v>
      </c>
      <c r="B53" s="7">
        <f>'YTD Totals'!B53</f>
        <v>11200</v>
      </c>
      <c r="C53" s="7">
        <f>'May-19'!D53</f>
        <v>11041</v>
      </c>
      <c r="D53" s="7">
        <f>JuneR!I51</f>
        <v>11068</v>
      </c>
      <c r="E53" s="7">
        <f>JuneR!J51</f>
        <v>32</v>
      </c>
      <c r="F53" s="7">
        <f>JuneR!K51</f>
        <v>5</v>
      </c>
      <c r="G53" s="7">
        <f>JuneR!L51</f>
        <v>10990</v>
      </c>
      <c r="H53" s="7">
        <f>JuneR!M51</f>
        <v>12</v>
      </c>
      <c r="I53" s="7">
        <f>JuneR!N51</f>
        <v>0</v>
      </c>
      <c r="J53" s="7">
        <f>JuneR!B51</f>
        <v>766</v>
      </c>
      <c r="K53" s="7">
        <f>JuneR!C51</f>
        <v>355</v>
      </c>
      <c r="L53" s="7">
        <f>JuneR!D51</f>
        <v>411</v>
      </c>
      <c r="M53" s="7">
        <f>JuneR!U13</f>
        <v>13</v>
      </c>
      <c r="N53" s="7">
        <f>JuneR!G51</f>
        <v>92</v>
      </c>
      <c r="O53" s="7">
        <f>JuneR!O51</f>
        <v>703</v>
      </c>
      <c r="P53" s="7">
        <f>JuneR!P51</f>
        <v>4</v>
      </c>
      <c r="Q53" s="7">
        <f>JuneR!Q51</f>
        <v>16</v>
      </c>
      <c r="R53" s="7">
        <f>JuneR!R51</f>
        <v>0</v>
      </c>
      <c r="S53" s="7">
        <f>JuneR!E51</f>
        <v>114</v>
      </c>
      <c r="T53" s="7">
        <f>JuneR!F51</f>
        <v>101</v>
      </c>
    </row>
    <row r="54" spans="1:20">
      <c r="A54" s="8" t="s">
        <v>56</v>
      </c>
      <c r="B54" s="8">
        <f>'YTD Totals'!B54</f>
        <v>22067</v>
      </c>
      <c r="C54" s="8">
        <f>'May-19'!D54</f>
        <v>22513</v>
      </c>
      <c r="D54" s="8">
        <f>JuneR!I52</f>
        <v>22553</v>
      </c>
      <c r="E54" s="8">
        <f>JuneR!J52</f>
        <v>63</v>
      </c>
      <c r="F54" s="8">
        <f>JuneR!K52</f>
        <v>23</v>
      </c>
      <c r="G54" s="8">
        <f>JuneR!L52</f>
        <v>21805</v>
      </c>
      <c r="H54" s="8">
        <f>JuneR!M52</f>
        <v>27</v>
      </c>
      <c r="I54" s="8">
        <f>JuneR!N52</f>
        <v>8</v>
      </c>
      <c r="J54" s="8">
        <f>JuneR!B52</f>
        <v>2921</v>
      </c>
      <c r="K54" s="8">
        <f>JuneR!C52</f>
        <v>1462</v>
      </c>
      <c r="L54" s="8">
        <f>JuneR!D52</f>
        <v>1459</v>
      </c>
      <c r="M54" s="8">
        <f>JuneR!U43</f>
        <v>70</v>
      </c>
      <c r="N54" s="8">
        <f>JuneR!G52</f>
        <v>276</v>
      </c>
      <c r="O54" s="8">
        <f>JuneR!O52</f>
        <v>1347</v>
      </c>
      <c r="P54" s="8">
        <f>JuneR!P52</f>
        <v>9</v>
      </c>
      <c r="Q54" s="8">
        <f>JuneR!Q52</f>
        <v>44</v>
      </c>
      <c r="R54" s="8">
        <f>JuneR!R52</f>
        <v>0</v>
      </c>
      <c r="S54" s="8">
        <f>JuneR!E52</f>
        <v>363</v>
      </c>
      <c r="T54" s="8">
        <f>JuneR!F52</f>
        <v>337</v>
      </c>
    </row>
    <row r="55" spans="1:20">
      <c r="A55" s="7" t="s">
        <v>57</v>
      </c>
      <c r="B55" s="7">
        <f>'YTD Totals'!B55</f>
        <v>10340</v>
      </c>
      <c r="C55" s="7">
        <f>'May-19'!D55</f>
        <v>10229</v>
      </c>
      <c r="D55" s="7">
        <f>JuneR!I53</f>
        <v>10268</v>
      </c>
      <c r="E55" s="7">
        <f>JuneR!J53</f>
        <v>54</v>
      </c>
      <c r="F55" s="7">
        <f>JuneR!K53</f>
        <v>15</v>
      </c>
      <c r="G55" s="7">
        <f>JuneR!L53</f>
        <v>10099</v>
      </c>
      <c r="H55" s="7">
        <f>JuneR!M53</f>
        <v>8</v>
      </c>
      <c r="I55" s="7">
        <f>JuneR!N53</f>
        <v>0</v>
      </c>
      <c r="J55" s="7">
        <f>JuneR!B53</f>
        <v>246</v>
      </c>
      <c r="K55" s="7">
        <f>JuneR!C53</f>
        <v>160</v>
      </c>
      <c r="L55" s="7">
        <f>JuneR!D53</f>
        <v>86</v>
      </c>
      <c r="M55" s="7">
        <f>JuneR!U44</f>
        <v>4</v>
      </c>
      <c r="N55" s="7">
        <f>JuneR!G53</f>
        <v>40</v>
      </c>
      <c r="O55" s="7">
        <f>JuneR!O53</f>
        <v>328</v>
      </c>
      <c r="P55" s="7">
        <f>JuneR!P53</f>
        <v>3</v>
      </c>
      <c r="Q55" s="7">
        <f>JuneR!Q53</f>
        <v>2</v>
      </c>
      <c r="R55" s="7">
        <f>JuneR!R53</f>
        <v>0</v>
      </c>
      <c r="S55" s="7">
        <f>JuneR!E53</f>
        <v>106</v>
      </c>
      <c r="T55" s="7">
        <f>JuneR!F53</f>
        <v>93</v>
      </c>
    </row>
    <row r="56" spans="1:20">
      <c r="A56" s="8" t="s">
        <v>58</v>
      </c>
      <c r="B56" s="8">
        <f>'YTD Totals'!B56</f>
        <v>15378</v>
      </c>
      <c r="C56" s="8">
        <f>'May-19'!D56</f>
        <v>14481</v>
      </c>
      <c r="D56" s="8">
        <f>JuneR!I54</f>
        <v>14540</v>
      </c>
      <c r="E56" s="8">
        <f>JuneR!J54</f>
        <v>81</v>
      </c>
      <c r="F56" s="8">
        <f>JuneR!K54</f>
        <v>23</v>
      </c>
      <c r="G56" s="8">
        <f>JuneR!L54</f>
        <v>14437</v>
      </c>
      <c r="H56" s="8">
        <f>JuneR!M54</f>
        <v>29</v>
      </c>
      <c r="I56" s="8">
        <f>JuneR!N54</f>
        <v>5</v>
      </c>
      <c r="J56" s="8">
        <f>JuneR!B54</f>
        <v>462</v>
      </c>
      <c r="K56" s="8">
        <f>JuneR!C54</f>
        <v>261</v>
      </c>
      <c r="L56" s="8">
        <f>JuneR!D54</f>
        <v>201</v>
      </c>
      <c r="M56" s="8">
        <f>JuneR!U45</f>
        <v>20</v>
      </c>
      <c r="N56" s="8">
        <f>JuneR!G54</f>
        <v>59</v>
      </c>
      <c r="O56" s="8">
        <f>JuneR!O54</f>
        <v>721</v>
      </c>
      <c r="P56" s="8">
        <f>JuneR!P54</f>
        <v>4</v>
      </c>
      <c r="Q56" s="8">
        <f>JuneR!Q54</f>
        <v>9</v>
      </c>
      <c r="R56" s="8">
        <f>JuneR!R54</f>
        <v>0</v>
      </c>
      <c r="S56" s="8">
        <f>JuneR!E54</f>
        <v>128</v>
      </c>
      <c r="T56" s="8">
        <f>JuneR!F54</f>
        <v>92</v>
      </c>
    </row>
    <row r="57" spans="1:20">
      <c r="A57" s="7" t="s">
        <v>59</v>
      </c>
      <c r="B57" s="7">
        <f>'YTD Totals'!B57</f>
        <v>17645</v>
      </c>
      <c r="C57" s="7">
        <f>'May-19'!D57</f>
        <v>15072</v>
      </c>
      <c r="D57" s="7">
        <f>JuneR!I55</f>
        <v>15131</v>
      </c>
      <c r="E57" s="7">
        <f>JuneR!J55</f>
        <v>68</v>
      </c>
      <c r="F57" s="7">
        <f>JuneR!K55</f>
        <v>9</v>
      </c>
      <c r="G57" s="7">
        <f>JuneR!L55</f>
        <v>14594</v>
      </c>
      <c r="H57" s="7">
        <f>JuneR!M55</f>
        <v>13</v>
      </c>
      <c r="I57" s="7">
        <f>JuneR!N55</f>
        <v>1</v>
      </c>
      <c r="J57" s="7">
        <f>JuneR!B55</f>
        <v>468</v>
      </c>
      <c r="K57" s="7">
        <f>JuneR!C55</f>
        <v>189</v>
      </c>
      <c r="L57" s="7">
        <f>JuneR!D55</f>
        <v>279</v>
      </c>
      <c r="M57" s="7">
        <f>JuneR!U46</f>
        <v>34</v>
      </c>
      <c r="N57" s="7">
        <f>JuneR!G55</f>
        <v>65</v>
      </c>
      <c r="O57" s="7">
        <f>JuneR!O55</f>
        <v>789</v>
      </c>
      <c r="P57" s="7">
        <f>JuneR!P55</f>
        <v>3</v>
      </c>
      <c r="Q57" s="7">
        <f>JuneR!Q55</f>
        <v>19</v>
      </c>
      <c r="R57" s="7">
        <f>JuneR!R55</f>
        <v>1</v>
      </c>
      <c r="S57" s="7">
        <f>JuneR!E55</f>
        <v>157</v>
      </c>
      <c r="T57" s="7">
        <f>JuneR!F55</f>
        <v>109</v>
      </c>
    </row>
    <row r="58" spans="1:20">
      <c r="A58" s="6" t="s">
        <v>68</v>
      </c>
      <c r="B58" s="6">
        <f>'YTD Totals'!B58</f>
        <v>1043053</v>
      </c>
      <c r="C58" s="6">
        <f t="shared" ref="C58:T58" si="4">SUM(C46:C57)+SUM(C17:C44)+SUM(C2:C15)</f>
        <v>1073630</v>
      </c>
      <c r="D58" s="6">
        <f t="shared" si="4"/>
        <v>1075089</v>
      </c>
      <c r="E58" s="6">
        <f t="shared" si="4"/>
        <v>6818</v>
      </c>
      <c r="F58" s="6">
        <f t="shared" si="4"/>
        <v>5296</v>
      </c>
      <c r="G58" s="6">
        <v>445874</v>
      </c>
      <c r="H58" s="6">
        <v>2144</v>
      </c>
      <c r="I58" s="6">
        <v>1683</v>
      </c>
      <c r="J58" s="6">
        <f t="shared" si="4"/>
        <v>149861</v>
      </c>
      <c r="K58" s="6">
        <f t="shared" si="4"/>
        <v>66713</v>
      </c>
      <c r="L58" s="6">
        <f t="shared" si="4"/>
        <v>83148</v>
      </c>
      <c r="M58" s="6">
        <f>SUM(M2:M57)</f>
        <v>5300</v>
      </c>
      <c r="N58" s="6">
        <f t="shared" si="4"/>
        <v>15605</v>
      </c>
      <c r="O58" s="6">
        <f t="shared" si="4"/>
        <v>123948</v>
      </c>
      <c r="P58" s="6">
        <f>SUM(Q46:Q57)+SUM(Q17:Q44)+SUM(Q2:Q15)</f>
        <v>3760</v>
      </c>
      <c r="Q58" s="6">
        <f>SUM(P46:P57)+SUM(P17:P44)+SUM(P2:P15)</f>
        <v>1344</v>
      </c>
      <c r="R58" s="6">
        <f t="shared" si="4"/>
        <v>95</v>
      </c>
      <c r="S58" s="6">
        <f t="shared" si="4"/>
        <v>15710</v>
      </c>
      <c r="T58" s="6">
        <f t="shared" si="4"/>
        <v>15710</v>
      </c>
    </row>
  </sheetData>
  <sheetProtection autoFilter="0"/>
  <autoFilter ref="A1:T58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U55"/>
  <sheetViews>
    <sheetView workbookViewId="0"/>
  </sheetViews>
  <sheetFormatPr defaultRowHeight="14.4"/>
  <cols>
    <col min="2" max="18" width="21.664062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183</v>
      </c>
      <c r="I1" t="s">
        <v>184</v>
      </c>
      <c r="J1" t="s">
        <v>60</v>
      </c>
      <c r="K1" t="s">
        <v>61</v>
      </c>
      <c r="L1" t="s">
        <v>62</v>
      </c>
      <c r="M1" t="s">
        <v>63</v>
      </c>
      <c r="N1" t="s">
        <v>185</v>
      </c>
      <c r="O1" t="s">
        <v>76</v>
      </c>
      <c r="P1" t="s">
        <v>77</v>
      </c>
      <c r="Q1" t="s">
        <v>188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8597</v>
      </c>
      <c r="C2">
        <v>3955</v>
      </c>
      <c r="D2">
        <v>4642</v>
      </c>
      <c r="E2">
        <v>988</v>
      </c>
      <c r="F2">
        <v>1052</v>
      </c>
      <c r="G2">
        <v>842</v>
      </c>
      <c r="H2">
        <v>59390</v>
      </c>
      <c r="I2">
        <v>59620</v>
      </c>
      <c r="J2">
        <v>338</v>
      </c>
      <c r="K2">
        <v>108</v>
      </c>
      <c r="L2">
        <v>58210</v>
      </c>
      <c r="M2">
        <v>171</v>
      </c>
      <c r="N2">
        <v>71</v>
      </c>
      <c r="O2">
        <v>6896</v>
      </c>
      <c r="P2">
        <v>108</v>
      </c>
      <c r="Q2">
        <v>238</v>
      </c>
      <c r="R2">
        <v>1</v>
      </c>
      <c r="T2" s="30" t="s">
        <v>108</v>
      </c>
      <c r="U2" s="31">
        <v>291</v>
      </c>
    </row>
    <row r="3" spans="1:21">
      <c r="A3" t="s">
        <v>8</v>
      </c>
      <c r="B3">
        <v>5160</v>
      </c>
      <c r="C3">
        <v>2045</v>
      </c>
      <c r="D3">
        <v>3115</v>
      </c>
      <c r="E3">
        <v>298</v>
      </c>
      <c r="F3">
        <v>426</v>
      </c>
      <c r="G3">
        <v>534</v>
      </c>
      <c r="H3">
        <v>25533</v>
      </c>
      <c r="I3">
        <v>25633</v>
      </c>
      <c r="J3">
        <v>198</v>
      </c>
      <c r="K3">
        <v>98</v>
      </c>
      <c r="L3">
        <v>25134</v>
      </c>
      <c r="M3">
        <v>102</v>
      </c>
      <c r="N3">
        <v>52</v>
      </c>
      <c r="O3">
        <v>4109</v>
      </c>
      <c r="P3">
        <v>65</v>
      </c>
      <c r="Q3">
        <v>131</v>
      </c>
      <c r="R3">
        <v>2</v>
      </c>
      <c r="T3" s="30" t="s">
        <v>109</v>
      </c>
      <c r="U3" s="31">
        <v>233</v>
      </c>
    </row>
    <row r="4" spans="1:21">
      <c r="A4" t="s">
        <v>9</v>
      </c>
      <c r="B4">
        <v>16097</v>
      </c>
      <c r="C4">
        <v>6558</v>
      </c>
      <c r="D4">
        <v>9539</v>
      </c>
      <c r="E4">
        <v>928</v>
      </c>
      <c r="F4">
        <v>1207</v>
      </c>
      <c r="G4">
        <v>1379</v>
      </c>
      <c r="H4">
        <v>65699</v>
      </c>
      <c r="I4">
        <v>65833</v>
      </c>
      <c r="J4">
        <v>611</v>
      </c>
      <c r="K4">
        <v>477</v>
      </c>
      <c r="L4">
        <v>61813</v>
      </c>
      <c r="M4">
        <v>307</v>
      </c>
      <c r="N4">
        <v>134</v>
      </c>
      <c r="O4">
        <v>7021</v>
      </c>
      <c r="P4">
        <v>110</v>
      </c>
      <c r="Q4">
        <v>337</v>
      </c>
      <c r="R4">
        <v>0</v>
      </c>
      <c r="T4" s="30" t="s">
        <v>110</v>
      </c>
      <c r="U4" s="31">
        <v>0</v>
      </c>
    </row>
    <row r="5" spans="1:21">
      <c r="A5" t="s">
        <v>10</v>
      </c>
      <c r="B5">
        <v>408</v>
      </c>
      <c r="C5">
        <v>161</v>
      </c>
      <c r="D5">
        <v>247</v>
      </c>
      <c r="E5">
        <v>112</v>
      </c>
      <c r="F5">
        <v>30</v>
      </c>
      <c r="G5">
        <v>41</v>
      </c>
      <c r="H5">
        <v>11710</v>
      </c>
      <c r="I5">
        <v>11724</v>
      </c>
      <c r="J5">
        <v>14</v>
      </c>
      <c r="K5">
        <v>0</v>
      </c>
      <c r="L5">
        <v>11442</v>
      </c>
      <c r="M5">
        <v>3</v>
      </c>
      <c r="N5">
        <v>0</v>
      </c>
      <c r="O5">
        <v>187</v>
      </c>
      <c r="P5">
        <v>4</v>
      </c>
      <c r="Q5">
        <v>6</v>
      </c>
      <c r="R5">
        <v>0</v>
      </c>
      <c r="T5" s="30" t="s">
        <v>111</v>
      </c>
      <c r="U5" s="31">
        <v>564</v>
      </c>
    </row>
    <row r="6" spans="1:21">
      <c r="A6" t="s">
        <v>11</v>
      </c>
      <c r="B6">
        <v>11668</v>
      </c>
      <c r="C6">
        <v>4474</v>
      </c>
      <c r="D6">
        <v>7194</v>
      </c>
      <c r="E6">
        <v>1273</v>
      </c>
      <c r="F6">
        <v>1005</v>
      </c>
      <c r="G6">
        <v>1128</v>
      </c>
      <c r="H6">
        <v>56713</v>
      </c>
      <c r="I6">
        <v>56473</v>
      </c>
      <c r="J6">
        <v>489</v>
      </c>
      <c r="K6">
        <v>729</v>
      </c>
      <c r="L6">
        <v>53278</v>
      </c>
      <c r="M6">
        <v>225</v>
      </c>
      <c r="N6">
        <v>168</v>
      </c>
      <c r="O6">
        <v>12874</v>
      </c>
      <c r="P6">
        <v>108</v>
      </c>
      <c r="Q6">
        <v>331</v>
      </c>
      <c r="R6">
        <v>2</v>
      </c>
      <c r="T6" s="30" t="s">
        <v>112</v>
      </c>
      <c r="U6" s="31">
        <v>92</v>
      </c>
    </row>
    <row r="7" spans="1:21">
      <c r="A7" t="s">
        <v>12</v>
      </c>
      <c r="B7">
        <v>1238</v>
      </c>
      <c r="C7">
        <v>768</v>
      </c>
      <c r="D7">
        <v>470</v>
      </c>
      <c r="E7">
        <v>206</v>
      </c>
      <c r="F7">
        <v>188</v>
      </c>
      <c r="G7">
        <v>116</v>
      </c>
      <c r="H7">
        <v>15476</v>
      </c>
      <c r="I7">
        <v>15573</v>
      </c>
      <c r="J7">
        <v>118</v>
      </c>
      <c r="K7">
        <v>21</v>
      </c>
      <c r="L7">
        <v>15470</v>
      </c>
      <c r="M7">
        <v>57</v>
      </c>
      <c r="N7">
        <v>5</v>
      </c>
      <c r="O7">
        <v>676</v>
      </c>
      <c r="P7">
        <v>5</v>
      </c>
      <c r="Q7">
        <v>20</v>
      </c>
      <c r="R7">
        <v>0</v>
      </c>
      <c r="T7" s="30" t="s">
        <v>113</v>
      </c>
      <c r="U7" s="31">
        <v>10</v>
      </c>
    </row>
    <row r="8" spans="1:21">
      <c r="A8" t="s">
        <v>13</v>
      </c>
      <c r="B8">
        <v>601</v>
      </c>
      <c r="C8">
        <v>468</v>
      </c>
      <c r="D8">
        <v>133</v>
      </c>
      <c r="E8">
        <v>166</v>
      </c>
      <c r="F8">
        <v>155</v>
      </c>
      <c r="G8">
        <v>76</v>
      </c>
      <c r="H8">
        <v>9559</v>
      </c>
      <c r="I8">
        <v>9563</v>
      </c>
      <c r="J8">
        <v>26</v>
      </c>
      <c r="K8">
        <v>22</v>
      </c>
      <c r="L8">
        <v>9403</v>
      </c>
      <c r="M8">
        <v>8</v>
      </c>
      <c r="N8">
        <v>1</v>
      </c>
      <c r="O8">
        <v>542</v>
      </c>
      <c r="P8">
        <v>9</v>
      </c>
      <c r="Q8">
        <v>16</v>
      </c>
      <c r="R8">
        <v>0</v>
      </c>
      <c r="T8" s="30" t="s">
        <v>114</v>
      </c>
      <c r="U8" s="31">
        <v>283</v>
      </c>
    </row>
    <row r="9" spans="1:21">
      <c r="A9" t="s">
        <v>14</v>
      </c>
      <c r="B9">
        <v>838</v>
      </c>
      <c r="C9">
        <v>328</v>
      </c>
      <c r="D9">
        <v>510</v>
      </c>
      <c r="E9">
        <v>80</v>
      </c>
      <c r="F9">
        <v>26</v>
      </c>
      <c r="G9">
        <v>76</v>
      </c>
      <c r="H9">
        <v>8949</v>
      </c>
      <c r="I9">
        <v>8956</v>
      </c>
      <c r="J9">
        <v>24</v>
      </c>
      <c r="K9">
        <v>17</v>
      </c>
      <c r="L9">
        <v>8813</v>
      </c>
      <c r="M9">
        <v>3</v>
      </c>
      <c r="N9">
        <v>10</v>
      </c>
      <c r="O9">
        <v>262</v>
      </c>
      <c r="P9">
        <v>6</v>
      </c>
      <c r="Q9">
        <v>9</v>
      </c>
      <c r="R9">
        <v>0</v>
      </c>
      <c r="T9" s="30" t="s">
        <v>115</v>
      </c>
      <c r="U9" s="31">
        <v>24</v>
      </c>
    </row>
    <row r="10" spans="1:21">
      <c r="A10" t="s">
        <v>15</v>
      </c>
      <c r="B10">
        <v>423</v>
      </c>
      <c r="C10">
        <v>42</v>
      </c>
      <c r="D10">
        <v>381</v>
      </c>
      <c r="E10">
        <v>39</v>
      </c>
      <c r="F10">
        <v>2</v>
      </c>
      <c r="G10">
        <v>54</v>
      </c>
      <c r="H10">
        <v>5395</v>
      </c>
      <c r="I10">
        <v>5154</v>
      </c>
      <c r="J10">
        <v>106</v>
      </c>
      <c r="K10">
        <v>347</v>
      </c>
      <c r="L10">
        <v>5079</v>
      </c>
      <c r="M10">
        <v>2</v>
      </c>
      <c r="N10">
        <v>122</v>
      </c>
      <c r="O10">
        <v>130</v>
      </c>
      <c r="P10">
        <v>3</v>
      </c>
      <c r="Q10">
        <v>19</v>
      </c>
      <c r="R10">
        <v>0</v>
      </c>
      <c r="T10" s="30" t="s">
        <v>116</v>
      </c>
      <c r="U10" s="31">
        <v>24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38436</v>
      </c>
      <c r="I11">
        <v>38436</v>
      </c>
      <c r="J11">
        <v>6</v>
      </c>
      <c r="K11">
        <v>6</v>
      </c>
      <c r="L11">
        <v>38436</v>
      </c>
      <c r="M11">
        <v>1</v>
      </c>
      <c r="N11">
        <v>1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31">
        <v>8</v>
      </c>
    </row>
    <row r="12" spans="1:21">
      <c r="A12" t="s">
        <v>17</v>
      </c>
      <c r="B12">
        <v>271</v>
      </c>
      <c r="C12">
        <v>151</v>
      </c>
      <c r="D12">
        <v>120</v>
      </c>
      <c r="E12">
        <v>92</v>
      </c>
      <c r="F12">
        <v>55</v>
      </c>
      <c r="G12">
        <v>44</v>
      </c>
      <c r="H12">
        <v>3314</v>
      </c>
      <c r="I12">
        <v>3372</v>
      </c>
      <c r="J12">
        <v>69</v>
      </c>
      <c r="K12">
        <v>11</v>
      </c>
      <c r="L12">
        <v>3227</v>
      </c>
      <c r="M12">
        <v>22</v>
      </c>
      <c r="N12">
        <v>5</v>
      </c>
      <c r="O12">
        <v>487</v>
      </c>
      <c r="P12">
        <v>8</v>
      </c>
      <c r="Q12">
        <v>18</v>
      </c>
      <c r="R12">
        <v>0</v>
      </c>
      <c r="T12" s="30" t="s">
        <v>118</v>
      </c>
      <c r="U12" s="31">
        <v>3</v>
      </c>
    </row>
    <row r="13" spans="1:21">
      <c r="A13" t="s">
        <v>18</v>
      </c>
      <c r="B13">
        <v>757</v>
      </c>
      <c r="C13">
        <v>397</v>
      </c>
      <c r="D13">
        <v>360</v>
      </c>
      <c r="E13">
        <v>184</v>
      </c>
      <c r="F13">
        <v>134</v>
      </c>
      <c r="G13">
        <v>97</v>
      </c>
      <c r="H13">
        <v>4610</v>
      </c>
      <c r="I13">
        <v>4687</v>
      </c>
      <c r="J13">
        <v>95</v>
      </c>
      <c r="K13">
        <v>18</v>
      </c>
      <c r="L13">
        <v>4636</v>
      </c>
      <c r="M13">
        <v>34</v>
      </c>
      <c r="N13">
        <v>8</v>
      </c>
      <c r="O13">
        <v>535</v>
      </c>
      <c r="P13">
        <v>7</v>
      </c>
      <c r="Q13">
        <v>18</v>
      </c>
      <c r="R13">
        <v>0</v>
      </c>
      <c r="T13" s="30" t="s">
        <v>119</v>
      </c>
      <c r="U13" s="31">
        <v>13</v>
      </c>
    </row>
    <row r="14" spans="1:21">
      <c r="A14" t="s">
        <v>19</v>
      </c>
      <c r="B14">
        <v>1274</v>
      </c>
      <c r="C14">
        <v>695</v>
      </c>
      <c r="D14">
        <v>579</v>
      </c>
      <c r="E14">
        <v>426</v>
      </c>
      <c r="F14">
        <v>206</v>
      </c>
      <c r="G14">
        <v>188</v>
      </c>
      <c r="H14">
        <v>14011</v>
      </c>
      <c r="I14">
        <v>14084</v>
      </c>
      <c r="J14">
        <v>149</v>
      </c>
      <c r="K14">
        <v>76</v>
      </c>
      <c r="L14">
        <v>13721</v>
      </c>
      <c r="M14">
        <v>47</v>
      </c>
      <c r="N14">
        <v>19</v>
      </c>
      <c r="O14">
        <v>1275</v>
      </c>
      <c r="P14">
        <v>11</v>
      </c>
      <c r="Q14">
        <v>46</v>
      </c>
      <c r="R14">
        <v>2</v>
      </c>
      <c r="T14" s="30" t="s">
        <v>120</v>
      </c>
      <c r="U14" s="31">
        <v>97</v>
      </c>
    </row>
    <row r="15" spans="1:21">
      <c r="A15" t="s">
        <v>20</v>
      </c>
      <c r="B15">
        <v>939</v>
      </c>
      <c r="C15">
        <v>526</v>
      </c>
      <c r="D15">
        <v>413</v>
      </c>
      <c r="E15">
        <v>261</v>
      </c>
      <c r="F15">
        <v>168</v>
      </c>
      <c r="G15">
        <v>121</v>
      </c>
      <c r="H15">
        <v>6873</v>
      </c>
      <c r="I15">
        <v>6935</v>
      </c>
      <c r="J15">
        <v>114</v>
      </c>
      <c r="K15">
        <v>52</v>
      </c>
      <c r="L15">
        <v>6787</v>
      </c>
      <c r="M15">
        <v>29</v>
      </c>
      <c r="N15">
        <v>6</v>
      </c>
      <c r="O15">
        <v>888</v>
      </c>
      <c r="P15">
        <v>5</v>
      </c>
      <c r="Q15">
        <v>30</v>
      </c>
      <c r="R15">
        <v>0</v>
      </c>
      <c r="T15" s="30" t="s">
        <v>121</v>
      </c>
      <c r="U15" s="31">
        <v>18</v>
      </c>
    </row>
    <row r="16" spans="1:21">
      <c r="A16" t="s">
        <v>21</v>
      </c>
      <c r="B16">
        <v>486</v>
      </c>
      <c r="C16">
        <v>196</v>
      </c>
      <c r="D16">
        <v>290</v>
      </c>
      <c r="E16">
        <v>83</v>
      </c>
      <c r="F16">
        <v>35</v>
      </c>
      <c r="G16">
        <v>68</v>
      </c>
      <c r="H16">
        <v>8625</v>
      </c>
      <c r="I16">
        <v>8648</v>
      </c>
      <c r="J16">
        <v>28</v>
      </c>
      <c r="K16">
        <v>5</v>
      </c>
      <c r="L16">
        <v>8478</v>
      </c>
      <c r="M16">
        <v>3</v>
      </c>
      <c r="N16">
        <v>0</v>
      </c>
      <c r="O16">
        <v>425</v>
      </c>
      <c r="P16">
        <v>3</v>
      </c>
      <c r="Q16">
        <v>14</v>
      </c>
      <c r="R16">
        <v>2</v>
      </c>
      <c r="T16" s="30" t="s">
        <v>122</v>
      </c>
      <c r="U16" s="31">
        <v>226</v>
      </c>
    </row>
    <row r="17" spans="1:21">
      <c r="A17" t="s">
        <v>22</v>
      </c>
      <c r="B17">
        <v>4328</v>
      </c>
      <c r="C17">
        <v>1378</v>
      </c>
      <c r="D17">
        <v>2950</v>
      </c>
      <c r="E17">
        <v>475</v>
      </c>
      <c r="F17">
        <v>419</v>
      </c>
      <c r="G17">
        <v>361</v>
      </c>
      <c r="H17">
        <v>15956</v>
      </c>
      <c r="I17">
        <v>16097</v>
      </c>
      <c r="J17">
        <v>170</v>
      </c>
      <c r="K17">
        <v>29</v>
      </c>
      <c r="L17">
        <v>15807</v>
      </c>
      <c r="M17">
        <v>86</v>
      </c>
      <c r="N17">
        <v>19</v>
      </c>
      <c r="O17">
        <v>2411</v>
      </c>
      <c r="P17">
        <v>34</v>
      </c>
      <c r="Q17">
        <v>68</v>
      </c>
      <c r="R17">
        <v>0</v>
      </c>
      <c r="T17" s="30" t="s">
        <v>191</v>
      </c>
      <c r="U17" s="31">
        <v>1</v>
      </c>
    </row>
    <row r="18" spans="1:21">
      <c r="A18" t="s">
        <v>23</v>
      </c>
      <c r="B18">
        <v>447</v>
      </c>
      <c r="C18">
        <v>194</v>
      </c>
      <c r="D18">
        <v>253</v>
      </c>
      <c r="E18">
        <v>78</v>
      </c>
      <c r="F18">
        <v>67</v>
      </c>
      <c r="G18">
        <v>34</v>
      </c>
      <c r="H18">
        <v>11034</v>
      </c>
      <c r="I18">
        <v>11072</v>
      </c>
      <c r="J18">
        <v>39</v>
      </c>
      <c r="K18">
        <v>1</v>
      </c>
      <c r="L18">
        <v>10951</v>
      </c>
      <c r="M18">
        <v>7</v>
      </c>
      <c r="N18">
        <v>0</v>
      </c>
      <c r="O18">
        <v>119</v>
      </c>
      <c r="P18">
        <v>1</v>
      </c>
      <c r="Q18">
        <v>7</v>
      </c>
      <c r="R18">
        <v>0</v>
      </c>
      <c r="T18" s="30" t="s">
        <v>123</v>
      </c>
      <c r="U18" s="31">
        <v>27</v>
      </c>
    </row>
    <row r="19" spans="1:21">
      <c r="A19" t="s">
        <v>24</v>
      </c>
      <c r="B19">
        <v>6039</v>
      </c>
      <c r="C19">
        <v>3004</v>
      </c>
      <c r="D19">
        <v>3035</v>
      </c>
      <c r="E19">
        <v>336</v>
      </c>
      <c r="F19">
        <v>843</v>
      </c>
      <c r="G19">
        <v>612</v>
      </c>
      <c r="H19">
        <v>32102</v>
      </c>
      <c r="I19">
        <v>31933</v>
      </c>
      <c r="J19">
        <v>280</v>
      </c>
      <c r="K19">
        <v>449</v>
      </c>
      <c r="L19">
        <v>30251</v>
      </c>
      <c r="M19">
        <v>75</v>
      </c>
      <c r="N19">
        <v>98</v>
      </c>
      <c r="O19">
        <v>3112</v>
      </c>
      <c r="P19">
        <v>37</v>
      </c>
      <c r="Q19">
        <v>138</v>
      </c>
      <c r="R19">
        <v>5</v>
      </c>
      <c r="T19" s="30" t="s">
        <v>124</v>
      </c>
      <c r="U19" s="31">
        <v>154</v>
      </c>
    </row>
    <row r="20" spans="1:21">
      <c r="A20" t="s">
        <v>189</v>
      </c>
      <c r="B20">
        <v>22</v>
      </c>
      <c r="C20">
        <v>22</v>
      </c>
      <c r="D20">
        <v>0</v>
      </c>
      <c r="E20">
        <v>66</v>
      </c>
      <c r="F20">
        <v>1</v>
      </c>
      <c r="G20">
        <v>10</v>
      </c>
      <c r="H20">
        <v>13299</v>
      </c>
      <c r="I20">
        <v>13246</v>
      </c>
      <c r="J20">
        <v>0</v>
      </c>
      <c r="K20">
        <v>53</v>
      </c>
      <c r="L20">
        <v>11617</v>
      </c>
      <c r="M20">
        <v>0</v>
      </c>
      <c r="N20">
        <v>43</v>
      </c>
      <c r="O20">
        <v>1800</v>
      </c>
      <c r="P20">
        <v>2</v>
      </c>
      <c r="Q20">
        <v>3</v>
      </c>
      <c r="R20">
        <v>0</v>
      </c>
      <c r="T20" s="30" t="s">
        <v>125</v>
      </c>
      <c r="U20" s="31">
        <v>1329</v>
      </c>
    </row>
    <row r="21" spans="1:21">
      <c r="A21" t="s">
        <v>25</v>
      </c>
      <c r="B21">
        <v>4506</v>
      </c>
      <c r="C21">
        <v>2450</v>
      </c>
      <c r="D21">
        <v>2056</v>
      </c>
      <c r="E21">
        <v>345</v>
      </c>
      <c r="F21">
        <v>478</v>
      </c>
      <c r="G21">
        <v>630</v>
      </c>
      <c r="H21">
        <v>26902</v>
      </c>
      <c r="I21">
        <v>27015</v>
      </c>
      <c r="J21">
        <v>138</v>
      </c>
      <c r="K21">
        <v>25</v>
      </c>
      <c r="L21">
        <v>26237</v>
      </c>
      <c r="M21">
        <v>38</v>
      </c>
      <c r="N21">
        <v>3</v>
      </c>
      <c r="O21">
        <v>4441</v>
      </c>
      <c r="P21">
        <v>37</v>
      </c>
      <c r="Q21">
        <v>163</v>
      </c>
      <c r="R21">
        <v>3</v>
      </c>
      <c r="T21" s="30" t="s">
        <v>126</v>
      </c>
      <c r="U21" s="31">
        <v>38</v>
      </c>
    </row>
    <row r="22" spans="1:21">
      <c r="A22" t="s">
        <v>26</v>
      </c>
      <c r="B22">
        <v>381</v>
      </c>
      <c r="C22">
        <v>247</v>
      </c>
      <c r="D22">
        <v>134</v>
      </c>
      <c r="E22">
        <v>154</v>
      </c>
      <c r="F22">
        <v>29</v>
      </c>
      <c r="G22">
        <v>86</v>
      </c>
      <c r="H22">
        <v>14620</v>
      </c>
      <c r="I22">
        <v>14161</v>
      </c>
      <c r="J22">
        <v>105</v>
      </c>
      <c r="K22">
        <v>564</v>
      </c>
      <c r="L22">
        <v>13635</v>
      </c>
      <c r="M22">
        <v>29</v>
      </c>
      <c r="N22">
        <v>94</v>
      </c>
      <c r="O22">
        <v>1722</v>
      </c>
      <c r="P22">
        <v>5</v>
      </c>
      <c r="Q22">
        <v>25</v>
      </c>
      <c r="R22">
        <v>1</v>
      </c>
      <c r="T22" s="30" t="s">
        <v>127</v>
      </c>
      <c r="U22" s="31">
        <v>121</v>
      </c>
    </row>
    <row r="23" spans="1:21">
      <c r="A23" t="s">
        <v>27</v>
      </c>
      <c r="B23">
        <v>5260</v>
      </c>
      <c r="C23">
        <v>1900</v>
      </c>
      <c r="D23">
        <v>3360</v>
      </c>
      <c r="E23">
        <v>639</v>
      </c>
      <c r="F23">
        <v>491</v>
      </c>
      <c r="G23">
        <v>586</v>
      </c>
      <c r="H23">
        <v>21765</v>
      </c>
      <c r="I23">
        <v>21493</v>
      </c>
      <c r="J23">
        <v>107</v>
      </c>
      <c r="K23">
        <v>379</v>
      </c>
      <c r="L23">
        <v>20588</v>
      </c>
      <c r="M23">
        <v>31</v>
      </c>
      <c r="N23">
        <v>108</v>
      </c>
      <c r="O23">
        <v>3067</v>
      </c>
      <c r="P23">
        <v>93</v>
      </c>
      <c r="Q23">
        <v>159</v>
      </c>
      <c r="R23">
        <v>1</v>
      </c>
      <c r="T23" s="30" t="s">
        <v>128</v>
      </c>
      <c r="U23" s="31">
        <v>54</v>
      </c>
    </row>
    <row r="24" spans="1:21">
      <c r="A24" t="s">
        <v>28</v>
      </c>
      <c r="B24">
        <v>18913</v>
      </c>
      <c r="C24">
        <v>9796</v>
      </c>
      <c r="D24">
        <v>9117</v>
      </c>
      <c r="E24">
        <v>1313</v>
      </c>
      <c r="F24">
        <v>1616</v>
      </c>
      <c r="G24">
        <v>1604</v>
      </c>
      <c r="H24">
        <v>91727</v>
      </c>
      <c r="I24">
        <v>91907</v>
      </c>
      <c r="J24">
        <v>704</v>
      </c>
      <c r="K24">
        <v>524</v>
      </c>
      <c r="L24">
        <v>82078</v>
      </c>
      <c r="M24">
        <v>421</v>
      </c>
      <c r="N24">
        <v>178</v>
      </c>
      <c r="O24">
        <v>19435</v>
      </c>
      <c r="P24">
        <v>242</v>
      </c>
      <c r="Q24">
        <v>447</v>
      </c>
      <c r="R24">
        <v>44</v>
      </c>
      <c r="T24" s="30" t="s">
        <v>129</v>
      </c>
      <c r="U24" s="31">
        <v>100</v>
      </c>
    </row>
    <row r="25" spans="1:21">
      <c r="A25" t="s">
        <v>29</v>
      </c>
      <c r="B25">
        <v>1429</v>
      </c>
      <c r="C25">
        <v>730</v>
      </c>
      <c r="D25">
        <v>699</v>
      </c>
      <c r="E25">
        <v>309</v>
      </c>
      <c r="F25">
        <v>198</v>
      </c>
      <c r="G25">
        <v>146</v>
      </c>
      <c r="H25">
        <v>13512</v>
      </c>
      <c r="I25">
        <v>13469</v>
      </c>
      <c r="J25">
        <v>125</v>
      </c>
      <c r="K25">
        <v>168</v>
      </c>
      <c r="L25">
        <v>13119</v>
      </c>
      <c r="M25">
        <v>67</v>
      </c>
      <c r="N25">
        <v>19</v>
      </c>
      <c r="O25">
        <v>899</v>
      </c>
      <c r="P25">
        <v>5</v>
      </c>
      <c r="Q25">
        <v>37</v>
      </c>
      <c r="R25">
        <v>0</v>
      </c>
      <c r="T25" s="30" t="s">
        <v>130</v>
      </c>
      <c r="U25" s="31">
        <v>27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256</v>
      </c>
      <c r="P26">
        <v>7</v>
      </c>
      <c r="Q26">
        <v>3</v>
      </c>
      <c r="R26">
        <v>0</v>
      </c>
      <c r="T26" s="30" t="s">
        <v>131</v>
      </c>
      <c r="U26" s="31">
        <v>68</v>
      </c>
    </row>
    <row r="27" spans="1:21">
      <c r="A27" t="s">
        <v>31</v>
      </c>
      <c r="B27">
        <v>1589</v>
      </c>
      <c r="C27">
        <v>776</v>
      </c>
      <c r="D27">
        <v>813</v>
      </c>
      <c r="E27">
        <v>191</v>
      </c>
      <c r="F27">
        <v>250</v>
      </c>
      <c r="G27">
        <v>168</v>
      </c>
      <c r="H27">
        <v>15001</v>
      </c>
      <c r="I27">
        <v>15070</v>
      </c>
      <c r="J27">
        <v>86</v>
      </c>
      <c r="K27">
        <v>17</v>
      </c>
      <c r="L27">
        <v>14774</v>
      </c>
      <c r="M27">
        <v>27</v>
      </c>
      <c r="N27">
        <v>3</v>
      </c>
      <c r="O27">
        <v>1045</v>
      </c>
      <c r="P27">
        <v>24</v>
      </c>
      <c r="Q27">
        <v>27</v>
      </c>
      <c r="R27">
        <v>0</v>
      </c>
      <c r="T27" s="30" t="s">
        <v>132</v>
      </c>
      <c r="U27" s="31">
        <v>134</v>
      </c>
    </row>
    <row r="28" spans="1:21">
      <c r="A28" t="s">
        <v>32</v>
      </c>
      <c r="B28">
        <v>453</v>
      </c>
      <c r="C28">
        <v>194</v>
      </c>
      <c r="D28">
        <v>259</v>
      </c>
      <c r="E28">
        <v>60</v>
      </c>
      <c r="F28">
        <v>51</v>
      </c>
      <c r="G28">
        <v>82</v>
      </c>
      <c r="H28">
        <v>3852</v>
      </c>
      <c r="I28">
        <v>3888</v>
      </c>
      <c r="J28">
        <v>39</v>
      </c>
      <c r="K28">
        <v>3</v>
      </c>
      <c r="L28">
        <v>3860</v>
      </c>
      <c r="M28">
        <v>7</v>
      </c>
      <c r="N28">
        <v>0</v>
      </c>
      <c r="O28">
        <v>589</v>
      </c>
      <c r="P28">
        <v>8</v>
      </c>
      <c r="Q28">
        <v>16</v>
      </c>
      <c r="R28">
        <v>0</v>
      </c>
      <c r="T28" s="30" t="s">
        <v>133</v>
      </c>
      <c r="U28" s="31">
        <v>0</v>
      </c>
    </row>
    <row r="29" spans="1:21">
      <c r="A29" t="s">
        <v>33</v>
      </c>
      <c r="B29">
        <v>3733</v>
      </c>
      <c r="C29">
        <v>1587</v>
      </c>
      <c r="D29">
        <v>2146</v>
      </c>
      <c r="E29">
        <v>308</v>
      </c>
      <c r="F29">
        <v>526</v>
      </c>
      <c r="G29">
        <v>356</v>
      </c>
      <c r="H29">
        <v>16152</v>
      </c>
      <c r="I29">
        <v>16224</v>
      </c>
      <c r="J29">
        <v>130</v>
      </c>
      <c r="K29">
        <v>58</v>
      </c>
      <c r="L29">
        <v>16059</v>
      </c>
      <c r="M29">
        <v>58</v>
      </c>
      <c r="N29">
        <v>11</v>
      </c>
      <c r="O29">
        <v>1798</v>
      </c>
      <c r="P29">
        <v>26</v>
      </c>
      <c r="Q29">
        <v>67</v>
      </c>
      <c r="R29">
        <v>2</v>
      </c>
      <c r="T29" s="30" t="s">
        <v>134</v>
      </c>
      <c r="U29" s="31">
        <v>8</v>
      </c>
    </row>
    <row r="30" spans="1:21">
      <c r="A30" t="s">
        <v>34</v>
      </c>
      <c r="B30">
        <v>87</v>
      </c>
      <c r="C30">
        <v>63</v>
      </c>
      <c r="D30">
        <v>24</v>
      </c>
      <c r="E30">
        <v>46</v>
      </c>
      <c r="F30">
        <v>80</v>
      </c>
      <c r="G30">
        <v>16</v>
      </c>
      <c r="H30">
        <v>814</v>
      </c>
      <c r="I30">
        <v>819</v>
      </c>
      <c r="J30">
        <v>20</v>
      </c>
      <c r="K30">
        <v>15</v>
      </c>
      <c r="L30">
        <v>722</v>
      </c>
      <c r="M30">
        <v>9</v>
      </c>
      <c r="N30">
        <v>10</v>
      </c>
      <c r="O30">
        <v>151</v>
      </c>
      <c r="P30">
        <v>2</v>
      </c>
      <c r="Q30">
        <v>1</v>
      </c>
      <c r="R30">
        <v>0</v>
      </c>
      <c r="T30" s="30" t="s">
        <v>135</v>
      </c>
      <c r="U30" s="31">
        <v>141</v>
      </c>
    </row>
    <row r="31" spans="1:21">
      <c r="A31" t="s">
        <v>35</v>
      </c>
      <c r="B31">
        <v>735</v>
      </c>
      <c r="C31">
        <v>212</v>
      </c>
      <c r="D31">
        <v>523</v>
      </c>
      <c r="E31">
        <v>220</v>
      </c>
      <c r="F31">
        <v>68</v>
      </c>
      <c r="G31">
        <v>94</v>
      </c>
      <c r="H31">
        <v>21412</v>
      </c>
      <c r="I31">
        <v>21523</v>
      </c>
      <c r="J31">
        <v>115</v>
      </c>
      <c r="K31">
        <v>4</v>
      </c>
      <c r="L31">
        <v>20606</v>
      </c>
      <c r="M31">
        <v>53</v>
      </c>
      <c r="N31">
        <v>2</v>
      </c>
      <c r="O31">
        <v>574</v>
      </c>
      <c r="P31">
        <v>9</v>
      </c>
      <c r="Q31">
        <v>24</v>
      </c>
      <c r="R31">
        <v>3</v>
      </c>
      <c r="T31" s="30" t="s">
        <v>136</v>
      </c>
      <c r="U31" s="31">
        <v>18</v>
      </c>
    </row>
    <row r="32" spans="1:21">
      <c r="A32" t="s">
        <v>36</v>
      </c>
      <c r="B32">
        <v>4376</v>
      </c>
      <c r="C32">
        <v>2738</v>
      </c>
      <c r="D32">
        <v>1638</v>
      </c>
      <c r="E32">
        <v>528</v>
      </c>
      <c r="F32">
        <v>514</v>
      </c>
      <c r="G32">
        <v>538</v>
      </c>
      <c r="H32">
        <v>25004</v>
      </c>
      <c r="I32">
        <v>24931</v>
      </c>
      <c r="J32">
        <v>126</v>
      </c>
      <c r="K32">
        <v>199</v>
      </c>
      <c r="L32">
        <v>24710</v>
      </c>
      <c r="M32">
        <v>54</v>
      </c>
      <c r="N32">
        <v>96</v>
      </c>
      <c r="O32">
        <v>2851</v>
      </c>
      <c r="P32">
        <v>17</v>
      </c>
      <c r="Q32">
        <v>89</v>
      </c>
      <c r="R32">
        <v>4</v>
      </c>
      <c r="T32" s="30" t="s">
        <v>137</v>
      </c>
      <c r="U32" s="31">
        <v>65</v>
      </c>
    </row>
    <row r="33" spans="1:21">
      <c r="A33" t="s">
        <v>37</v>
      </c>
      <c r="B33">
        <v>2633</v>
      </c>
      <c r="C33">
        <v>1607</v>
      </c>
      <c r="D33">
        <v>1026</v>
      </c>
      <c r="E33">
        <v>573</v>
      </c>
      <c r="F33">
        <v>634</v>
      </c>
      <c r="G33">
        <v>349</v>
      </c>
      <c r="H33">
        <v>23106</v>
      </c>
      <c r="I33">
        <v>23312</v>
      </c>
      <c r="J33">
        <v>215</v>
      </c>
      <c r="K33">
        <v>9</v>
      </c>
      <c r="L33">
        <v>22886</v>
      </c>
      <c r="M33">
        <v>108</v>
      </c>
      <c r="N33">
        <v>1</v>
      </c>
      <c r="O33">
        <v>2838</v>
      </c>
      <c r="P33">
        <v>21</v>
      </c>
      <c r="Q33">
        <v>60</v>
      </c>
      <c r="R33">
        <v>1</v>
      </c>
      <c r="T33" s="30" t="s">
        <v>138</v>
      </c>
      <c r="U33" s="31">
        <v>282</v>
      </c>
    </row>
    <row r="34" spans="1:21">
      <c r="A34" t="s">
        <v>38</v>
      </c>
      <c r="B34">
        <v>1632</v>
      </c>
      <c r="C34">
        <v>964</v>
      </c>
      <c r="D34">
        <v>668</v>
      </c>
      <c r="E34">
        <v>111</v>
      </c>
      <c r="F34">
        <v>228</v>
      </c>
      <c r="G34">
        <v>237</v>
      </c>
      <c r="H34">
        <v>10274</v>
      </c>
      <c r="I34">
        <v>10242</v>
      </c>
      <c r="J34">
        <v>43</v>
      </c>
      <c r="K34">
        <v>75</v>
      </c>
      <c r="L34">
        <v>10084</v>
      </c>
      <c r="M34">
        <v>12</v>
      </c>
      <c r="N34">
        <v>1</v>
      </c>
      <c r="O34">
        <v>1327</v>
      </c>
      <c r="P34">
        <v>13</v>
      </c>
      <c r="Q34">
        <v>64</v>
      </c>
      <c r="R34">
        <v>1</v>
      </c>
      <c r="T34" s="30" t="s">
        <v>139</v>
      </c>
      <c r="U34" s="31">
        <v>46</v>
      </c>
    </row>
    <row r="35" spans="1:21">
      <c r="A35" t="s">
        <v>39</v>
      </c>
      <c r="B35">
        <v>12492</v>
      </c>
      <c r="C35">
        <v>5062</v>
      </c>
      <c r="D35">
        <v>7430</v>
      </c>
      <c r="E35">
        <v>923</v>
      </c>
      <c r="F35">
        <v>960</v>
      </c>
      <c r="G35">
        <v>1204</v>
      </c>
      <c r="H35">
        <v>65984</v>
      </c>
      <c r="I35">
        <v>66307</v>
      </c>
      <c r="J35">
        <v>368</v>
      </c>
      <c r="K35">
        <v>45</v>
      </c>
      <c r="L35">
        <v>64017</v>
      </c>
      <c r="M35">
        <v>179</v>
      </c>
      <c r="N35">
        <v>27</v>
      </c>
      <c r="O35">
        <v>13237</v>
      </c>
      <c r="P35">
        <v>72</v>
      </c>
      <c r="Q35">
        <v>309</v>
      </c>
      <c r="R35">
        <v>3</v>
      </c>
      <c r="T35" s="30" t="s">
        <v>140</v>
      </c>
      <c r="U35" s="31">
        <v>141</v>
      </c>
    </row>
    <row r="36" spans="1:21">
      <c r="A36" t="s">
        <v>40</v>
      </c>
      <c r="B36">
        <v>1845</v>
      </c>
      <c r="C36">
        <v>1018</v>
      </c>
      <c r="D36">
        <v>827</v>
      </c>
      <c r="E36">
        <v>398</v>
      </c>
      <c r="F36">
        <v>271</v>
      </c>
      <c r="G36">
        <v>230</v>
      </c>
      <c r="H36">
        <v>20542</v>
      </c>
      <c r="I36">
        <v>20665</v>
      </c>
      <c r="J36">
        <v>134</v>
      </c>
      <c r="K36">
        <v>11</v>
      </c>
      <c r="L36">
        <v>20396</v>
      </c>
      <c r="M36">
        <v>20</v>
      </c>
      <c r="N36">
        <v>2</v>
      </c>
      <c r="O36">
        <v>1459</v>
      </c>
      <c r="P36">
        <v>11</v>
      </c>
      <c r="Q36">
        <v>39</v>
      </c>
      <c r="R36">
        <v>0</v>
      </c>
      <c r="T36" s="30" t="s">
        <v>141</v>
      </c>
      <c r="U36" s="31"/>
    </row>
    <row r="37" spans="1:21">
      <c r="A37" t="s">
        <v>41</v>
      </c>
      <c r="B37">
        <v>5186</v>
      </c>
      <c r="C37">
        <v>2320</v>
      </c>
      <c r="D37">
        <v>2866</v>
      </c>
      <c r="E37">
        <v>372</v>
      </c>
      <c r="F37">
        <v>348</v>
      </c>
      <c r="G37">
        <v>878</v>
      </c>
      <c r="H37">
        <v>33652</v>
      </c>
      <c r="I37">
        <v>33705</v>
      </c>
      <c r="J37">
        <v>125</v>
      </c>
      <c r="K37">
        <v>72</v>
      </c>
      <c r="L37">
        <v>32248</v>
      </c>
      <c r="M37">
        <v>78</v>
      </c>
      <c r="N37">
        <v>48</v>
      </c>
      <c r="O37">
        <v>6802</v>
      </c>
      <c r="P37">
        <v>66</v>
      </c>
      <c r="Q37">
        <v>221</v>
      </c>
      <c r="R37">
        <v>12</v>
      </c>
      <c r="T37" s="30" t="s">
        <v>142</v>
      </c>
      <c r="U37" s="31">
        <v>4</v>
      </c>
    </row>
    <row r="38" spans="1:21">
      <c r="A38" t="s">
        <v>42</v>
      </c>
      <c r="B38">
        <v>229</v>
      </c>
      <c r="C38">
        <v>93</v>
      </c>
      <c r="D38">
        <v>136</v>
      </c>
      <c r="E38">
        <v>88</v>
      </c>
      <c r="F38">
        <v>18</v>
      </c>
      <c r="G38">
        <v>31</v>
      </c>
      <c r="H38">
        <v>7959</v>
      </c>
      <c r="I38">
        <v>8104</v>
      </c>
      <c r="J38">
        <v>161</v>
      </c>
      <c r="K38">
        <v>16</v>
      </c>
      <c r="L38">
        <v>8097</v>
      </c>
      <c r="M38">
        <v>53</v>
      </c>
      <c r="N38">
        <v>2</v>
      </c>
      <c r="O38">
        <v>254</v>
      </c>
      <c r="P38">
        <v>13</v>
      </c>
      <c r="Q38">
        <v>3</v>
      </c>
      <c r="R38">
        <v>1</v>
      </c>
      <c r="T38" s="30" t="s">
        <v>143</v>
      </c>
      <c r="U38" s="31">
        <v>12</v>
      </c>
    </row>
    <row r="39" spans="1:21">
      <c r="A39" t="s">
        <v>43</v>
      </c>
      <c r="B39">
        <v>0</v>
      </c>
      <c r="C39">
        <v>0</v>
      </c>
      <c r="D39">
        <v>0</v>
      </c>
      <c r="E39">
        <v>9</v>
      </c>
      <c r="F39">
        <v>0</v>
      </c>
      <c r="G39">
        <v>0</v>
      </c>
      <c r="H39">
        <v>10818</v>
      </c>
      <c r="I39">
        <v>10817</v>
      </c>
      <c r="J39">
        <v>0</v>
      </c>
      <c r="K39">
        <v>1</v>
      </c>
      <c r="L39">
        <v>9384</v>
      </c>
      <c r="M39">
        <v>0</v>
      </c>
      <c r="N39">
        <v>1</v>
      </c>
      <c r="O39">
        <v>258</v>
      </c>
      <c r="P39">
        <v>0</v>
      </c>
      <c r="Q39">
        <v>0</v>
      </c>
      <c r="R39">
        <v>0</v>
      </c>
      <c r="T39" s="30" t="s">
        <v>144</v>
      </c>
      <c r="U39" s="31">
        <v>69</v>
      </c>
    </row>
    <row r="40" spans="1:21">
      <c r="A40" t="s">
        <v>44</v>
      </c>
      <c r="B40">
        <v>0</v>
      </c>
      <c r="C40">
        <v>0</v>
      </c>
      <c r="D40">
        <v>0</v>
      </c>
      <c r="E40">
        <v>22</v>
      </c>
      <c r="F40">
        <v>0</v>
      </c>
      <c r="G40">
        <v>0</v>
      </c>
      <c r="H40">
        <v>19138</v>
      </c>
      <c r="I40">
        <v>19204</v>
      </c>
      <c r="J40">
        <v>93</v>
      </c>
      <c r="K40">
        <v>27</v>
      </c>
      <c r="L40">
        <v>15175</v>
      </c>
      <c r="M40">
        <v>12</v>
      </c>
      <c r="N40">
        <v>4</v>
      </c>
      <c r="O40">
        <v>459</v>
      </c>
      <c r="P40">
        <v>0</v>
      </c>
      <c r="Q40">
        <v>0</v>
      </c>
      <c r="R40">
        <v>0</v>
      </c>
      <c r="T40" s="30" t="s">
        <v>145</v>
      </c>
      <c r="U40" s="31">
        <v>195</v>
      </c>
    </row>
    <row r="41" spans="1:21">
      <c r="A41" t="s">
        <v>45</v>
      </c>
      <c r="B41">
        <v>0</v>
      </c>
      <c r="C41">
        <v>0</v>
      </c>
      <c r="D41">
        <v>0</v>
      </c>
      <c r="E41">
        <v>7</v>
      </c>
      <c r="F41">
        <v>0</v>
      </c>
      <c r="G41">
        <v>0</v>
      </c>
      <c r="H41">
        <v>3641</v>
      </c>
      <c r="I41">
        <v>3631</v>
      </c>
      <c r="J41">
        <v>0</v>
      </c>
      <c r="K41">
        <v>10</v>
      </c>
      <c r="L41">
        <v>3372</v>
      </c>
      <c r="M41">
        <v>0</v>
      </c>
      <c r="N41">
        <v>1</v>
      </c>
      <c r="O41">
        <v>305</v>
      </c>
      <c r="P41">
        <v>0</v>
      </c>
      <c r="Q41">
        <v>1</v>
      </c>
      <c r="R41">
        <v>0</v>
      </c>
      <c r="T41" s="30" t="s">
        <v>146</v>
      </c>
      <c r="U41" s="31">
        <v>43</v>
      </c>
    </row>
    <row r="42" spans="1:21">
      <c r="A42" t="s">
        <v>46</v>
      </c>
      <c r="B42">
        <v>0</v>
      </c>
      <c r="C42">
        <v>0</v>
      </c>
      <c r="D42">
        <v>0</v>
      </c>
      <c r="E42">
        <v>7</v>
      </c>
      <c r="F42">
        <v>0</v>
      </c>
      <c r="G42">
        <v>0</v>
      </c>
      <c r="H42">
        <v>5104</v>
      </c>
      <c r="I42">
        <v>5103</v>
      </c>
      <c r="J42">
        <v>0</v>
      </c>
      <c r="K42">
        <v>1</v>
      </c>
      <c r="L42">
        <v>4389</v>
      </c>
      <c r="M42">
        <v>0</v>
      </c>
      <c r="N42">
        <v>0</v>
      </c>
      <c r="O42">
        <v>218</v>
      </c>
      <c r="P42">
        <v>0</v>
      </c>
      <c r="Q42">
        <v>1</v>
      </c>
      <c r="R42">
        <v>0</v>
      </c>
      <c r="T42" s="30" t="s">
        <v>147</v>
      </c>
      <c r="U42" s="31">
        <v>209</v>
      </c>
    </row>
    <row r="43" spans="1:21">
      <c r="A43" t="s">
        <v>47</v>
      </c>
      <c r="B43">
        <v>0</v>
      </c>
      <c r="C43">
        <v>0</v>
      </c>
      <c r="D43">
        <v>0</v>
      </c>
      <c r="E43">
        <v>9</v>
      </c>
      <c r="F43">
        <v>0</v>
      </c>
      <c r="G43">
        <v>0</v>
      </c>
      <c r="H43">
        <v>13451</v>
      </c>
      <c r="I43">
        <v>13451</v>
      </c>
      <c r="J43">
        <v>0</v>
      </c>
      <c r="K43">
        <v>0</v>
      </c>
      <c r="L43">
        <v>9530</v>
      </c>
      <c r="M43">
        <v>0</v>
      </c>
      <c r="N43">
        <v>0</v>
      </c>
      <c r="O43">
        <v>206</v>
      </c>
      <c r="P43">
        <v>0</v>
      </c>
      <c r="Q43">
        <v>0</v>
      </c>
      <c r="R43">
        <v>0</v>
      </c>
      <c r="T43" s="30" t="s">
        <v>148</v>
      </c>
      <c r="U43" s="31">
        <v>70</v>
      </c>
    </row>
    <row r="44" spans="1:21">
      <c r="A44" t="s">
        <v>48</v>
      </c>
      <c r="B44">
        <v>353</v>
      </c>
      <c r="C44">
        <v>196</v>
      </c>
      <c r="D44">
        <v>157</v>
      </c>
      <c r="E44">
        <v>80</v>
      </c>
      <c r="F44">
        <v>26</v>
      </c>
      <c r="G44">
        <v>52</v>
      </c>
      <c r="H44">
        <v>6945</v>
      </c>
      <c r="I44">
        <v>6814</v>
      </c>
      <c r="J44">
        <v>168</v>
      </c>
      <c r="K44">
        <v>299</v>
      </c>
      <c r="L44">
        <v>6686</v>
      </c>
      <c r="M44">
        <v>34</v>
      </c>
      <c r="N44">
        <v>65</v>
      </c>
      <c r="O44">
        <v>417</v>
      </c>
      <c r="P44">
        <v>6</v>
      </c>
      <c r="Q44">
        <v>15</v>
      </c>
      <c r="R44">
        <v>0</v>
      </c>
      <c r="T44" s="30" t="s">
        <v>149</v>
      </c>
      <c r="U44" s="31">
        <v>4</v>
      </c>
    </row>
    <row r="45" spans="1:21">
      <c r="A45" t="s">
        <v>49</v>
      </c>
      <c r="B45">
        <v>740</v>
      </c>
      <c r="C45">
        <v>227</v>
      </c>
      <c r="D45">
        <v>513</v>
      </c>
      <c r="E45">
        <v>91</v>
      </c>
      <c r="F45">
        <v>46</v>
      </c>
      <c r="G45">
        <v>57</v>
      </c>
      <c r="H45">
        <v>7272</v>
      </c>
      <c r="I45">
        <v>7307</v>
      </c>
      <c r="J45">
        <v>40</v>
      </c>
      <c r="K45">
        <v>5</v>
      </c>
      <c r="L45">
        <v>7271</v>
      </c>
      <c r="M45">
        <v>8</v>
      </c>
      <c r="N45">
        <v>3</v>
      </c>
      <c r="O45">
        <v>253</v>
      </c>
      <c r="P45">
        <v>1</v>
      </c>
      <c r="Q45">
        <v>18</v>
      </c>
      <c r="R45">
        <v>0</v>
      </c>
      <c r="T45" s="30" t="s">
        <v>150</v>
      </c>
      <c r="U45" s="31">
        <v>20</v>
      </c>
    </row>
    <row r="46" spans="1:21" ht="15" thickBot="1">
      <c r="A46" t="s">
        <v>50</v>
      </c>
      <c r="B46">
        <v>2549</v>
      </c>
      <c r="C46">
        <v>1144</v>
      </c>
      <c r="D46">
        <v>1405</v>
      </c>
      <c r="E46">
        <v>490</v>
      </c>
      <c r="F46">
        <v>358</v>
      </c>
      <c r="G46">
        <v>272</v>
      </c>
      <c r="H46">
        <v>15361</v>
      </c>
      <c r="I46">
        <v>15375</v>
      </c>
      <c r="J46">
        <v>86</v>
      </c>
      <c r="K46">
        <v>72</v>
      </c>
      <c r="L46">
        <v>15303</v>
      </c>
      <c r="M46">
        <v>29</v>
      </c>
      <c r="N46">
        <v>32</v>
      </c>
      <c r="O46">
        <v>1433</v>
      </c>
      <c r="P46">
        <v>22</v>
      </c>
      <c r="Q46">
        <v>45</v>
      </c>
      <c r="R46">
        <v>0</v>
      </c>
      <c r="T46" s="32" t="s">
        <v>151</v>
      </c>
      <c r="U46" s="31">
        <v>34</v>
      </c>
    </row>
    <row r="47" spans="1:21" ht="15" thickTop="1">
      <c r="A47" t="s">
        <v>51</v>
      </c>
      <c r="B47">
        <v>5363</v>
      </c>
      <c r="C47">
        <v>1649</v>
      </c>
      <c r="D47">
        <v>3714</v>
      </c>
      <c r="E47">
        <v>483</v>
      </c>
      <c r="F47">
        <v>567</v>
      </c>
      <c r="G47">
        <v>372</v>
      </c>
      <c r="H47">
        <v>32373</v>
      </c>
      <c r="I47">
        <v>32470</v>
      </c>
      <c r="J47">
        <v>113</v>
      </c>
      <c r="K47">
        <v>16</v>
      </c>
      <c r="L47">
        <v>31341</v>
      </c>
      <c r="M47">
        <v>44</v>
      </c>
      <c r="N47">
        <v>2</v>
      </c>
      <c r="O47">
        <v>1872</v>
      </c>
      <c r="P47">
        <v>11</v>
      </c>
      <c r="Q47">
        <v>66</v>
      </c>
      <c r="R47">
        <v>1</v>
      </c>
      <c r="U47" s="31"/>
    </row>
    <row r="48" spans="1:21">
      <c r="A48" t="s">
        <v>52</v>
      </c>
      <c r="B48">
        <v>4722</v>
      </c>
      <c r="C48">
        <v>1379</v>
      </c>
      <c r="D48">
        <v>3343</v>
      </c>
      <c r="E48">
        <v>439</v>
      </c>
      <c r="F48">
        <v>238</v>
      </c>
      <c r="G48">
        <v>473</v>
      </c>
      <c r="H48">
        <v>24977</v>
      </c>
      <c r="I48">
        <v>25086</v>
      </c>
      <c r="J48">
        <v>115</v>
      </c>
      <c r="K48">
        <v>6</v>
      </c>
      <c r="L48">
        <v>24963</v>
      </c>
      <c r="M48">
        <v>41</v>
      </c>
      <c r="N48">
        <v>1</v>
      </c>
      <c r="O48">
        <v>1912</v>
      </c>
      <c r="P48">
        <v>26</v>
      </c>
      <c r="Q48">
        <v>103</v>
      </c>
      <c r="R48">
        <v>1</v>
      </c>
    </row>
    <row r="49" spans="1:18">
      <c r="A49" t="s">
        <v>53</v>
      </c>
      <c r="B49">
        <v>1940</v>
      </c>
      <c r="C49">
        <v>641</v>
      </c>
      <c r="D49">
        <v>1299</v>
      </c>
      <c r="E49">
        <v>206</v>
      </c>
      <c r="F49">
        <v>379</v>
      </c>
      <c r="G49">
        <v>219</v>
      </c>
      <c r="H49">
        <v>10775</v>
      </c>
      <c r="I49">
        <v>10816</v>
      </c>
      <c r="J49">
        <v>71</v>
      </c>
      <c r="K49">
        <v>30</v>
      </c>
      <c r="L49">
        <v>10270</v>
      </c>
      <c r="M49">
        <v>17</v>
      </c>
      <c r="N49">
        <v>9</v>
      </c>
      <c r="O49">
        <v>1197</v>
      </c>
      <c r="P49">
        <v>10</v>
      </c>
      <c r="Q49">
        <v>48</v>
      </c>
      <c r="R49">
        <v>0</v>
      </c>
    </row>
    <row r="50" spans="1:18">
      <c r="A50" t="s">
        <v>54</v>
      </c>
      <c r="B50">
        <v>4259</v>
      </c>
      <c r="C50">
        <v>1931</v>
      </c>
      <c r="D50">
        <v>2328</v>
      </c>
      <c r="E50">
        <v>330</v>
      </c>
      <c r="F50">
        <v>584</v>
      </c>
      <c r="G50">
        <v>612</v>
      </c>
      <c r="H50">
        <v>31413</v>
      </c>
      <c r="I50">
        <v>31581</v>
      </c>
      <c r="J50">
        <v>219</v>
      </c>
      <c r="K50">
        <v>51</v>
      </c>
      <c r="L50">
        <v>31211</v>
      </c>
      <c r="M50">
        <v>123</v>
      </c>
      <c r="N50">
        <v>27</v>
      </c>
      <c r="O50">
        <v>5033</v>
      </c>
      <c r="P50">
        <v>48</v>
      </c>
      <c r="Q50">
        <v>170</v>
      </c>
      <c r="R50">
        <v>2</v>
      </c>
    </row>
    <row r="51" spans="1:18">
      <c r="A51" t="s">
        <v>55</v>
      </c>
      <c r="B51">
        <v>766</v>
      </c>
      <c r="C51">
        <v>355</v>
      </c>
      <c r="D51">
        <v>411</v>
      </c>
      <c r="E51">
        <v>114</v>
      </c>
      <c r="F51">
        <v>101</v>
      </c>
      <c r="G51">
        <v>92</v>
      </c>
      <c r="H51">
        <v>11041</v>
      </c>
      <c r="I51">
        <v>11068</v>
      </c>
      <c r="J51">
        <v>32</v>
      </c>
      <c r="K51">
        <v>5</v>
      </c>
      <c r="L51">
        <v>10990</v>
      </c>
      <c r="M51">
        <v>12</v>
      </c>
      <c r="N51">
        <v>0</v>
      </c>
      <c r="O51">
        <v>703</v>
      </c>
      <c r="P51">
        <v>4</v>
      </c>
      <c r="Q51">
        <v>16</v>
      </c>
      <c r="R51">
        <v>0</v>
      </c>
    </row>
    <row r="52" spans="1:18">
      <c r="A52" t="s">
        <v>56</v>
      </c>
      <c r="B52">
        <v>2921</v>
      </c>
      <c r="C52">
        <v>1462</v>
      </c>
      <c r="D52">
        <v>1459</v>
      </c>
      <c r="E52">
        <v>363</v>
      </c>
      <c r="F52">
        <v>337</v>
      </c>
      <c r="G52">
        <v>276</v>
      </c>
      <c r="H52">
        <v>22513</v>
      </c>
      <c r="I52">
        <v>22553</v>
      </c>
      <c r="J52">
        <v>63</v>
      </c>
      <c r="K52">
        <v>23</v>
      </c>
      <c r="L52">
        <v>21805</v>
      </c>
      <c r="M52">
        <v>27</v>
      </c>
      <c r="N52">
        <v>8</v>
      </c>
      <c r="O52">
        <v>1347</v>
      </c>
      <c r="P52">
        <v>9</v>
      </c>
      <c r="Q52">
        <v>44</v>
      </c>
      <c r="R52">
        <v>0</v>
      </c>
    </row>
    <row r="53" spans="1:18">
      <c r="A53" t="s">
        <v>57</v>
      </c>
      <c r="B53">
        <v>246</v>
      </c>
      <c r="C53">
        <v>160</v>
      </c>
      <c r="D53">
        <v>86</v>
      </c>
      <c r="E53">
        <v>106</v>
      </c>
      <c r="F53">
        <v>93</v>
      </c>
      <c r="G53">
        <v>40</v>
      </c>
      <c r="H53">
        <v>10229</v>
      </c>
      <c r="I53">
        <v>10268</v>
      </c>
      <c r="J53">
        <v>54</v>
      </c>
      <c r="K53">
        <v>15</v>
      </c>
      <c r="L53">
        <v>10099</v>
      </c>
      <c r="M53">
        <v>8</v>
      </c>
      <c r="N53">
        <v>0</v>
      </c>
      <c r="O53">
        <v>328</v>
      </c>
      <c r="P53">
        <v>3</v>
      </c>
      <c r="Q53">
        <v>2</v>
      </c>
      <c r="R53">
        <v>0</v>
      </c>
    </row>
    <row r="54" spans="1:18">
      <c r="A54" t="s">
        <v>58</v>
      </c>
      <c r="B54">
        <v>462</v>
      </c>
      <c r="C54">
        <v>261</v>
      </c>
      <c r="D54">
        <v>201</v>
      </c>
      <c r="E54">
        <v>128</v>
      </c>
      <c r="F54">
        <v>92</v>
      </c>
      <c r="G54">
        <v>59</v>
      </c>
      <c r="H54">
        <v>14482</v>
      </c>
      <c r="I54">
        <v>14540</v>
      </c>
      <c r="J54">
        <v>81</v>
      </c>
      <c r="K54">
        <v>23</v>
      </c>
      <c r="L54">
        <v>14437</v>
      </c>
      <c r="M54">
        <v>29</v>
      </c>
      <c r="N54">
        <v>5</v>
      </c>
      <c r="O54">
        <v>721</v>
      </c>
      <c r="P54">
        <v>4</v>
      </c>
      <c r="Q54">
        <v>9</v>
      </c>
      <c r="R54">
        <v>0</v>
      </c>
    </row>
    <row r="55" spans="1:18">
      <c r="A55" t="s">
        <v>59</v>
      </c>
      <c r="B55">
        <v>468</v>
      </c>
      <c r="C55">
        <v>189</v>
      </c>
      <c r="D55">
        <v>279</v>
      </c>
      <c r="E55">
        <v>157</v>
      </c>
      <c r="F55">
        <v>109</v>
      </c>
      <c r="G55">
        <v>65</v>
      </c>
      <c r="H55">
        <v>15072</v>
      </c>
      <c r="I55">
        <v>15131</v>
      </c>
      <c r="J55">
        <v>68</v>
      </c>
      <c r="K55">
        <v>9</v>
      </c>
      <c r="L55">
        <v>14594</v>
      </c>
      <c r="M55">
        <v>13</v>
      </c>
      <c r="N55">
        <v>1</v>
      </c>
      <c r="O55">
        <v>789</v>
      </c>
      <c r="P55">
        <v>3</v>
      </c>
      <c r="Q55">
        <v>19</v>
      </c>
      <c r="R55">
        <v>1</v>
      </c>
    </row>
  </sheetData>
  <sheetProtection autoFilter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T58"/>
  <sheetViews>
    <sheetView workbookViewId="0">
      <pane xSplit="1" ySplit="1" topLeftCell="B2" activePane="bottomRight" state="frozen"/>
      <selection sqref="A1:B1"/>
      <selection pane="topRight" sqref="A1:B1"/>
      <selection pane="bottomLeft" sqref="A1:B1"/>
      <selection pane="bottomRight" activeCell="D1" sqref="D1"/>
    </sheetView>
  </sheetViews>
  <sheetFormatPr defaultRowHeight="14.4"/>
  <cols>
    <col min="1" max="1" width="16.6640625" style="2" customWidth="1"/>
    <col min="2" max="2" width="12.6640625" style="2" customWidth="1"/>
    <col min="3" max="3" width="14.6640625" style="41" customWidth="1"/>
    <col min="4" max="18" width="11.6640625" style="41" customWidth="1"/>
    <col min="19" max="19" width="14.6640625" style="41" customWidth="1"/>
  </cols>
  <sheetData>
    <row r="1" spans="1:20" ht="75" customHeight="1">
      <c r="A1" s="3" t="s">
        <v>0</v>
      </c>
      <c r="B1" s="4" t="s">
        <v>190</v>
      </c>
      <c r="C1" s="33" t="s">
        <v>169</v>
      </c>
      <c r="D1" s="33" t="s">
        <v>166</v>
      </c>
      <c r="E1" s="33" t="s">
        <v>168</v>
      </c>
      <c r="F1" s="33" t="s">
        <v>167</v>
      </c>
      <c r="G1" s="33" t="s">
        <v>170</v>
      </c>
      <c r="H1" s="33" t="s">
        <v>171</v>
      </c>
      <c r="I1" s="33" t="s">
        <v>172</v>
      </c>
      <c r="J1" s="33" t="s">
        <v>173</v>
      </c>
      <c r="K1" s="33" t="s">
        <v>174</v>
      </c>
      <c r="L1" s="33" t="s">
        <v>175</v>
      </c>
      <c r="M1" s="33" t="s">
        <v>176</v>
      </c>
      <c r="N1" s="33" t="s">
        <v>177</v>
      </c>
      <c r="O1" s="33" t="s">
        <v>178</v>
      </c>
      <c r="P1" s="33" t="s">
        <v>179</v>
      </c>
      <c r="Q1" s="33" t="s">
        <v>180</v>
      </c>
      <c r="R1" s="33" t="s">
        <v>181</v>
      </c>
      <c r="S1" s="33" t="s">
        <v>182</v>
      </c>
    </row>
    <row r="2" spans="1:20">
      <c r="A2" s="7" t="s">
        <v>7</v>
      </c>
      <c r="B2" s="7">
        <f>'YTD Totals'!B2</f>
        <v>59595</v>
      </c>
      <c r="C2" s="34">
        <f>B2*0.03</f>
        <v>1787.85</v>
      </c>
      <c r="D2" s="34">
        <f t="shared" ref="D2:D34" si="0">SUM(G2:R2)</f>
        <v>4624</v>
      </c>
      <c r="E2" s="34">
        <f>C2-D2</f>
        <v>-2836.15</v>
      </c>
      <c r="F2" s="13">
        <f>D2/B2</f>
        <v>7.7590401879352289E-2</v>
      </c>
      <c r="G2" s="34">
        <f>'January-19'!$F2</f>
        <v>205</v>
      </c>
      <c r="H2" s="34">
        <f>'February-19'!$F2</f>
        <v>134</v>
      </c>
      <c r="I2" s="34">
        <f>'March-19'!$F2</f>
        <v>1239</v>
      </c>
      <c r="J2" s="34">
        <f>'April-19'!$F2</f>
        <v>970</v>
      </c>
      <c r="K2" s="34">
        <f>'May-19'!$F2</f>
        <v>160</v>
      </c>
      <c r="L2" s="34">
        <f>'June-19'!$F2</f>
        <v>108</v>
      </c>
      <c r="M2" s="34">
        <f>'July-18'!$F2</f>
        <v>197</v>
      </c>
      <c r="N2" s="34">
        <f>'August-18'!$F2</f>
        <v>197</v>
      </c>
      <c r="O2" s="34">
        <f>'September-18'!$F2</f>
        <v>180</v>
      </c>
      <c r="P2" s="34">
        <f>'October-18'!$F2</f>
        <v>946</v>
      </c>
      <c r="Q2" s="34">
        <f>'November-18'!$F2</f>
        <v>229</v>
      </c>
      <c r="R2" s="34">
        <f>'December-18'!$F2</f>
        <v>59</v>
      </c>
      <c r="S2" s="49">
        <f>(B2*0.03)/12</f>
        <v>148.98749999999998</v>
      </c>
      <c r="T2" s="53"/>
    </row>
    <row r="3" spans="1:20">
      <c r="A3" s="8" t="s">
        <v>8</v>
      </c>
      <c r="B3" s="8">
        <f>'YTD Totals'!B3</f>
        <v>24025</v>
      </c>
      <c r="C3" s="35">
        <f t="shared" ref="C3:C57" si="1">B3*0.03</f>
        <v>720.75</v>
      </c>
      <c r="D3" s="35">
        <f t="shared" si="0"/>
        <v>1294</v>
      </c>
      <c r="E3" s="35">
        <f t="shared" ref="E3:E57" si="2">C3-D3</f>
        <v>-573.25</v>
      </c>
      <c r="F3" s="42">
        <f t="shared" ref="F3:F57" si="3">D3/B3</f>
        <v>5.3860561914672214E-2</v>
      </c>
      <c r="G3" s="35">
        <f>'January-19'!$F3</f>
        <v>121</v>
      </c>
      <c r="H3" s="35">
        <f>'February-19'!$F3</f>
        <v>41</v>
      </c>
      <c r="I3" s="35">
        <f>'March-19'!$F3</f>
        <v>118</v>
      </c>
      <c r="J3" s="35">
        <f>'April-19'!$F3</f>
        <v>127</v>
      </c>
      <c r="K3" s="35">
        <f>'May-19'!$F3</f>
        <v>120</v>
      </c>
      <c r="L3" s="35">
        <f>'June-19'!$F3</f>
        <v>98</v>
      </c>
      <c r="M3" s="35">
        <f>'July-18'!$F3</f>
        <v>82</v>
      </c>
      <c r="N3" s="35">
        <f>'August-18'!$F3</f>
        <v>82</v>
      </c>
      <c r="O3" s="35">
        <f>'September-18'!$F3</f>
        <v>168</v>
      </c>
      <c r="P3" s="35">
        <f>'October-18'!$F3</f>
        <v>193</v>
      </c>
      <c r="Q3" s="35">
        <f>'November-18'!$F3</f>
        <v>113</v>
      </c>
      <c r="R3" s="35">
        <f>'December-18'!$F3</f>
        <v>31</v>
      </c>
      <c r="S3" s="50">
        <f t="shared" ref="S3:S57" si="4">(B3*0.03)/12</f>
        <v>60.0625</v>
      </c>
      <c r="T3" s="53"/>
    </row>
    <row r="4" spans="1:20">
      <c r="A4" s="7" t="s">
        <v>9</v>
      </c>
      <c r="B4" s="7">
        <f>'YTD Totals'!B4</f>
        <v>65054</v>
      </c>
      <c r="C4" s="34">
        <f t="shared" si="1"/>
        <v>1951.62</v>
      </c>
      <c r="D4" s="34">
        <f t="shared" si="0"/>
        <v>5830</v>
      </c>
      <c r="E4" s="34">
        <f t="shared" si="2"/>
        <v>-3878.38</v>
      </c>
      <c r="F4" s="43">
        <f t="shared" si="3"/>
        <v>8.9617855935069324E-2</v>
      </c>
      <c r="G4" s="34">
        <f>'January-19'!$F4</f>
        <v>650</v>
      </c>
      <c r="H4" s="34">
        <f>'February-19'!$F4</f>
        <v>754</v>
      </c>
      <c r="I4" s="34">
        <f>'March-19'!$F4</f>
        <v>542</v>
      </c>
      <c r="J4" s="34">
        <f>'April-19'!$F4</f>
        <v>429</v>
      </c>
      <c r="K4" s="34">
        <f>'May-19'!$F4</f>
        <v>624</v>
      </c>
      <c r="L4" s="34">
        <f>'June-19'!$F4</f>
        <v>477</v>
      </c>
      <c r="M4" s="34">
        <f>'July-18'!$F4</f>
        <v>357</v>
      </c>
      <c r="N4" s="34">
        <f>'August-18'!$F4</f>
        <v>357</v>
      </c>
      <c r="O4" s="34">
        <f>'September-18'!$F4</f>
        <v>436</v>
      </c>
      <c r="P4" s="34">
        <f>'October-18'!$F4</f>
        <v>388</v>
      </c>
      <c r="Q4" s="34">
        <f>'November-18'!$F4</f>
        <v>536</v>
      </c>
      <c r="R4" s="34">
        <f>'December-18'!$F4</f>
        <v>280</v>
      </c>
      <c r="S4" s="49">
        <f t="shared" si="4"/>
        <v>162.63499999999999</v>
      </c>
      <c r="T4" s="53"/>
    </row>
    <row r="5" spans="1:20">
      <c r="A5" s="8" t="s">
        <v>10</v>
      </c>
      <c r="B5" s="8">
        <f>'YTD Totals'!B5</f>
        <v>11514</v>
      </c>
      <c r="C5" s="35">
        <f t="shared" si="1"/>
        <v>345.41999999999996</v>
      </c>
      <c r="D5" s="35">
        <f t="shared" si="0"/>
        <v>110</v>
      </c>
      <c r="E5" s="35">
        <f t="shared" si="2"/>
        <v>235.41999999999996</v>
      </c>
      <c r="F5" s="42">
        <f t="shared" si="3"/>
        <v>9.5535869376411325E-3</v>
      </c>
      <c r="G5" s="35">
        <f>'January-19'!$F5</f>
        <v>5</v>
      </c>
      <c r="H5" s="35">
        <f>'February-19'!$F5</f>
        <v>1</v>
      </c>
      <c r="I5" s="35">
        <f>'March-19'!$F5</f>
        <v>4</v>
      </c>
      <c r="J5" s="35">
        <f>'April-19'!$F5</f>
        <v>3</v>
      </c>
      <c r="K5" s="35">
        <f>'May-19'!$F5</f>
        <v>3</v>
      </c>
      <c r="L5" s="35">
        <f>'June-19'!$F5</f>
        <v>0</v>
      </c>
      <c r="M5" s="35">
        <f>'July-18'!$F5</f>
        <v>19</v>
      </c>
      <c r="N5" s="35">
        <f>'August-18'!$F5</f>
        <v>19</v>
      </c>
      <c r="O5" s="35">
        <f>'September-18'!$F5</f>
        <v>0</v>
      </c>
      <c r="P5" s="35">
        <f>'October-18'!$F5</f>
        <v>25</v>
      </c>
      <c r="Q5" s="35">
        <f>'November-18'!$F5</f>
        <v>3</v>
      </c>
      <c r="R5" s="35">
        <f>'December-18'!$F5</f>
        <v>28</v>
      </c>
      <c r="S5" s="50">
        <f t="shared" si="4"/>
        <v>28.784999999999997</v>
      </c>
      <c r="T5" s="53"/>
    </row>
    <row r="6" spans="1:20">
      <c r="A6" s="7" t="s">
        <v>11</v>
      </c>
      <c r="B6" s="7">
        <f>'YTD Totals'!B6</f>
        <v>59720</v>
      </c>
      <c r="C6" s="34">
        <f t="shared" si="1"/>
        <v>1791.6</v>
      </c>
      <c r="D6" s="34">
        <f t="shared" si="0"/>
        <v>9738</v>
      </c>
      <c r="E6" s="34">
        <f t="shared" si="2"/>
        <v>-7946.4</v>
      </c>
      <c r="F6" s="43">
        <f t="shared" si="3"/>
        <v>0.16306095110515739</v>
      </c>
      <c r="G6" s="34">
        <f>'January-19'!$F6</f>
        <v>2375</v>
      </c>
      <c r="H6" s="34">
        <f>'February-19'!$F6</f>
        <v>222</v>
      </c>
      <c r="I6" s="34">
        <f>'March-19'!$F6</f>
        <v>292</v>
      </c>
      <c r="J6" s="34">
        <f>'April-19'!$F6</f>
        <v>845</v>
      </c>
      <c r="K6" s="34">
        <f>'May-19'!$F6</f>
        <v>1437</v>
      </c>
      <c r="L6" s="34">
        <f>'June-19'!$F6</f>
        <v>729</v>
      </c>
      <c r="M6" s="34">
        <f>'July-18'!$F6</f>
        <v>172</v>
      </c>
      <c r="N6" s="34">
        <f>'August-18'!$F6</f>
        <v>172</v>
      </c>
      <c r="O6" s="34">
        <f>'September-18'!$F6</f>
        <v>281</v>
      </c>
      <c r="P6" s="34">
        <f>'October-18'!$F6</f>
        <v>593</v>
      </c>
      <c r="Q6" s="34">
        <f>'November-18'!$F6</f>
        <v>389</v>
      </c>
      <c r="R6" s="34">
        <f>'December-18'!$F6</f>
        <v>2231</v>
      </c>
      <c r="S6" s="49">
        <f t="shared" si="4"/>
        <v>149.29999999999998</v>
      </c>
      <c r="T6" s="53"/>
    </row>
    <row r="7" spans="1:20">
      <c r="A7" s="8" t="s">
        <v>12</v>
      </c>
      <c r="B7" s="8">
        <f>'YTD Totals'!B7</f>
        <v>15223</v>
      </c>
      <c r="C7" s="35">
        <f t="shared" si="1"/>
        <v>456.69</v>
      </c>
      <c r="D7" s="35">
        <f t="shared" si="0"/>
        <v>611</v>
      </c>
      <c r="E7" s="35">
        <f t="shared" si="2"/>
        <v>-154.31</v>
      </c>
      <c r="F7" s="42">
        <f t="shared" si="3"/>
        <v>4.0136635354397952E-2</v>
      </c>
      <c r="G7" s="35">
        <f>'January-19'!$F7</f>
        <v>173</v>
      </c>
      <c r="H7" s="35">
        <f>'February-19'!$F7</f>
        <v>34</v>
      </c>
      <c r="I7" s="35">
        <f>'March-19'!$F7</f>
        <v>37</v>
      </c>
      <c r="J7" s="35">
        <f>'April-19'!$F7</f>
        <v>38</v>
      </c>
      <c r="K7" s="35">
        <f>'May-19'!$F7</f>
        <v>77</v>
      </c>
      <c r="L7" s="35">
        <f>'June-19'!$F7</f>
        <v>21</v>
      </c>
      <c r="M7" s="35">
        <f>'July-18'!$F7</f>
        <v>23</v>
      </c>
      <c r="N7" s="35">
        <f>'August-18'!$F7</f>
        <v>23</v>
      </c>
      <c r="O7" s="35">
        <f>'September-18'!$F7</f>
        <v>40</v>
      </c>
      <c r="P7" s="35">
        <f>'October-18'!$F7</f>
        <v>61</v>
      </c>
      <c r="Q7" s="35">
        <f>'November-18'!$F7</f>
        <v>25</v>
      </c>
      <c r="R7" s="35">
        <f>'December-18'!$F7</f>
        <v>59</v>
      </c>
      <c r="S7" s="50">
        <f t="shared" si="4"/>
        <v>38.057499999999997</v>
      </c>
      <c r="T7" s="53"/>
    </row>
    <row r="8" spans="1:20">
      <c r="A8" s="7" t="s">
        <v>13</v>
      </c>
      <c r="B8" s="7">
        <f>'YTD Totals'!B8</f>
        <v>9019</v>
      </c>
      <c r="C8" s="34">
        <f t="shared" si="1"/>
        <v>270.57</v>
      </c>
      <c r="D8" s="34">
        <f t="shared" si="0"/>
        <v>137</v>
      </c>
      <c r="E8" s="34">
        <f t="shared" si="2"/>
        <v>133.57</v>
      </c>
      <c r="F8" s="43">
        <f t="shared" si="3"/>
        <v>1.5190154119081938E-2</v>
      </c>
      <c r="G8" s="34">
        <f>'January-19'!$F8</f>
        <v>3</v>
      </c>
      <c r="H8" s="34">
        <f>'February-19'!$F8</f>
        <v>9</v>
      </c>
      <c r="I8" s="34">
        <f>'March-19'!$F8</f>
        <v>12</v>
      </c>
      <c r="J8" s="34">
        <f>'April-19'!$F8</f>
        <v>8</v>
      </c>
      <c r="K8" s="34">
        <f>'May-19'!$F8</f>
        <v>8</v>
      </c>
      <c r="L8" s="34">
        <f>'June-19'!$F8</f>
        <v>22</v>
      </c>
      <c r="M8" s="34">
        <f>'July-18'!$F8</f>
        <v>14</v>
      </c>
      <c r="N8" s="34">
        <f>'August-18'!$F8</f>
        <v>14</v>
      </c>
      <c r="O8" s="34">
        <f>'September-18'!$F8</f>
        <v>7</v>
      </c>
      <c r="P8" s="34">
        <f>'October-18'!$F8</f>
        <v>15</v>
      </c>
      <c r="Q8" s="34">
        <f>'November-18'!$F8</f>
        <v>5</v>
      </c>
      <c r="R8" s="34">
        <f>'December-18'!$F8</f>
        <v>20</v>
      </c>
      <c r="S8" s="49">
        <f t="shared" si="4"/>
        <v>22.547499999999999</v>
      </c>
      <c r="T8" s="53"/>
    </row>
    <row r="9" spans="1:20">
      <c r="A9" s="8" t="s">
        <v>14</v>
      </c>
      <c r="B9" s="8">
        <f>'YTD Totals'!B9</f>
        <v>9362</v>
      </c>
      <c r="C9" s="35">
        <f t="shared" si="1"/>
        <v>280.86</v>
      </c>
      <c r="D9" s="35">
        <f t="shared" si="0"/>
        <v>899</v>
      </c>
      <c r="E9" s="35">
        <f t="shared" si="2"/>
        <v>-618.14</v>
      </c>
      <c r="F9" s="42">
        <f t="shared" si="3"/>
        <v>9.602649006622517E-2</v>
      </c>
      <c r="G9" s="35">
        <f>'January-19'!$F9</f>
        <v>144</v>
      </c>
      <c r="H9" s="35">
        <f>'February-19'!$F9</f>
        <v>108</v>
      </c>
      <c r="I9" s="35">
        <f>'March-19'!$F9</f>
        <v>97</v>
      </c>
      <c r="J9" s="35">
        <f>'April-19'!$F9</f>
        <v>133</v>
      </c>
      <c r="K9" s="35">
        <f>'May-19'!$F9</f>
        <v>180</v>
      </c>
      <c r="L9" s="35">
        <f>'June-19'!$F9</f>
        <v>17</v>
      </c>
      <c r="M9" s="35">
        <f>'July-18'!$F9</f>
        <v>73</v>
      </c>
      <c r="N9" s="35">
        <f>'August-18'!$F9</f>
        <v>73</v>
      </c>
      <c r="O9" s="35">
        <f>'September-18'!$F9</f>
        <v>0</v>
      </c>
      <c r="P9" s="35">
        <f>'October-18'!$F9</f>
        <v>59</v>
      </c>
      <c r="Q9" s="35">
        <f>'November-18'!$F9</f>
        <v>13</v>
      </c>
      <c r="R9" s="35">
        <f>'December-18'!$F9</f>
        <v>2</v>
      </c>
      <c r="S9" s="50">
        <f t="shared" si="4"/>
        <v>23.405000000000001</v>
      </c>
      <c r="T9" s="53"/>
    </row>
    <row r="10" spans="1:20">
      <c r="A10" s="7" t="s">
        <v>15</v>
      </c>
      <c r="B10" s="7">
        <f>'YTD Totals'!B10</f>
        <v>6463</v>
      </c>
      <c r="C10" s="34">
        <f t="shared" si="1"/>
        <v>193.89</v>
      </c>
      <c r="D10" s="34">
        <f t="shared" si="0"/>
        <v>1912</v>
      </c>
      <c r="E10" s="34">
        <f t="shared" si="2"/>
        <v>-1718.1100000000001</v>
      </c>
      <c r="F10" s="43">
        <f t="shared" si="3"/>
        <v>0.29583784620145442</v>
      </c>
      <c r="G10" s="34">
        <f>'January-19'!$F10</f>
        <v>4</v>
      </c>
      <c r="H10" s="34">
        <f>'February-19'!$F10</f>
        <v>133</v>
      </c>
      <c r="I10" s="34">
        <f>'March-19'!$F10</f>
        <v>0</v>
      </c>
      <c r="J10" s="34">
        <f>'April-19'!$F10</f>
        <v>217</v>
      </c>
      <c r="K10" s="34">
        <f>'May-19'!$F10</f>
        <v>1199</v>
      </c>
      <c r="L10" s="34">
        <f>'June-19'!$F10</f>
        <v>347</v>
      </c>
      <c r="M10" s="34">
        <f>'July-18'!$F10</f>
        <v>2</v>
      </c>
      <c r="N10" s="34">
        <f>'August-18'!$F10</f>
        <v>2</v>
      </c>
      <c r="O10" s="34">
        <f>'September-18'!$F10</f>
        <v>2</v>
      </c>
      <c r="P10" s="34">
        <f>'October-18'!$F10</f>
        <v>1</v>
      </c>
      <c r="Q10" s="34">
        <f>'November-18'!$F10</f>
        <v>3</v>
      </c>
      <c r="R10" s="34">
        <f>'December-18'!$F10</f>
        <v>2</v>
      </c>
      <c r="S10" s="49">
        <f t="shared" si="4"/>
        <v>16.157499999999999</v>
      </c>
      <c r="T10" s="53"/>
    </row>
    <row r="11" spans="1:20">
      <c r="A11" s="8" t="s">
        <v>16</v>
      </c>
      <c r="B11" s="8">
        <f>'YTD Totals'!B11</f>
        <v>12438</v>
      </c>
      <c r="C11" s="35">
        <f t="shared" si="1"/>
        <v>373.14</v>
      </c>
      <c r="D11" s="35">
        <f t="shared" si="0"/>
        <v>93988</v>
      </c>
      <c r="E11" s="35">
        <f t="shared" si="2"/>
        <v>-93614.86</v>
      </c>
      <c r="F11" s="42">
        <f t="shared" si="3"/>
        <v>7.5565203408908186</v>
      </c>
      <c r="G11" s="35">
        <f>'January-19'!$F11</f>
        <v>1847</v>
      </c>
      <c r="H11" s="35">
        <f>'February-19'!$F11</f>
        <v>1515</v>
      </c>
      <c r="I11" s="35">
        <f>'March-19'!$F11</f>
        <v>0</v>
      </c>
      <c r="J11" s="35">
        <f>'April-19'!$F11</f>
        <v>27838</v>
      </c>
      <c r="K11" s="35">
        <f>'May-19'!$F11</f>
        <v>30168</v>
      </c>
      <c r="L11" s="35">
        <f>'June-19'!$F11</f>
        <v>6</v>
      </c>
      <c r="M11" s="35">
        <f>'July-18'!$F11</f>
        <v>2516</v>
      </c>
      <c r="N11" s="35">
        <f>'August-18'!$F11</f>
        <v>2516</v>
      </c>
      <c r="O11" s="35">
        <f>'September-18'!$F11</f>
        <v>1758</v>
      </c>
      <c r="P11" s="35">
        <f>'October-18'!$F11</f>
        <v>11805</v>
      </c>
      <c r="Q11" s="35">
        <f>'November-18'!$F11</f>
        <v>2303</v>
      </c>
      <c r="R11" s="35">
        <f>'December-18'!$F11</f>
        <v>11716</v>
      </c>
      <c r="S11" s="50">
        <f t="shared" si="4"/>
        <v>31.094999999999999</v>
      </c>
      <c r="T11" s="53"/>
    </row>
    <row r="12" spans="1:20">
      <c r="A12" s="9" t="s">
        <v>17</v>
      </c>
      <c r="B12" s="9">
        <f>'YTD Totals'!B12</f>
        <v>3142</v>
      </c>
      <c r="C12" s="36">
        <f t="shared" si="1"/>
        <v>94.259999999999991</v>
      </c>
      <c r="D12" s="36">
        <f t="shared" si="0"/>
        <v>346</v>
      </c>
      <c r="E12" s="36">
        <f t="shared" si="2"/>
        <v>-251.74</v>
      </c>
      <c r="F12" s="44">
        <f t="shared" si="3"/>
        <v>0.11012094207511139</v>
      </c>
      <c r="G12" s="36">
        <f>'January-19'!$F12</f>
        <v>5</v>
      </c>
      <c r="H12" s="36">
        <f>'February-19'!$F12</f>
        <v>92</v>
      </c>
      <c r="I12" s="36">
        <f>'March-19'!$F12</f>
        <v>76</v>
      </c>
      <c r="J12" s="36">
        <f>'April-19'!$F12</f>
        <v>61</v>
      </c>
      <c r="K12" s="36">
        <f>'May-19'!$F12</f>
        <v>17</v>
      </c>
      <c r="L12" s="36">
        <f>'June-19'!$F12</f>
        <v>11</v>
      </c>
      <c r="M12" s="36">
        <f>'July-18'!$F12</f>
        <v>9</v>
      </c>
      <c r="N12" s="36">
        <f>'August-18'!$F12</f>
        <v>9</v>
      </c>
      <c r="O12" s="36">
        <f>'September-18'!$F12</f>
        <v>16</v>
      </c>
      <c r="P12" s="36">
        <f>'October-18'!$F12</f>
        <v>32</v>
      </c>
      <c r="Q12" s="36">
        <f>'November-18'!$F12</f>
        <v>10</v>
      </c>
      <c r="R12" s="36">
        <f>'December-18'!$F12</f>
        <v>8</v>
      </c>
      <c r="S12" s="37">
        <f t="shared" si="4"/>
        <v>7.8549999999999995</v>
      </c>
      <c r="T12" s="53"/>
    </row>
    <row r="13" spans="1:20">
      <c r="A13" s="9" t="s">
        <v>18</v>
      </c>
      <c r="B13" s="9">
        <f>'YTD Totals'!B13</f>
        <v>5352</v>
      </c>
      <c r="C13" s="36">
        <f t="shared" si="1"/>
        <v>160.56</v>
      </c>
      <c r="D13" s="36">
        <f t="shared" si="0"/>
        <v>1474</v>
      </c>
      <c r="E13" s="36">
        <f t="shared" si="2"/>
        <v>-1313.44</v>
      </c>
      <c r="F13" s="44">
        <f t="shared" si="3"/>
        <v>0.27541106128550075</v>
      </c>
      <c r="G13" s="36">
        <f>'January-19'!$F13</f>
        <v>9</v>
      </c>
      <c r="H13" s="36">
        <f>'February-19'!$F13</f>
        <v>53</v>
      </c>
      <c r="I13" s="36">
        <f>'March-19'!$F13</f>
        <v>159</v>
      </c>
      <c r="J13" s="36">
        <f>'April-19'!$F13</f>
        <v>977</v>
      </c>
      <c r="K13" s="36">
        <f>'May-19'!$F13</f>
        <v>14</v>
      </c>
      <c r="L13" s="36">
        <f>'June-19'!$F13</f>
        <v>18</v>
      </c>
      <c r="M13" s="36">
        <f>'July-18'!$F13</f>
        <v>21</v>
      </c>
      <c r="N13" s="36">
        <f>'August-18'!$F13</f>
        <v>21</v>
      </c>
      <c r="O13" s="36">
        <f>'September-18'!$F13</f>
        <v>105</v>
      </c>
      <c r="P13" s="36">
        <f>'October-18'!$F13</f>
        <v>31</v>
      </c>
      <c r="Q13" s="36">
        <f>'November-18'!$F13</f>
        <v>58</v>
      </c>
      <c r="R13" s="36">
        <f>'December-18'!$F13</f>
        <v>8</v>
      </c>
      <c r="S13" s="37">
        <f t="shared" si="4"/>
        <v>13.38</v>
      </c>
      <c r="T13" s="53"/>
    </row>
    <row r="14" spans="1:20">
      <c r="A14" s="9" t="s">
        <v>19</v>
      </c>
      <c r="B14" s="9">
        <f>'YTD Totals'!B14</f>
        <v>14204</v>
      </c>
      <c r="C14" s="36">
        <f t="shared" si="1"/>
        <v>426.12</v>
      </c>
      <c r="D14" s="36">
        <f t="shared" si="0"/>
        <v>1613</v>
      </c>
      <c r="E14" s="36">
        <f t="shared" si="2"/>
        <v>-1186.8800000000001</v>
      </c>
      <c r="F14" s="44">
        <f t="shared" si="3"/>
        <v>0.11355956068713038</v>
      </c>
      <c r="G14" s="36">
        <f>'January-19'!$F14</f>
        <v>161</v>
      </c>
      <c r="H14" s="36">
        <f>'February-19'!$F14</f>
        <v>128</v>
      </c>
      <c r="I14" s="36">
        <f>'March-19'!$F14</f>
        <v>117</v>
      </c>
      <c r="J14" s="36">
        <f>'April-19'!$F14</f>
        <v>525</v>
      </c>
      <c r="K14" s="36">
        <f>'May-19'!$F14</f>
        <v>145</v>
      </c>
      <c r="L14" s="36">
        <f>'June-19'!$F14</f>
        <v>76</v>
      </c>
      <c r="M14" s="36">
        <f>'July-18'!$F14</f>
        <v>104</v>
      </c>
      <c r="N14" s="36">
        <f>'August-18'!$F14</f>
        <v>104</v>
      </c>
      <c r="O14" s="36">
        <f>'September-18'!$F14</f>
        <v>62</v>
      </c>
      <c r="P14" s="36">
        <f>'October-18'!$F14</f>
        <v>62</v>
      </c>
      <c r="Q14" s="36">
        <f>'November-18'!$F14</f>
        <v>86</v>
      </c>
      <c r="R14" s="36">
        <f>'December-18'!$F14</f>
        <v>43</v>
      </c>
      <c r="S14" s="37">
        <f t="shared" si="4"/>
        <v>35.51</v>
      </c>
      <c r="T14" s="53"/>
    </row>
    <row r="15" spans="1:20">
      <c r="A15" s="9" t="s">
        <v>20</v>
      </c>
      <c r="B15" s="9">
        <f>'YTD Totals'!B15</f>
        <v>8628</v>
      </c>
      <c r="C15" s="36">
        <f t="shared" si="1"/>
        <v>258.83999999999997</v>
      </c>
      <c r="D15" s="36">
        <f t="shared" si="0"/>
        <v>2240</v>
      </c>
      <c r="E15" s="36">
        <f t="shared" si="2"/>
        <v>-1981.16</v>
      </c>
      <c r="F15" s="44">
        <f t="shared" si="3"/>
        <v>0.25961984237366714</v>
      </c>
      <c r="G15" s="36">
        <f>'January-19'!$F15</f>
        <v>422</v>
      </c>
      <c r="H15" s="36">
        <f>'February-19'!$F15</f>
        <v>31</v>
      </c>
      <c r="I15" s="36">
        <f>'March-19'!$F15</f>
        <v>75</v>
      </c>
      <c r="J15" s="36">
        <f>'April-19'!$F15</f>
        <v>1036</v>
      </c>
      <c r="K15" s="36">
        <f>'May-19'!$F15</f>
        <v>132</v>
      </c>
      <c r="L15" s="36">
        <f>'June-19'!$F15</f>
        <v>52</v>
      </c>
      <c r="M15" s="36">
        <f>'July-18'!$F15</f>
        <v>202</v>
      </c>
      <c r="N15" s="36">
        <f>'August-18'!$F15</f>
        <v>202</v>
      </c>
      <c r="O15" s="36">
        <f>'September-18'!$F15</f>
        <v>36</v>
      </c>
      <c r="P15" s="36">
        <f>'October-18'!$F15</f>
        <v>25</v>
      </c>
      <c r="Q15" s="36">
        <f>'November-18'!$F15</f>
        <v>19</v>
      </c>
      <c r="R15" s="36">
        <f>'December-18'!$F15</f>
        <v>8</v>
      </c>
      <c r="S15" s="37">
        <f t="shared" si="4"/>
        <v>21.569999999999997</v>
      </c>
      <c r="T15" s="53"/>
    </row>
    <row r="16" spans="1:20">
      <c r="A16" s="5" t="s">
        <v>70</v>
      </c>
      <c r="B16" s="5">
        <f>'YTD Totals'!B16</f>
        <v>31326</v>
      </c>
      <c r="C16" s="37">
        <f t="shared" si="1"/>
        <v>939.78</v>
      </c>
      <c r="D16" s="37">
        <f t="shared" si="0"/>
        <v>5673</v>
      </c>
      <c r="E16" s="37">
        <f t="shared" si="2"/>
        <v>-4733.22</v>
      </c>
      <c r="F16" s="45">
        <f t="shared" si="3"/>
        <v>0.1810955755602375</v>
      </c>
      <c r="G16" s="37">
        <f>'January-19'!$F16</f>
        <v>597</v>
      </c>
      <c r="H16" s="37">
        <f>'February-19'!$F16</f>
        <v>304</v>
      </c>
      <c r="I16" s="37">
        <f>'March-19'!$F16</f>
        <v>427</v>
      </c>
      <c r="J16" s="37">
        <f>'April-19'!$F16</f>
        <v>2599</v>
      </c>
      <c r="K16" s="37">
        <f>'May-19'!$F16</f>
        <v>308</v>
      </c>
      <c r="L16" s="37">
        <f>'June-19'!$F16</f>
        <v>157</v>
      </c>
      <c r="M16" s="37">
        <f>'July-18'!$F16</f>
        <v>336</v>
      </c>
      <c r="N16" s="37">
        <f>'August-18'!$F16</f>
        <v>336</v>
      </c>
      <c r="O16" s="37">
        <f>'September-18'!$F16</f>
        <v>219</v>
      </c>
      <c r="P16" s="37">
        <f>'October-18'!$F16</f>
        <v>150</v>
      </c>
      <c r="Q16" s="37">
        <f>'November-18'!$F16</f>
        <v>173</v>
      </c>
      <c r="R16" s="37">
        <f>'December-18'!$F16</f>
        <v>67</v>
      </c>
      <c r="S16" s="51">
        <f t="shared" si="4"/>
        <v>78.314999999999998</v>
      </c>
      <c r="T16" s="53"/>
    </row>
    <row r="17" spans="1:20">
      <c r="A17" s="8" t="s">
        <v>21</v>
      </c>
      <c r="B17" s="8">
        <f>'YTD Totals'!B17</f>
        <v>8490</v>
      </c>
      <c r="C17" s="35">
        <f t="shared" si="1"/>
        <v>254.7</v>
      </c>
      <c r="D17" s="35">
        <f t="shared" si="0"/>
        <v>363</v>
      </c>
      <c r="E17" s="35">
        <f t="shared" si="2"/>
        <v>-108.30000000000001</v>
      </c>
      <c r="F17" s="42">
        <f t="shared" si="3"/>
        <v>4.2756183745583036E-2</v>
      </c>
      <c r="G17" s="35">
        <f>'January-19'!$F17</f>
        <v>186</v>
      </c>
      <c r="H17" s="35">
        <f>'February-19'!$F17</f>
        <v>8</v>
      </c>
      <c r="I17" s="35">
        <f>'March-19'!$F17</f>
        <v>28</v>
      </c>
      <c r="J17" s="35">
        <f>'April-19'!$F17</f>
        <v>21</v>
      </c>
      <c r="K17" s="35">
        <f>'May-19'!$F17</f>
        <v>15</v>
      </c>
      <c r="L17" s="35">
        <f>'June-19'!$F17</f>
        <v>5</v>
      </c>
      <c r="M17" s="35">
        <f>'July-18'!$F17</f>
        <v>8</v>
      </c>
      <c r="N17" s="35">
        <f>'August-18'!$F17</f>
        <v>8</v>
      </c>
      <c r="O17" s="35">
        <f>'September-18'!$F17</f>
        <v>6</v>
      </c>
      <c r="P17" s="35">
        <f>'October-18'!$F17</f>
        <v>27</v>
      </c>
      <c r="Q17" s="35">
        <f>'November-18'!$F17</f>
        <v>49</v>
      </c>
      <c r="R17" s="35">
        <f>'December-18'!$F17</f>
        <v>2</v>
      </c>
      <c r="S17" s="50">
        <f t="shared" si="4"/>
        <v>21.224999999999998</v>
      </c>
      <c r="T17" s="53"/>
    </row>
    <row r="18" spans="1:20">
      <c r="A18" s="7" t="s">
        <v>22</v>
      </c>
      <c r="B18" s="7">
        <f>'YTD Totals'!B18</f>
        <v>15877</v>
      </c>
      <c r="C18" s="34">
        <f t="shared" si="1"/>
        <v>476.31</v>
      </c>
      <c r="D18" s="34">
        <f t="shared" si="0"/>
        <v>1229</v>
      </c>
      <c r="E18" s="34">
        <f t="shared" si="2"/>
        <v>-752.69</v>
      </c>
      <c r="F18" s="43">
        <f t="shared" si="3"/>
        <v>7.7407570699754361E-2</v>
      </c>
      <c r="G18" s="34">
        <f>'January-19'!$F18</f>
        <v>82</v>
      </c>
      <c r="H18" s="34">
        <f>'February-19'!$F18</f>
        <v>95</v>
      </c>
      <c r="I18" s="34">
        <f>'March-19'!$F18</f>
        <v>336</v>
      </c>
      <c r="J18" s="34">
        <f>'April-19'!$F18</f>
        <v>72</v>
      </c>
      <c r="K18" s="34">
        <f>'May-19'!$F18</f>
        <v>92</v>
      </c>
      <c r="L18" s="34">
        <f>'June-19'!$F18</f>
        <v>29</v>
      </c>
      <c r="M18" s="34">
        <f>'July-18'!$F18</f>
        <v>47</v>
      </c>
      <c r="N18" s="34">
        <f>'August-18'!$F18</f>
        <v>47</v>
      </c>
      <c r="O18" s="34">
        <f>'September-18'!$F18</f>
        <v>26</v>
      </c>
      <c r="P18" s="34">
        <f>'October-18'!$F18</f>
        <v>327</v>
      </c>
      <c r="Q18" s="34">
        <f>'November-18'!$F18</f>
        <v>29</v>
      </c>
      <c r="R18" s="34">
        <f>'December-18'!$F18</f>
        <v>47</v>
      </c>
      <c r="S18" s="49">
        <f t="shared" si="4"/>
        <v>39.692500000000003</v>
      </c>
      <c r="T18" s="53"/>
    </row>
    <row r="19" spans="1:20">
      <c r="A19" s="8" t="s">
        <v>23</v>
      </c>
      <c r="B19" s="8">
        <f>'YTD Totals'!B19</f>
        <v>9558</v>
      </c>
      <c r="C19" s="35">
        <f t="shared" si="1"/>
        <v>286.74</v>
      </c>
      <c r="D19" s="35">
        <f t="shared" si="0"/>
        <v>49</v>
      </c>
      <c r="E19" s="35">
        <f t="shared" si="2"/>
        <v>237.74</v>
      </c>
      <c r="F19" s="42">
        <f t="shared" si="3"/>
        <v>5.1265955220757484E-3</v>
      </c>
      <c r="G19" s="35">
        <f>'January-19'!$F19</f>
        <v>0</v>
      </c>
      <c r="H19" s="35">
        <f>'February-19'!$F19</f>
        <v>2</v>
      </c>
      <c r="I19" s="35">
        <f>'March-19'!$F19</f>
        <v>1</v>
      </c>
      <c r="J19" s="35">
        <f>'April-19'!$F19</f>
        <v>0</v>
      </c>
      <c r="K19" s="35">
        <f>'May-19'!$F19</f>
        <v>1</v>
      </c>
      <c r="L19" s="35">
        <f>'June-19'!$F19</f>
        <v>1</v>
      </c>
      <c r="M19" s="35">
        <f>'July-18'!$F19</f>
        <v>8</v>
      </c>
      <c r="N19" s="35">
        <f>'August-18'!$F19</f>
        <v>8</v>
      </c>
      <c r="O19" s="35">
        <f>'September-18'!$F19</f>
        <v>17</v>
      </c>
      <c r="P19" s="35">
        <f>'October-18'!$F19</f>
        <v>4</v>
      </c>
      <c r="Q19" s="35">
        <f>'November-18'!$F19</f>
        <v>5</v>
      </c>
      <c r="R19" s="35">
        <f>'December-18'!$F19</f>
        <v>2</v>
      </c>
      <c r="S19" s="50">
        <f t="shared" si="4"/>
        <v>23.895</v>
      </c>
      <c r="T19" s="53"/>
    </row>
    <row r="20" spans="1:20">
      <c r="A20" s="7" t="s">
        <v>24</v>
      </c>
      <c r="B20" s="7">
        <f>'YTD Totals'!B20</f>
        <v>33493</v>
      </c>
      <c r="C20" s="34">
        <f t="shared" si="1"/>
        <v>1004.79</v>
      </c>
      <c r="D20" s="34">
        <f t="shared" si="0"/>
        <v>3872</v>
      </c>
      <c r="E20" s="34">
        <f t="shared" si="2"/>
        <v>-2867.21</v>
      </c>
      <c r="F20" s="43">
        <f t="shared" si="3"/>
        <v>0.11560624608127071</v>
      </c>
      <c r="G20" s="34">
        <f>'January-19'!$F20</f>
        <v>265</v>
      </c>
      <c r="H20" s="34">
        <f>'February-19'!$F20</f>
        <v>471</v>
      </c>
      <c r="I20" s="34">
        <f>'March-19'!$F20</f>
        <v>296</v>
      </c>
      <c r="J20" s="34">
        <f>'April-19'!$F20</f>
        <v>462</v>
      </c>
      <c r="K20" s="34">
        <f>'May-19'!$F20</f>
        <v>516</v>
      </c>
      <c r="L20" s="34">
        <f>'June-19'!$F20</f>
        <v>449</v>
      </c>
      <c r="M20" s="34">
        <f>'July-18'!$F20</f>
        <v>275</v>
      </c>
      <c r="N20" s="34">
        <f>'August-18'!$F20</f>
        <v>275</v>
      </c>
      <c r="O20" s="34">
        <f>'September-18'!$F20</f>
        <v>197</v>
      </c>
      <c r="P20" s="34">
        <f>'October-18'!$F20</f>
        <v>343</v>
      </c>
      <c r="Q20" s="34">
        <f>'November-18'!$F20</f>
        <v>227</v>
      </c>
      <c r="R20" s="34">
        <f>'December-18'!$F20</f>
        <v>96</v>
      </c>
      <c r="S20" s="49">
        <f t="shared" si="4"/>
        <v>83.732500000000002</v>
      </c>
      <c r="T20" s="53"/>
    </row>
    <row r="21" spans="1:20">
      <c r="A21" s="8" t="s">
        <v>189</v>
      </c>
      <c r="B21" s="8">
        <f>'YTD Totals'!B21</f>
        <v>0</v>
      </c>
      <c r="C21" s="35">
        <f t="shared" ref="C21" si="5">B21*0.03</f>
        <v>0</v>
      </c>
      <c r="D21" s="35">
        <f t="shared" ref="D21" si="6">SUM(G21:R21)</f>
        <v>289</v>
      </c>
      <c r="E21" s="35">
        <f t="shared" ref="E21" si="7">C21-D21</f>
        <v>-289</v>
      </c>
      <c r="F21" s="42" t="e">
        <f t="shared" ref="F21" si="8">D21/B21</f>
        <v>#DIV/0!</v>
      </c>
      <c r="G21" s="35">
        <f>'January-19'!$F21</f>
        <v>4</v>
      </c>
      <c r="H21" s="35">
        <f>'February-19'!$F21</f>
        <v>0</v>
      </c>
      <c r="I21" s="35">
        <f>'March-19'!$F21</f>
        <v>0</v>
      </c>
      <c r="J21" s="35">
        <f>'April-19'!$F21</f>
        <v>8</v>
      </c>
      <c r="K21" s="35">
        <f>'May-19'!$F21</f>
        <v>224</v>
      </c>
      <c r="L21" s="35">
        <f>'June-19'!$F21</f>
        <v>53</v>
      </c>
      <c r="M21" s="35">
        <f>'July-18'!$F21</f>
        <v>0</v>
      </c>
      <c r="N21" s="35">
        <f>'August-18'!$F21</f>
        <v>0</v>
      </c>
      <c r="O21" s="35">
        <f>'September-18'!$F21</f>
        <v>0</v>
      </c>
      <c r="P21" s="35">
        <f>'October-18'!$F21</f>
        <v>0</v>
      </c>
      <c r="Q21" s="35">
        <f>'November-18'!$F21</f>
        <v>0</v>
      </c>
      <c r="R21" s="35">
        <f>'December-18'!$F21</f>
        <v>0</v>
      </c>
      <c r="S21" s="50">
        <f t="shared" ref="S21" si="9">(B21*0.03)/12</f>
        <v>0</v>
      </c>
      <c r="T21" s="53"/>
    </row>
    <row r="22" spans="1:20">
      <c r="A22" s="7" t="s">
        <v>25</v>
      </c>
      <c r="B22" s="7">
        <f>'YTD Totals'!B22</f>
        <v>27814</v>
      </c>
      <c r="C22" s="34">
        <f t="shared" si="1"/>
        <v>834.42</v>
      </c>
      <c r="D22" s="34">
        <f t="shared" si="0"/>
        <v>2605</v>
      </c>
      <c r="E22" s="34">
        <f t="shared" si="2"/>
        <v>-1770.58</v>
      </c>
      <c r="F22" s="43">
        <f t="shared" si="3"/>
        <v>9.3657870137340907E-2</v>
      </c>
      <c r="G22" s="34">
        <f>'January-19'!$F22</f>
        <v>154</v>
      </c>
      <c r="H22" s="34">
        <f>'February-19'!$F22</f>
        <v>726</v>
      </c>
      <c r="I22" s="34">
        <f>'March-19'!$F22</f>
        <v>286</v>
      </c>
      <c r="J22" s="34">
        <f>'April-19'!$F22</f>
        <v>45</v>
      </c>
      <c r="K22" s="34">
        <f>'May-19'!$F22</f>
        <v>14</v>
      </c>
      <c r="L22" s="34">
        <f>'June-19'!$F22</f>
        <v>25</v>
      </c>
      <c r="M22" s="34">
        <f>'July-18'!$F22</f>
        <v>186</v>
      </c>
      <c r="N22" s="34">
        <f>'August-18'!$F22</f>
        <v>186</v>
      </c>
      <c r="O22" s="34">
        <f>'September-18'!$F22</f>
        <v>57</v>
      </c>
      <c r="P22" s="34">
        <f>'October-18'!$F22</f>
        <v>368</v>
      </c>
      <c r="Q22" s="34">
        <f>'November-18'!$F22</f>
        <v>273</v>
      </c>
      <c r="R22" s="34">
        <f>'December-18'!$F22</f>
        <v>285</v>
      </c>
      <c r="S22" s="49">
        <f t="shared" si="4"/>
        <v>69.534999999999997</v>
      </c>
      <c r="T22" s="53"/>
    </row>
    <row r="23" spans="1:20">
      <c r="A23" s="8" t="s">
        <v>26</v>
      </c>
      <c r="B23" s="8">
        <f>'YTD Totals'!B23</f>
        <v>18512</v>
      </c>
      <c r="C23" s="35">
        <f t="shared" si="1"/>
        <v>555.36</v>
      </c>
      <c r="D23" s="35">
        <f t="shared" si="0"/>
        <v>6833</v>
      </c>
      <c r="E23" s="35">
        <f t="shared" si="2"/>
        <v>-6277.64</v>
      </c>
      <c r="F23" s="42">
        <f t="shared" si="3"/>
        <v>0.36911192739844423</v>
      </c>
      <c r="G23" s="35">
        <f>'January-19'!$F23</f>
        <v>329</v>
      </c>
      <c r="H23" s="35">
        <f>'February-19'!$F23</f>
        <v>138</v>
      </c>
      <c r="I23" s="35">
        <f>'March-19'!$F23</f>
        <v>252</v>
      </c>
      <c r="J23" s="35">
        <f>'April-19'!$F23</f>
        <v>116</v>
      </c>
      <c r="K23" s="35">
        <f>'May-19'!$F23</f>
        <v>351</v>
      </c>
      <c r="L23" s="35">
        <f>'June-19'!$F23</f>
        <v>564</v>
      </c>
      <c r="M23" s="35">
        <f>'July-18'!$F23</f>
        <v>1746</v>
      </c>
      <c r="N23" s="35">
        <f>'August-18'!$F23</f>
        <v>1746</v>
      </c>
      <c r="O23" s="35">
        <f>'September-18'!$F23</f>
        <v>262</v>
      </c>
      <c r="P23" s="35">
        <f>'October-18'!$F23</f>
        <v>832</v>
      </c>
      <c r="Q23" s="35">
        <f>'November-18'!$F23</f>
        <v>164</v>
      </c>
      <c r="R23" s="35">
        <f>'December-18'!$F23</f>
        <v>333</v>
      </c>
      <c r="S23" s="50">
        <f t="shared" si="4"/>
        <v>46.28</v>
      </c>
      <c r="T23" s="53"/>
    </row>
    <row r="24" spans="1:20">
      <c r="A24" s="7" t="s">
        <v>27</v>
      </c>
      <c r="B24" s="7">
        <f>'YTD Totals'!B24</f>
        <v>21538</v>
      </c>
      <c r="C24" s="34">
        <f t="shared" si="1"/>
        <v>646.14</v>
      </c>
      <c r="D24" s="34">
        <f t="shared" si="0"/>
        <v>3595</v>
      </c>
      <c r="E24" s="34">
        <f t="shared" si="2"/>
        <v>-2948.86</v>
      </c>
      <c r="F24" s="43">
        <f t="shared" si="3"/>
        <v>0.16691429102052188</v>
      </c>
      <c r="G24" s="34">
        <f>'January-19'!$F24</f>
        <v>136</v>
      </c>
      <c r="H24" s="34">
        <f>'February-19'!$F24</f>
        <v>49</v>
      </c>
      <c r="I24" s="34">
        <f>'March-19'!$F24</f>
        <v>97</v>
      </c>
      <c r="J24" s="34">
        <f>'April-19'!$F24</f>
        <v>166</v>
      </c>
      <c r="K24" s="34">
        <f>'May-19'!$F24</f>
        <v>159</v>
      </c>
      <c r="L24" s="34">
        <f>'June-19'!$F24</f>
        <v>379</v>
      </c>
      <c r="M24" s="34">
        <f>'July-18'!$F24</f>
        <v>878</v>
      </c>
      <c r="N24" s="34">
        <f>'August-18'!$F24</f>
        <v>878</v>
      </c>
      <c r="O24" s="34">
        <f>'September-18'!$F24</f>
        <v>61</v>
      </c>
      <c r="P24" s="34">
        <f>'October-18'!$F24</f>
        <v>60</v>
      </c>
      <c r="Q24" s="34">
        <f>'November-18'!$F24</f>
        <v>576</v>
      </c>
      <c r="R24" s="34">
        <f>'December-18'!$F24</f>
        <v>156</v>
      </c>
      <c r="S24" s="49">
        <f t="shared" si="4"/>
        <v>53.844999999999999</v>
      </c>
      <c r="T24" s="53"/>
    </row>
    <row r="25" spans="1:20">
      <c r="A25" s="8" t="s">
        <v>28</v>
      </c>
      <c r="B25" s="8">
        <f>'YTD Totals'!B25</f>
        <v>90432</v>
      </c>
      <c r="C25" s="35">
        <f t="shared" si="1"/>
        <v>2712.96</v>
      </c>
      <c r="D25" s="35">
        <f t="shared" si="0"/>
        <v>6096</v>
      </c>
      <c r="E25" s="35">
        <f t="shared" si="2"/>
        <v>-3383.04</v>
      </c>
      <c r="F25" s="42">
        <f t="shared" si="3"/>
        <v>6.7409766454352441E-2</v>
      </c>
      <c r="G25" s="35">
        <f>'January-19'!$F25</f>
        <v>526</v>
      </c>
      <c r="H25" s="35">
        <f>'February-19'!$F25</f>
        <v>1114</v>
      </c>
      <c r="I25" s="35">
        <f>'March-19'!$F25</f>
        <v>299</v>
      </c>
      <c r="J25" s="35">
        <f>'April-19'!$F25</f>
        <v>682</v>
      </c>
      <c r="K25" s="35">
        <f>'May-19'!$F25</f>
        <v>551</v>
      </c>
      <c r="L25" s="35">
        <f>'June-19'!$F25</f>
        <v>524</v>
      </c>
      <c r="M25" s="35">
        <f>'July-18'!$F25</f>
        <v>187</v>
      </c>
      <c r="N25" s="35">
        <f>'August-18'!$F25</f>
        <v>187</v>
      </c>
      <c r="O25" s="35">
        <f>'September-18'!$F25</f>
        <v>207</v>
      </c>
      <c r="P25" s="35">
        <f>'October-18'!$F25</f>
        <v>569</v>
      </c>
      <c r="Q25" s="35">
        <f>'November-18'!$F25</f>
        <v>346</v>
      </c>
      <c r="R25" s="35">
        <f>'December-18'!$F25</f>
        <v>904</v>
      </c>
      <c r="S25" s="50">
        <f t="shared" si="4"/>
        <v>226.08</v>
      </c>
      <c r="T25" s="53"/>
    </row>
    <row r="26" spans="1:20">
      <c r="A26" s="7" t="s">
        <v>29</v>
      </c>
      <c r="B26" s="7">
        <f>'YTD Totals'!B26</f>
        <v>13344</v>
      </c>
      <c r="C26" s="34">
        <f t="shared" si="1"/>
        <v>400.32</v>
      </c>
      <c r="D26" s="34">
        <f t="shared" si="0"/>
        <v>1245</v>
      </c>
      <c r="E26" s="34">
        <f t="shared" si="2"/>
        <v>-844.68000000000006</v>
      </c>
      <c r="F26" s="43">
        <f t="shared" si="3"/>
        <v>9.3300359712230219E-2</v>
      </c>
      <c r="G26" s="34">
        <f>'January-19'!$F26</f>
        <v>25</v>
      </c>
      <c r="H26" s="34">
        <f>'February-19'!$F26</f>
        <v>26</v>
      </c>
      <c r="I26" s="34">
        <f>'March-19'!$F26</f>
        <v>32</v>
      </c>
      <c r="J26" s="34">
        <f>'April-19'!$F26</f>
        <v>69</v>
      </c>
      <c r="K26" s="34">
        <f>'May-19'!$F26</f>
        <v>106</v>
      </c>
      <c r="L26" s="34">
        <f>'June-19'!$F26</f>
        <v>168</v>
      </c>
      <c r="M26" s="34">
        <f>'July-18'!$F26</f>
        <v>201</v>
      </c>
      <c r="N26" s="34">
        <f>'August-18'!$F26</f>
        <v>201</v>
      </c>
      <c r="O26" s="34">
        <f>'September-18'!$F26</f>
        <v>309</v>
      </c>
      <c r="P26" s="34">
        <f>'October-18'!$F26</f>
        <v>39</v>
      </c>
      <c r="Q26" s="34">
        <f>'November-18'!$F26</f>
        <v>23</v>
      </c>
      <c r="R26" s="34">
        <f>'December-18'!$F26</f>
        <v>46</v>
      </c>
      <c r="S26" s="49">
        <f t="shared" si="4"/>
        <v>33.36</v>
      </c>
      <c r="T26" s="53"/>
    </row>
    <row r="27" spans="1:20">
      <c r="A27" s="8" t="s">
        <v>30</v>
      </c>
      <c r="B27" s="8">
        <f>'YTD Totals'!B27</f>
        <v>0</v>
      </c>
      <c r="C27" s="35">
        <f t="shared" si="1"/>
        <v>0</v>
      </c>
      <c r="D27" s="35">
        <f t="shared" si="0"/>
        <v>0</v>
      </c>
      <c r="E27" s="35">
        <f t="shared" si="2"/>
        <v>0</v>
      </c>
      <c r="F27" s="42" t="e">
        <f t="shared" si="3"/>
        <v>#DIV/0!</v>
      </c>
      <c r="G27" s="35">
        <f>'January-19'!$F27</f>
        <v>0</v>
      </c>
      <c r="H27" s="35">
        <f>'February-19'!$F27</f>
        <v>0</v>
      </c>
      <c r="I27" s="35">
        <f>'March-19'!$F27</f>
        <v>0</v>
      </c>
      <c r="J27" s="35">
        <f>'April-19'!$F27</f>
        <v>0</v>
      </c>
      <c r="K27" s="35">
        <f>'May-19'!$F27</f>
        <v>0</v>
      </c>
      <c r="L27" s="35">
        <f>'June-19'!$F27</f>
        <v>0</v>
      </c>
      <c r="M27" s="35">
        <f>'July-18'!$F27</f>
        <v>0</v>
      </c>
      <c r="N27" s="35">
        <f>'August-18'!$F27</f>
        <v>0</v>
      </c>
      <c r="O27" s="35">
        <f>'September-18'!$F27</f>
        <v>0</v>
      </c>
      <c r="P27" s="35">
        <f>'October-18'!$F27</f>
        <v>0</v>
      </c>
      <c r="Q27" s="35">
        <f>'November-18'!$F27</f>
        <v>0</v>
      </c>
      <c r="R27" s="35">
        <f>'December-18'!$F27</f>
        <v>0</v>
      </c>
      <c r="S27" s="50">
        <f t="shared" si="4"/>
        <v>0</v>
      </c>
      <c r="T27" s="53"/>
    </row>
    <row r="28" spans="1:20">
      <c r="A28" s="7" t="s">
        <v>31</v>
      </c>
      <c r="B28" s="7">
        <f>'YTD Totals'!B28</f>
        <v>14886</v>
      </c>
      <c r="C28" s="34">
        <f t="shared" si="1"/>
        <v>446.58</v>
      </c>
      <c r="D28" s="34">
        <f t="shared" si="0"/>
        <v>1123</v>
      </c>
      <c r="E28" s="34">
        <f t="shared" si="2"/>
        <v>-676.42000000000007</v>
      </c>
      <c r="F28" s="43">
        <f t="shared" si="3"/>
        <v>7.5440010748354158E-2</v>
      </c>
      <c r="G28" s="34">
        <f>'January-19'!$F28</f>
        <v>191</v>
      </c>
      <c r="H28" s="34">
        <f>'February-19'!$F28</f>
        <v>181</v>
      </c>
      <c r="I28" s="34">
        <f>'March-19'!$F28</f>
        <v>523</v>
      </c>
      <c r="J28" s="34">
        <f>'April-19'!$F28</f>
        <v>71</v>
      </c>
      <c r="K28" s="34">
        <f>'May-19'!$F28</f>
        <v>13</v>
      </c>
      <c r="L28" s="34">
        <f>'June-19'!$F28</f>
        <v>17</v>
      </c>
      <c r="M28" s="34">
        <f>'July-18'!$F28</f>
        <v>14</v>
      </c>
      <c r="N28" s="34">
        <f>'August-18'!$F28</f>
        <v>14</v>
      </c>
      <c r="O28" s="34">
        <f>'September-18'!$F28</f>
        <v>13</v>
      </c>
      <c r="P28" s="34">
        <f>'October-18'!$F28</f>
        <v>28</v>
      </c>
      <c r="Q28" s="34">
        <f>'November-18'!$F28</f>
        <v>21</v>
      </c>
      <c r="R28" s="34">
        <f>'December-18'!$F28</f>
        <v>37</v>
      </c>
      <c r="S28" s="49">
        <f t="shared" si="4"/>
        <v>37.214999999999996</v>
      </c>
      <c r="T28" s="53"/>
    </row>
    <row r="29" spans="1:20">
      <c r="A29" s="8" t="s">
        <v>32</v>
      </c>
      <c r="B29" s="8">
        <f>'YTD Totals'!B29</f>
        <v>4011</v>
      </c>
      <c r="C29" s="35">
        <f t="shared" si="1"/>
        <v>120.33</v>
      </c>
      <c r="D29" s="35">
        <f t="shared" si="0"/>
        <v>575</v>
      </c>
      <c r="E29" s="35">
        <f t="shared" si="2"/>
        <v>-454.67</v>
      </c>
      <c r="F29" s="42">
        <f t="shared" si="3"/>
        <v>0.14335577162802293</v>
      </c>
      <c r="G29" s="35">
        <f>'January-19'!$F29</f>
        <v>112</v>
      </c>
      <c r="H29" s="35">
        <f>'February-19'!$F29</f>
        <v>186</v>
      </c>
      <c r="I29" s="35">
        <f>'March-19'!$F29</f>
        <v>53</v>
      </c>
      <c r="J29" s="35">
        <f>'April-19'!$F29</f>
        <v>5</v>
      </c>
      <c r="K29" s="35">
        <f>'May-19'!$F29</f>
        <v>8</v>
      </c>
      <c r="L29" s="35">
        <f>'June-19'!$F29</f>
        <v>3</v>
      </c>
      <c r="M29" s="35">
        <f>'July-18'!$F29</f>
        <v>4</v>
      </c>
      <c r="N29" s="35">
        <f>'August-18'!$F29</f>
        <v>4</v>
      </c>
      <c r="O29" s="35">
        <f>'September-18'!$F29</f>
        <v>1</v>
      </c>
      <c r="P29" s="35">
        <f>'October-18'!$F29</f>
        <v>38</v>
      </c>
      <c r="Q29" s="35">
        <f>'November-18'!$F29</f>
        <v>21</v>
      </c>
      <c r="R29" s="35">
        <f>'December-18'!$F29</f>
        <v>140</v>
      </c>
      <c r="S29" s="50">
        <f t="shared" si="4"/>
        <v>10.0275</v>
      </c>
      <c r="T29" s="53"/>
    </row>
    <row r="30" spans="1:20">
      <c r="A30" s="7" t="s">
        <v>33</v>
      </c>
      <c r="B30" s="7">
        <f>'YTD Totals'!B30</f>
        <v>16665</v>
      </c>
      <c r="C30" s="34">
        <f t="shared" si="1"/>
        <v>499.95</v>
      </c>
      <c r="D30" s="34">
        <f t="shared" si="0"/>
        <v>1917</v>
      </c>
      <c r="E30" s="34">
        <f t="shared" si="2"/>
        <v>-1417.05</v>
      </c>
      <c r="F30" s="43">
        <f t="shared" si="3"/>
        <v>0.11503150315031503</v>
      </c>
      <c r="G30" s="34">
        <f>'January-19'!$F30</f>
        <v>91</v>
      </c>
      <c r="H30" s="34">
        <f>'February-19'!$F30</f>
        <v>116</v>
      </c>
      <c r="I30" s="34">
        <f>'March-19'!$F30</f>
        <v>150</v>
      </c>
      <c r="J30" s="34">
        <f>'April-19'!$F30</f>
        <v>110</v>
      </c>
      <c r="K30" s="34">
        <f>'May-19'!$F30</f>
        <v>261</v>
      </c>
      <c r="L30" s="34">
        <f>'June-19'!$F30</f>
        <v>58</v>
      </c>
      <c r="M30" s="34">
        <f>'July-18'!$F30</f>
        <v>23</v>
      </c>
      <c r="N30" s="34">
        <f>'August-18'!$F30</f>
        <v>23</v>
      </c>
      <c r="O30" s="34">
        <f>'September-18'!$F30</f>
        <v>378</v>
      </c>
      <c r="P30" s="34">
        <f>'October-18'!$F30</f>
        <v>68</v>
      </c>
      <c r="Q30" s="34">
        <f>'November-18'!$F30</f>
        <v>435</v>
      </c>
      <c r="R30" s="34">
        <f>'December-18'!$F30</f>
        <v>204</v>
      </c>
      <c r="S30" s="49">
        <f t="shared" si="4"/>
        <v>41.662500000000001</v>
      </c>
      <c r="T30" s="53"/>
    </row>
    <row r="31" spans="1:20">
      <c r="A31" s="8" t="s">
        <v>34</v>
      </c>
      <c r="B31" s="8">
        <f>'YTD Totals'!B31</f>
        <v>1143</v>
      </c>
      <c r="C31" s="35">
        <f t="shared" si="1"/>
        <v>34.29</v>
      </c>
      <c r="D31" s="35">
        <f t="shared" si="0"/>
        <v>553</v>
      </c>
      <c r="E31" s="35">
        <f t="shared" si="2"/>
        <v>-518.71</v>
      </c>
      <c r="F31" s="42">
        <f t="shared" si="3"/>
        <v>0.48381452318460194</v>
      </c>
      <c r="G31" s="35">
        <f>'January-19'!$F31</f>
        <v>33</v>
      </c>
      <c r="H31" s="35">
        <f>'February-19'!$F31</f>
        <v>15</v>
      </c>
      <c r="I31" s="35">
        <f>'March-19'!$F31</f>
        <v>27</v>
      </c>
      <c r="J31" s="35">
        <f>'April-19'!$F31</f>
        <v>8</v>
      </c>
      <c r="K31" s="35">
        <f>'May-19'!$F31</f>
        <v>11</v>
      </c>
      <c r="L31" s="35">
        <f>'June-19'!$F31</f>
        <v>15</v>
      </c>
      <c r="M31" s="35">
        <f>'July-18'!$F31</f>
        <v>42</v>
      </c>
      <c r="N31" s="35">
        <f>'August-18'!$F31</f>
        <v>42</v>
      </c>
      <c r="O31" s="35">
        <f>'September-18'!$F31</f>
        <v>1</v>
      </c>
      <c r="P31" s="35">
        <f>'October-18'!$F31</f>
        <v>2</v>
      </c>
      <c r="Q31" s="35">
        <f>'November-18'!$F31</f>
        <v>235</v>
      </c>
      <c r="R31" s="35">
        <f>'December-18'!$F31</f>
        <v>122</v>
      </c>
      <c r="S31" s="50">
        <f t="shared" si="4"/>
        <v>2.8574999999999999</v>
      </c>
      <c r="T31" s="53"/>
    </row>
    <row r="32" spans="1:20">
      <c r="A32" s="7" t="s">
        <v>35</v>
      </c>
      <c r="B32" s="7">
        <f>'YTD Totals'!B32</f>
        <v>21309</v>
      </c>
      <c r="C32" s="34">
        <f t="shared" si="1"/>
        <v>639.27</v>
      </c>
      <c r="D32" s="34">
        <f t="shared" si="0"/>
        <v>1095</v>
      </c>
      <c r="E32" s="34">
        <f t="shared" si="2"/>
        <v>-455.73</v>
      </c>
      <c r="F32" s="43">
        <f t="shared" si="3"/>
        <v>5.1386737998029001E-2</v>
      </c>
      <c r="G32" s="34">
        <f>'January-19'!$F32</f>
        <v>10</v>
      </c>
      <c r="H32" s="34">
        <f>'February-19'!$F32</f>
        <v>5</v>
      </c>
      <c r="I32" s="34">
        <f>'March-19'!$F32</f>
        <v>16</v>
      </c>
      <c r="J32" s="34">
        <f>'April-19'!$F32</f>
        <v>20</v>
      </c>
      <c r="K32" s="34">
        <f>'May-19'!$F32</f>
        <v>228</v>
      </c>
      <c r="L32" s="34">
        <f>'June-19'!$F32</f>
        <v>4</v>
      </c>
      <c r="M32" s="34">
        <f>'July-18'!$F32</f>
        <v>11</v>
      </c>
      <c r="N32" s="34">
        <f>'August-18'!$F32</f>
        <v>11</v>
      </c>
      <c r="O32" s="34">
        <f>'September-18'!$F32</f>
        <v>72</v>
      </c>
      <c r="P32" s="34">
        <f>'October-18'!$F32</f>
        <v>403</v>
      </c>
      <c r="Q32" s="34">
        <f>'November-18'!$F32</f>
        <v>251</v>
      </c>
      <c r="R32" s="34">
        <f>'December-18'!$F32</f>
        <v>64</v>
      </c>
      <c r="S32" s="49">
        <f t="shared" si="4"/>
        <v>53.272500000000001</v>
      </c>
      <c r="T32" s="53"/>
    </row>
    <row r="33" spans="1:20">
      <c r="A33" s="8" t="s">
        <v>36</v>
      </c>
      <c r="B33" s="8">
        <f>'YTD Totals'!B33</f>
        <v>24255</v>
      </c>
      <c r="C33" s="35">
        <f t="shared" si="1"/>
        <v>727.65</v>
      </c>
      <c r="D33" s="35">
        <f t="shared" si="0"/>
        <v>1763</v>
      </c>
      <c r="E33" s="35">
        <f t="shared" si="2"/>
        <v>-1035.3499999999999</v>
      </c>
      <c r="F33" s="42">
        <f t="shared" si="3"/>
        <v>7.2686044114615544E-2</v>
      </c>
      <c r="G33" s="35">
        <f>'January-19'!$F33</f>
        <v>287</v>
      </c>
      <c r="H33" s="35">
        <f>'February-19'!$F33</f>
        <v>147</v>
      </c>
      <c r="I33" s="35">
        <f>'March-19'!$F33</f>
        <v>45</v>
      </c>
      <c r="J33" s="35">
        <f>'April-19'!$F33</f>
        <v>90</v>
      </c>
      <c r="K33" s="35">
        <f>'May-19'!$F33</f>
        <v>380</v>
      </c>
      <c r="L33" s="35">
        <f>'June-19'!$F33</f>
        <v>199</v>
      </c>
      <c r="M33" s="35">
        <f>'July-18'!$F33</f>
        <v>102</v>
      </c>
      <c r="N33" s="35">
        <f>'August-18'!$F33</f>
        <v>102</v>
      </c>
      <c r="O33" s="35">
        <f>'September-18'!$F33</f>
        <v>231</v>
      </c>
      <c r="P33" s="35">
        <f>'October-18'!$F33</f>
        <v>105</v>
      </c>
      <c r="Q33" s="35">
        <f>'November-18'!$F33</f>
        <v>38</v>
      </c>
      <c r="R33" s="35">
        <f>'December-18'!$F33</f>
        <v>37</v>
      </c>
      <c r="S33" s="50">
        <f t="shared" si="4"/>
        <v>60.637499999999996</v>
      </c>
      <c r="T33" s="53"/>
    </row>
    <row r="34" spans="1:20">
      <c r="A34" s="7" t="s">
        <v>37</v>
      </c>
      <c r="B34" s="7">
        <f>'YTD Totals'!B34</f>
        <v>24501</v>
      </c>
      <c r="C34" s="34">
        <f t="shared" si="1"/>
        <v>735.03</v>
      </c>
      <c r="D34" s="34">
        <f t="shared" si="0"/>
        <v>2263</v>
      </c>
      <c r="E34" s="34">
        <f t="shared" si="2"/>
        <v>-1527.97</v>
      </c>
      <c r="F34" s="43">
        <f t="shared" si="3"/>
        <v>9.2363576996857266E-2</v>
      </c>
      <c r="G34" s="34">
        <f>'January-19'!$F34</f>
        <v>77</v>
      </c>
      <c r="H34" s="34">
        <f>'February-19'!$F34</f>
        <v>9</v>
      </c>
      <c r="I34" s="34">
        <f>'March-19'!$F34</f>
        <v>66</v>
      </c>
      <c r="J34" s="34">
        <f>'April-19'!$F34</f>
        <v>7</v>
      </c>
      <c r="K34" s="34">
        <f>'May-19'!$F34</f>
        <v>20</v>
      </c>
      <c r="L34" s="34">
        <f>'June-19'!$F34</f>
        <v>9</v>
      </c>
      <c r="M34" s="34">
        <f>'July-18'!$F34</f>
        <v>48</v>
      </c>
      <c r="N34" s="34">
        <f>'August-18'!$F34</f>
        <v>48</v>
      </c>
      <c r="O34" s="34">
        <f>'September-18'!$F34</f>
        <v>443</v>
      </c>
      <c r="P34" s="34">
        <f>'October-18'!$F34</f>
        <v>402</v>
      </c>
      <c r="Q34" s="34">
        <f>'November-18'!$F34</f>
        <v>897</v>
      </c>
      <c r="R34" s="34">
        <f>'December-18'!$F34</f>
        <v>237</v>
      </c>
      <c r="S34" s="49">
        <f t="shared" si="4"/>
        <v>61.252499999999998</v>
      </c>
      <c r="T34" s="53"/>
    </row>
    <row r="35" spans="1:20">
      <c r="A35" s="8" t="s">
        <v>38</v>
      </c>
      <c r="B35" s="8">
        <f>'YTD Totals'!B35</f>
        <v>10675</v>
      </c>
      <c r="C35" s="35">
        <f t="shared" si="1"/>
        <v>320.25</v>
      </c>
      <c r="D35" s="35">
        <f t="shared" ref="D35:D57" si="10">SUM(G35:R35)</f>
        <v>1262</v>
      </c>
      <c r="E35" s="35">
        <f t="shared" si="2"/>
        <v>-941.75</v>
      </c>
      <c r="F35" s="42">
        <f t="shared" si="3"/>
        <v>0.11822014051522248</v>
      </c>
      <c r="G35" s="35">
        <f>'January-19'!$F35</f>
        <v>35</v>
      </c>
      <c r="H35" s="35">
        <f>'February-19'!$F35</f>
        <v>230</v>
      </c>
      <c r="I35" s="35">
        <f>'March-19'!$F35</f>
        <v>70</v>
      </c>
      <c r="J35" s="35">
        <f>'April-19'!$F35</f>
        <v>26</v>
      </c>
      <c r="K35" s="35">
        <f>'May-19'!$F35</f>
        <v>210</v>
      </c>
      <c r="L35" s="35">
        <f>'June-19'!$F35</f>
        <v>75</v>
      </c>
      <c r="M35" s="35">
        <f>'July-18'!$F35</f>
        <v>140</v>
      </c>
      <c r="N35" s="35">
        <f>'August-18'!$F35</f>
        <v>140</v>
      </c>
      <c r="O35" s="35">
        <f>'September-18'!$F35</f>
        <v>43</v>
      </c>
      <c r="P35" s="35">
        <f>'October-18'!$F35</f>
        <v>29</v>
      </c>
      <c r="Q35" s="35">
        <f>'November-18'!$F35</f>
        <v>131</v>
      </c>
      <c r="R35" s="35">
        <f>'December-18'!$F35</f>
        <v>133</v>
      </c>
      <c r="S35" s="50">
        <f t="shared" si="4"/>
        <v>26.6875</v>
      </c>
      <c r="T35" s="53"/>
    </row>
    <row r="36" spans="1:20">
      <c r="A36" s="7" t="s">
        <v>39</v>
      </c>
      <c r="B36" s="7">
        <f>'YTD Totals'!B36</f>
        <v>64751</v>
      </c>
      <c r="C36" s="34">
        <f t="shared" si="1"/>
        <v>1942.53</v>
      </c>
      <c r="D36" s="34">
        <f t="shared" si="10"/>
        <v>3520</v>
      </c>
      <c r="E36" s="34">
        <f t="shared" si="2"/>
        <v>-1577.47</v>
      </c>
      <c r="F36" s="43">
        <f t="shared" si="3"/>
        <v>5.4362094793902797E-2</v>
      </c>
      <c r="G36" s="34">
        <f>'January-19'!$F36</f>
        <v>684</v>
      </c>
      <c r="H36" s="34">
        <f>'February-19'!$F36</f>
        <v>217</v>
      </c>
      <c r="I36" s="34">
        <f>'March-19'!$F36</f>
        <v>276</v>
      </c>
      <c r="J36" s="34">
        <f>'April-19'!$F36</f>
        <v>120</v>
      </c>
      <c r="K36" s="34">
        <f>'May-19'!$F36</f>
        <v>101</v>
      </c>
      <c r="L36" s="34">
        <f>'June-19'!$F36</f>
        <v>45</v>
      </c>
      <c r="M36" s="34">
        <f>'July-18'!$F36</f>
        <v>473</v>
      </c>
      <c r="N36" s="34">
        <f>'August-18'!$F36</f>
        <v>473</v>
      </c>
      <c r="O36" s="34">
        <f>'September-18'!$F36</f>
        <v>355</v>
      </c>
      <c r="P36" s="34">
        <f>'October-18'!$F36</f>
        <v>239</v>
      </c>
      <c r="Q36" s="34">
        <f>'November-18'!$F36</f>
        <v>237</v>
      </c>
      <c r="R36" s="34">
        <f>'December-18'!$F36</f>
        <v>300</v>
      </c>
      <c r="S36" s="49">
        <f t="shared" si="4"/>
        <v>161.8775</v>
      </c>
      <c r="T36" s="53"/>
    </row>
    <row r="37" spans="1:20">
      <c r="A37" s="8" t="s">
        <v>40</v>
      </c>
      <c r="B37" s="8">
        <f>'YTD Totals'!B37</f>
        <v>20619</v>
      </c>
      <c r="C37" s="35">
        <f t="shared" si="1"/>
        <v>618.56999999999994</v>
      </c>
      <c r="D37" s="35">
        <f t="shared" si="10"/>
        <v>1191</v>
      </c>
      <c r="E37" s="35">
        <f t="shared" si="2"/>
        <v>-572.43000000000006</v>
      </c>
      <c r="F37" s="42">
        <f t="shared" si="3"/>
        <v>5.7762258111450603E-2</v>
      </c>
      <c r="G37" s="35">
        <f>'January-19'!$F37</f>
        <v>30</v>
      </c>
      <c r="H37" s="35">
        <f>'February-19'!$F37</f>
        <v>7</v>
      </c>
      <c r="I37" s="35">
        <f>'March-19'!$F37</f>
        <v>231</v>
      </c>
      <c r="J37" s="35">
        <f>'April-19'!$F37</f>
        <v>222</v>
      </c>
      <c r="K37" s="35">
        <f>'May-19'!$F37</f>
        <v>195</v>
      </c>
      <c r="L37" s="35">
        <f>'June-19'!$F37</f>
        <v>11</v>
      </c>
      <c r="M37" s="35">
        <f>'July-18'!$F37</f>
        <v>17</v>
      </c>
      <c r="N37" s="35">
        <f>'August-18'!$F37</f>
        <v>17</v>
      </c>
      <c r="O37" s="35">
        <f>'September-18'!$F37</f>
        <v>18</v>
      </c>
      <c r="P37" s="35">
        <f>'October-18'!$F37</f>
        <v>292</v>
      </c>
      <c r="Q37" s="35">
        <f>'November-18'!$F37</f>
        <v>11</v>
      </c>
      <c r="R37" s="35">
        <f>'December-18'!$F37</f>
        <v>140</v>
      </c>
      <c r="S37" s="50">
        <f t="shared" si="4"/>
        <v>51.547499999999992</v>
      </c>
      <c r="T37" s="53"/>
    </row>
    <row r="38" spans="1:20">
      <c r="A38" s="7" t="s">
        <v>41</v>
      </c>
      <c r="B38" s="7">
        <f>'YTD Totals'!B38</f>
        <v>33028</v>
      </c>
      <c r="C38" s="34">
        <f t="shared" si="1"/>
        <v>990.83999999999992</v>
      </c>
      <c r="D38" s="34">
        <f t="shared" si="10"/>
        <v>1598</v>
      </c>
      <c r="E38" s="34">
        <f t="shared" si="2"/>
        <v>-607.16000000000008</v>
      </c>
      <c r="F38" s="43">
        <f t="shared" si="3"/>
        <v>4.8383190020588593E-2</v>
      </c>
      <c r="G38" s="34">
        <f>'January-19'!$F38</f>
        <v>214</v>
      </c>
      <c r="H38" s="34">
        <f>'February-19'!$F38</f>
        <v>94</v>
      </c>
      <c r="I38" s="34">
        <f>'March-19'!$F38</f>
        <v>95</v>
      </c>
      <c r="J38" s="34">
        <f>'April-19'!$F38</f>
        <v>144</v>
      </c>
      <c r="K38" s="34">
        <f>'May-19'!$F38</f>
        <v>207</v>
      </c>
      <c r="L38" s="34">
        <f>'June-19'!$F38</f>
        <v>72</v>
      </c>
      <c r="M38" s="34">
        <f>'July-18'!$F38</f>
        <v>85</v>
      </c>
      <c r="N38" s="34">
        <f>'August-18'!$F38</f>
        <v>85</v>
      </c>
      <c r="O38" s="34">
        <f>'September-18'!$F38</f>
        <v>220</v>
      </c>
      <c r="P38" s="34">
        <f>'October-18'!$F38</f>
        <v>128</v>
      </c>
      <c r="Q38" s="34">
        <f>'November-18'!$F38</f>
        <v>131</v>
      </c>
      <c r="R38" s="34">
        <f>'December-18'!$F38</f>
        <v>123</v>
      </c>
      <c r="S38" s="49">
        <f t="shared" si="4"/>
        <v>82.57</v>
      </c>
      <c r="T38" s="53"/>
    </row>
    <row r="39" spans="1:20">
      <c r="A39" s="8" t="s">
        <v>42</v>
      </c>
      <c r="B39" s="8">
        <f>'YTD Totals'!B39</f>
        <v>7973</v>
      </c>
      <c r="C39" s="35">
        <f t="shared" si="1"/>
        <v>239.19</v>
      </c>
      <c r="D39" s="35">
        <f t="shared" si="10"/>
        <v>940</v>
      </c>
      <c r="E39" s="35">
        <f t="shared" si="2"/>
        <v>-700.81</v>
      </c>
      <c r="F39" s="42">
        <f t="shared" si="3"/>
        <v>0.11789790543082905</v>
      </c>
      <c r="G39" s="35">
        <f>'January-19'!$F39</f>
        <v>7</v>
      </c>
      <c r="H39" s="35">
        <f>'February-19'!$F39</f>
        <v>2</v>
      </c>
      <c r="I39" s="35">
        <f>'March-19'!$F39</f>
        <v>5</v>
      </c>
      <c r="J39" s="35">
        <f>'April-19'!$F39</f>
        <v>16</v>
      </c>
      <c r="K39" s="35">
        <f>'May-19'!$F39</f>
        <v>14</v>
      </c>
      <c r="L39" s="35">
        <f>'June-19'!$F39</f>
        <v>16</v>
      </c>
      <c r="M39" s="35">
        <f>'July-18'!$F39</f>
        <v>3</v>
      </c>
      <c r="N39" s="35">
        <f>'August-18'!$F39</f>
        <v>3</v>
      </c>
      <c r="O39" s="35">
        <f>'September-18'!$F39</f>
        <v>12</v>
      </c>
      <c r="P39" s="35">
        <f>'October-18'!$F39</f>
        <v>82</v>
      </c>
      <c r="Q39" s="35">
        <f>'November-18'!$F39</f>
        <v>773</v>
      </c>
      <c r="R39" s="35">
        <f>'December-18'!$F39</f>
        <v>7</v>
      </c>
      <c r="S39" s="50">
        <f t="shared" si="4"/>
        <v>19.932500000000001</v>
      </c>
      <c r="T39" s="53"/>
    </row>
    <row r="40" spans="1:20">
      <c r="A40" s="7" t="s">
        <v>43</v>
      </c>
      <c r="B40" s="7">
        <f>'YTD Totals'!B40</f>
        <v>10388</v>
      </c>
      <c r="C40" s="34">
        <f t="shared" si="1"/>
        <v>311.64</v>
      </c>
      <c r="D40" s="34">
        <f t="shared" si="10"/>
        <v>453</v>
      </c>
      <c r="E40" s="34">
        <f t="shared" si="2"/>
        <v>-141.36000000000001</v>
      </c>
      <c r="F40" s="43">
        <f t="shared" si="3"/>
        <v>4.3608009241432419E-2</v>
      </c>
      <c r="G40" s="34">
        <f>'January-19'!$F40</f>
        <v>14</v>
      </c>
      <c r="H40" s="34">
        <f>'February-19'!$F40</f>
        <v>3</v>
      </c>
      <c r="I40" s="34">
        <f>'March-19'!$F40</f>
        <v>6</v>
      </c>
      <c r="J40" s="34">
        <f>'April-19'!$F40</f>
        <v>3</v>
      </c>
      <c r="K40" s="34">
        <f>'May-19'!$F40</f>
        <v>233</v>
      </c>
      <c r="L40" s="34">
        <f>'June-19'!$F40</f>
        <v>1</v>
      </c>
      <c r="M40" s="34">
        <f>'July-18'!$F40</f>
        <v>2</v>
      </c>
      <c r="N40" s="34">
        <f>'August-18'!$F40</f>
        <v>2</v>
      </c>
      <c r="O40" s="34">
        <f>'September-18'!$F40</f>
        <v>32</v>
      </c>
      <c r="P40" s="34">
        <f>'October-18'!$F40</f>
        <v>59</v>
      </c>
      <c r="Q40" s="34">
        <f>'November-18'!$F40</f>
        <v>16</v>
      </c>
      <c r="R40" s="34">
        <f>'December-18'!$F40</f>
        <v>82</v>
      </c>
      <c r="S40" s="49">
        <f t="shared" si="4"/>
        <v>25.97</v>
      </c>
      <c r="T40" s="53"/>
    </row>
    <row r="41" spans="1:20">
      <c r="A41" s="10" t="s">
        <v>44</v>
      </c>
      <c r="B41" s="10">
        <f>'YTD Totals'!B41</f>
        <v>18549</v>
      </c>
      <c r="C41" s="38">
        <f t="shared" si="1"/>
        <v>556.47</v>
      </c>
      <c r="D41" s="38">
        <f t="shared" si="10"/>
        <v>123</v>
      </c>
      <c r="E41" s="38">
        <f t="shared" si="2"/>
        <v>433.47</v>
      </c>
      <c r="F41" s="46">
        <f t="shared" si="3"/>
        <v>6.6310852337053208E-3</v>
      </c>
      <c r="G41" s="38">
        <f>'January-19'!$F41</f>
        <v>7</v>
      </c>
      <c r="H41" s="38">
        <f>'February-19'!$F41</f>
        <v>6</v>
      </c>
      <c r="I41" s="38">
        <f>'March-19'!$F41</f>
        <v>3</v>
      </c>
      <c r="J41" s="38">
        <f>'April-19'!$F41</f>
        <v>6</v>
      </c>
      <c r="K41" s="38">
        <f>'May-19'!$F41</f>
        <v>22</v>
      </c>
      <c r="L41" s="38">
        <f>'June-19'!$F41</f>
        <v>27</v>
      </c>
      <c r="M41" s="38">
        <f>'July-18'!$F41</f>
        <v>1</v>
      </c>
      <c r="N41" s="38">
        <f>'August-18'!$F41</f>
        <v>1</v>
      </c>
      <c r="O41" s="38">
        <f>'September-18'!$F41</f>
        <v>4</v>
      </c>
      <c r="P41" s="38">
        <f>'October-18'!$F41</f>
        <v>22</v>
      </c>
      <c r="Q41" s="38">
        <f>'November-18'!$F41</f>
        <v>6</v>
      </c>
      <c r="R41" s="38">
        <f>'December-18'!$F41</f>
        <v>18</v>
      </c>
      <c r="S41" s="48">
        <f t="shared" si="4"/>
        <v>46.372500000000002</v>
      </c>
      <c r="T41" s="53"/>
    </row>
    <row r="42" spans="1:20">
      <c r="A42" s="10" t="s">
        <v>45</v>
      </c>
      <c r="B42" s="10">
        <f>'YTD Totals'!B42</f>
        <v>5474</v>
      </c>
      <c r="C42" s="38">
        <f t="shared" si="1"/>
        <v>164.22</v>
      </c>
      <c r="D42" s="38">
        <f t="shared" si="10"/>
        <v>1275</v>
      </c>
      <c r="E42" s="38">
        <f t="shared" si="2"/>
        <v>-1110.78</v>
      </c>
      <c r="F42" s="46">
        <f t="shared" si="3"/>
        <v>0.23291925465838509</v>
      </c>
      <c r="G42" s="38">
        <f>'January-19'!$F42</f>
        <v>1</v>
      </c>
      <c r="H42" s="38">
        <f>'February-19'!$F42</f>
        <v>1</v>
      </c>
      <c r="I42" s="38">
        <f>'March-19'!$F42</f>
        <v>1</v>
      </c>
      <c r="J42" s="38">
        <f>'April-19'!$F42</f>
        <v>3</v>
      </c>
      <c r="K42" s="38">
        <f>'May-19'!$F42</f>
        <v>4</v>
      </c>
      <c r="L42" s="38">
        <f>'June-19'!$F42</f>
        <v>10</v>
      </c>
      <c r="M42" s="38">
        <f>'July-18'!$F42</f>
        <v>0</v>
      </c>
      <c r="N42" s="38">
        <f>'August-18'!$F42</f>
        <v>0</v>
      </c>
      <c r="O42" s="38">
        <f>'September-18'!$F42</f>
        <v>1109</v>
      </c>
      <c r="P42" s="38">
        <f>'October-18'!$F42</f>
        <v>146</v>
      </c>
      <c r="Q42" s="38">
        <f>'November-18'!$F42</f>
        <v>0</v>
      </c>
      <c r="R42" s="38">
        <f>'December-18'!$F42</f>
        <v>0</v>
      </c>
      <c r="S42" s="48">
        <f t="shared" si="4"/>
        <v>13.685</v>
      </c>
      <c r="T42" s="53"/>
    </row>
    <row r="43" spans="1:20">
      <c r="A43" s="10" t="s">
        <v>46</v>
      </c>
      <c r="B43" s="10">
        <f>'YTD Totals'!B43</f>
        <v>5013</v>
      </c>
      <c r="C43" s="38">
        <f t="shared" si="1"/>
        <v>150.38999999999999</v>
      </c>
      <c r="D43" s="38">
        <f t="shared" si="10"/>
        <v>24</v>
      </c>
      <c r="E43" s="38">
        <f t="shared" si="2"/>
        <v>126.38999999999999</v>
      </c>
      <c r="F43" s="46">
        <f t="shared" si="3"/>
        <v>4.7875523638539795E-3</v>
      </c>
      <c r="G43" s="38">
        <f>'January-19'!$F43</f>
        <v>7</v>
      </c>
      <c r="H43" s="38">
        <f>'February-19'!$F43</f>
        <v>1</v>
      </c>
      <c r="I43" s="38">
        <f>'March-19'!$F43</f>
        <v>6</v>
      </c>
      <c r="J43" s="38">
        <f>'April-19'!$F43</f>
        <v>0</v>
      </c>
      <c r="K43" s="38">
        <f>'May-19'!$F43</f>
        <v>1</v>
      </c>
      <c r="L43" s="38">
        <f>'June-19'!$F43</f>
        <v>1</v>
      </c>
      <c r="M43" s="38">
        <f>'July-18'!$F43</f>
        <v>0</v>
      </c>
      <c r="N43" s="38">
        <f>'August-18'!$F43</f>
        <v>0</v>
      </c>
      <c r="O43" s="38">
        <f>'September-18'!$F43</f>
        <v>2</v>
      </c>
      <c r="P43" s="38">
        <f>'October-18'!$F43</f>
        <v>4</v>
      </c>
      <c r="Q43" s="38">
        <f>'November-18'!$F43</f>
        <v>1</v>
      </c>
      <c r="R43" s="38">
        <f>'December-18'!$F43</f>
        <v>1</v>
      </c>
      <c r="S43" s="48">
        <f t="shared" si="4"/>
        <v>12.532499999999999</v>
      </c>
      <c r="T43" s="53"/>
    </row>
    <row r="44" spans="1:20">
      <c r="A44" s="10" t="s">
        <v>47</v>
      </c>
      <c r="B44" s="10">
        <f>'YTD Totals'!B44</f>
        <v>13457</v>
      </c>
      <c r="C44" s="38">
        <f t="shared" si="1"/>
        <v>403.71</v>
      </c>
      <c r="D44" s="38">
        <f t="shared" si="10"/>
        <v>39</v>
      </c>
      <c r="E44" s="38">
        <f t="shared" si="2"/>
        <v>364.71</v>
      </c>
      <c r="F44" s="46">
        <f t="shared" si="3"/>
        <v>2.8981199375789552E-3</v>
      </c>
      <c r="G44" s="38">
        <f>'January-19'!$F44</f>
        <v>1</v>
      </c>
      <c r="H44" s="38">
        <f>'February-19'!$F44</f>
        <v>4</v>
      </c>
      <c r="I44" s="38">
        <f>'March-19'!$F44</f>
        <v>5</v>
      </c>
      <c r="J44" s="38">
        <f>'April-19'!$F44</f>
        <v>0</v>
      </c>
      <c r="K44" s="38">
        <f>'May-19'!$F44</f>
        <v>8</v>
      </c>
      <c r="L44" s="38">
        <f>'June-19'!$F44</f>
        <v>0</v>
      </c>
      <c r="M44" s="38">
        <f>'July-18'!$F44</f>
        <v>1</v>
      </c>
      <c r="N44" s="38">
        <f>'August-18'!$F44</f>
        <v>1</v>
      </c>
      <c r="O44" s="38">
        <f>'September-18'!$F44</f>
        <v>15</v>
      </c>
      <c r="P44" s="38">
        <f>'October-18'!$F44</f>
        <v>0</v>
      </c>
      <c r="Q44" s="38">
        <f>'November-18'!$F44</f>
        <v>3</v>
      </c>
      <c r="R44" s="38">
        <f>'December-18'!$F44</f>
        <v>1</v>
      </c>
      <c r="S44" s="48">
        <f t="shared" si="4"/>
        <v>33.642499999999998</v>
      </c>
      <c r="T44" s="53"/>
    </row>
    <row r="45" spans="1:20">
      <c r="A45" s="11" t="s">
        <v>69</v>
      </c>
      <c r="B45" s="11">
        <f>'YTD Totals'!B45</f>
        <v>52881</v>
      </c>
      <c r="C45" s="39">
        <f t="shared" si="1"/>
        <v>1586.4299999999998</v>
      </c>
      <c r="D45" s="39">
        <f t="shared" si="10"/>
        <v>1914</v>
      </c>
      <c r="E45" s="39">
        <f t="shared" si="2"/>
        <v>-327.57000000000016</v>
      </c>
      <c r="F45" s="47">
        <f t="shared" si="3"/>
        <v>3.6194474385885286E-2</v>
      </c>
      <c r="G45" s="39">
        <f>'January-19'!$F45</f>
        <v>30</v>
      </c>
      <c r="H45" s="39">
        <f>'February-19'!$F45</f>
        <v>15</v>
      </c>
      <c r="I45" s="39">
        <f>'March-19'!$F45</f>
        <v>21</v>
      </c>
      <c r="J45" s="39">
        <f>'April-19'!$F45</f>
        <v>12</v>
      </c>
      <c r="K45" s="39">
        <f>'May-19'!$F45</f>
        <v>268</v>
      </c>
      <c r="L45" s="39">
        <f>'June-19'!$F45</f>
        <v>39</v>
      </c>
      <c r="M45" s="39">
        <f>'July-18'!$F45</f>
        <v>4</v>
      </c>
      <c r="N45" s="39">
        <f>'August-18'!$F45</f>
        <v>4</v>
      </c>
      <c r="O45" s="39">
        <f>'September-18'!$F45</f>
        <v>1162</v>
      </c>
      <c r="P45" s="39">
        <f>'October-18'!$F45</f>
        <v>231</v>
      </c>
      <c r="Q45" s="39">
        <f>'November-18'!$F45</f>
        <v>26</v>
      </c>
      <c r="R45" s="39">
        <f>'December-18'!$F45</f>
        <v>102</v>
      </c>
      <c r="S45" s="52">
        <f t="shared" si="4"/>
        <v>132.20249999999999</v>
      </c>
      <c r="T45" s="53"/>
    </row>
    <row r="46" spans="1:20">
      <c r="A46" s="8" t="s">
        <v>48</v>
      </c>
      <c r="B46" s="8">
        <f>'YTD Totals'!B46</f>
        <v>6476</v>
      </c>
      <c r="C46" s="35">
        <f t="shared" si="1"/>
        <v>194.28</v>
      </c>
      <c r="D46" s="35">
        <f t="shared" si="10"/>
        <v>616</v>
      </c>
      <c r="E46" s="35">
        <f t="shared" si="2"/>
        <v>-421.72</v>
      </c>
      <c r="F46" s="42">
        <f t="shared" si="3"/>
        <v>9.5120444718962319E-2</v>
      </c>
      <c r="G46" s="35">
        <f>'January-19'!$F46</f>
        <v>9</v>
      </c>
      <c r="H46" s="35">
        <f>'February-19'!$F46</f>
        <v>11</v>
      </c>
      <c r="I46" s="35">
        <f>'March-19'!$F46</f>
        <v>10</v>
      </c>
      <c r="J46" s="35">
        <f>'April-19'!$F46</f>
        <v>4</v>
      </c>
      <c r="K46" s="35">
        <f>'May-19'!$F46</f>
        <v>5</v>
      </c>
      <c r="L46" s="35">
        <f>'June-19'!$F46</f>
        <v>299</v>
      </c>
      <c r="M46" s="35">
        <f>'July-18'!$F46</f>
        <v>5</v>
      </c>
      <c r="N46" s="35">
        <f>'August-18'!$F46</f>
        <v>5</v>
      </c>
      <c r="O46" s="35">
        <f>'September-18'!$F46</f>
        <v>1</v>
      </c>
      <c r="P46" s="35">
        <f>'October-18'!$F46</f>
        <v>5</v>
      </c>
      <c r="Q46" s="35">
        <f>'November-18'!$F46</f>
        <v>254</v>
      </c>
      <c r="R46" s="35">
        <f>'December-18'!$F46</f>
        <v>8</v>
      </c>
      <c r="S46" s="50">
        <f t="shared" si="4"/>
        <v>16.190000000000001</v>
      </c>
      <c r="T46" s="53"/>
    </row>
    <row r="47" spans="1:20">
      <c r="A47" s="7" t="s">
        <v>49</v>
      </c>
      <c r="B47" s="7">
        <f>'YTD Totals'!B47</f>
        <v>6971</v>
      </c>
      <c r="C47" s="34">
        <f t="shared" si="1"/>
        <v>209.13</v>
      </c>
      <c r="D47" s="34">
        <f t="shared" si="10"/>
        <v>145</v>
      </c>
      <c r="E47" s="34">
        <f t="shared" si="2"/>
        <v>64.13</v>
      </c>
      <c r="F47" s="43">
        <f t="shared" si="3"/>
        <v>2.08004590446134E-2</v>
      </c>
      <c r="G47" s="34">
        <f>'January-19'!$F47</f>
        <v>5</v>
      </c>
      <c r="H47" s="34">
        <f>'February-19'!$F47</f>
        <v>10</v>
      </c>
      <c r="I47" s="34">
        <f>'March-19'!$F47</f>
        <v>7</v>
      </c>
      <c r="J47" s="34">
        <f>'April-19'!$F47</f>
        <v>48</v>
      </c>
      <c r="K47" s="34">
        <f>'May-19'!$F47</f>
        <v>7</v>
      </c>
      <c r="L47" s="34">
        <f>'June-19'!$F47</f>
        <v>5</v>
      </c>
      <c r="M47" s="34">
        <f>'July-18'!$F47</f>
        <v>17</v>
      </c>
      <c r="N47" s="34">
        <f>'August-18'!$F47</f>
        <v>17</v>
      </c>
      <c r="O47" s="34">
        <f>'September-18'!$F47</f>
        <v>8</v>
      </c>
      <c r="P47" s="34">
        <f>'October-18'!$F47</f>
        <v>12</v>
      </c>
      <c r="Q47" s="34">
        <f>'November-18'!$F47</f>
        <v>6</v>
      </c>
      <c r="R47" s="34">
        <f>'December-18'!$F47</f>
        <v>3</v>
      </c>
      <c r="S47" s="49">
        <f t="shared" si="4"/>
        <v>17.427499999999998</v>
      </c>
      <c r="T47" s="53"/>
    </row>
    <row r="48" spans="1:20">
      <c r="A48" s="8" t="s">
        <v>50</v>
      </c>
      <c r="B48" s="8">
        <f>'YTD Totals'!B48</f>
        <v>14844</v>
      </c>
      <c r="C48" s="35">
        <f t="shared" si="1"/>
        <v>445.32</v>
      </c>
      <c r="D48" s="35">
        <f t="shared" si="10"/>
        <v>788</v>
      </c>
      <c r="E48" s="35">
        <f t="shared" si="2"/>
        <v>-342.68</v>
      </c>
      <c r="F48" s="42">
        <f t="shared" si="3"/>
        <v>5.3085421719213148E-2</v>
      </c>
      <c r="G48" s="35">
        <f>'January-19'!$F48</f>
        <v>39</v>
      </c>
      <c r="H48" s="35">
        <f>'February-19'!$F48</f>
        <v>63</v>
      </c>
      <c r="I48" s="35">
        <f>'March-19'!$F48</f>
        <v>154</v>
      </c>
      <c r="J48" s="35">
        <f>'April-19'!$F48</f>
        <v>114</v>
      </c>
      <c r="K48" s="35">
        <f>'May-19'!$F48</f>
        <v>127</v>
      </c>
      <c r="L48" s="35">
        <f>'June-19'!$F48</f>
        <v>72</v>
      </c>
      <c r="M48" s="35">
        <f>'July-18'!$F48</f>
        <v>30</v>
      </c>
      <c r="N48" s="35">
        <f>'August-18'!$F48</f>
        <v>30</v>
      </c>
      <c r="O48" s="35">
        <f>'September-18'!$F48</f>
        <v>23</v>
      </c>
      <c r="P48" s="35">
        <f>'October-18'!$F48</f>
        <v>41</v>
      </c>
      <c r="Q48" s="35">
        <f>'November-18'!$F48</f>
        <v>35</v>
      </c>
      <c r="R48" s="35">
        <f>'December-18'!$F48</f>
        <v>60</v>
      </c>
      <c r="S48" s="50">
        <f t="shared" si="4"/>
        <v>37.11</v>
      </c>
      <c r="T48" s="53"/>
    </row>
    <row r="49" spans="1:20">
      <c r="A49" s="7" t="s">
        <v>51</v>
      </c>
      <c r="B49" s="7">
        <f>'YTD Totals'!B49</f>
        <v>31693</v>
      </c>
      <c r="C49" s="34">
        <f t="shared" si="1"/>
        <v>950.79</v>
      </c>
      <c r="D49" s="34">
        <f t="shared" si="10"/>
        <v>1207</v>
      </c>
      <c r="E49" s="34">
        <f t="shared" si="2"/>
        <v>-256.21000000000004</v>
      </c>
      <c r="F49" s="43">
        <f t="shared" si="3"/>
        <v>3.8084119521660936E-2</v>
      </c>
      <c r="G49" s="34">
        <f>'January-19'!$F49</f>
        <v>72</v>
      </c>
      <c r="H49" s="34">
        <f>'February-19'!$F49</f>
        <v>51</v>
      </c>
      <c r="I49" s="34">
        <f>'March-19'!$F49</f>
        <v>40</v>
      </c>
      <c r="J49" s="34">
        <f>'April-19'!$F49</f>
        <v>329</v>
      </c>
      <c r="K49" s="34">
        <f>'May-19'!$F49</f>
        <v>48</v>
      </c>
      <c r="L49" s="34">
        <f>'June-19'!$F49</f>
        <v>16</v>
      </c>
      <c r="M49" s="34">
        <f>'July-18'!$F49</f>
        <v>34</v>
      </c>
      <c r="N49" s="34">
        <f>'August-18'!$F49</f>
        <v>34</v>
      </c>
      <c r="O49" s="34">
        <f>'September-18'!$F49</f>
        <v>24</v>
      </c>
      <c r="P49" s="34">
        <f>'October-18'!$F49</f>
        <v>522</v>
      </c>
      <c r="Q49" s="34">
        <f>'November-18'!$F49</f>
        <v>23</v>
      </c>
      <c r="R49" s="34">
        <f>'December-18'!$F49</f>
        <v>14</v>
      </c>
      <c r="S49" s="49">
        <f t="shared" si="4"/>
        <v>79.232500000000002</v>
      </c>
      <c r="T49" s="53"/>
    </row>
    <row r="50" spans="1:20">
      <c r="A50" s="8" t="s">
        <v>52</v>
      </c>
      <c r="B50" s="8">
        <f>'YTD Totals'!B50</f>
        <v>25578</v>
      </c>
      <c r="C50" s="35">
        <f t="shared" si="1"/>
        <v>767.33999999999992</v>
      </c>
      <c r="D50" s="35">
        <f t="shared" si="10"/>
        <v>1115</v>
      </c>
      <c r="E50" s="35">
        <f t="shared" si="2"/>
        <v>-347.66000000000008</v>
      </c>
      <c r="F50" s="42">
        <f t="shared" si="3"/>
        <v>4.3592149503479553E-2</v>
      </c>
      <c r="G50" s="35">
        <f>'January-19'!$F50</f>
        <v>46</v>
      </c>
      <c r="H50" s="35">
        <f>'February-19'!$F50</f>
        <v>38</v>
      </c>
      <c r="I50" s="35">
        <f>'March-19'!$F50</f>
        <v>38</v>
      </c>
      <c r="J50" s="35">
        <f>'April-19'!$F50</f>
        <v>35</v>
      </c>
      <c r="K50" s="35">
        <f>'May-19'!$F50</f>
        <v>20</v>
      </c>
      <c r="L50" s="35">
        <f>'June-19'!$F50</f>
        <v>6</v>
      </c>
      <c r="M50" s="35">
        <f>'July-18'!$F50</f>
        <v>19</v>
      </c>
      <c r="N50" s="35">
        <f>'August-18'!$F50</f>
        <v>19</v>
      </c>
      <c r="O50" s="35">
        <f>'September-18'!$F50</f>
        <v>75</v>
      </c>
      <c r="P50" s="35">
        <f>'October-18'!$F50</f>
        <v>134</v>
      </c>
      <c r="Q50" s="35">
        <f>'November-18'!$F50</f>
        <v>365</v>
      </c>
      <c r="R50" s="35">
        <f>'December-18'!$F50</f>
        <v>320</v>
      </c>
      <c r="S50" s="50">
        <f t="shared" si="4"/>
        <v>63.944999999999993</v>
      </c>
      <c r="T50" s="53"/>
    </row>
    <row r="51" spans="1:20">
      <c r="A51" s="7" t="s">
        <v>53</v>
      </c>
      <c r="B51" s="7">
        <f>'YTD Totals'!B51</f>
        <v>10661</v>
      </c>
      <c r="C51" s="34">
        <f t="shared" si="1"/>
        <v>319.83</v>
      </c>
      <c r="D51" s="34">
        <f t="shared" si="10"/>
        <v>829</v>
      </c>
      <c r="E51" s="34">
        <f t="shared" si="2"/>
        <v>-509.17</v>
      </c>
      <c r="F51" s="43">
        <f t="shared" si="3"/>
        <v>7.7760060031891939E-2</v>
      </c>
      <c r="G51" s="34">
        <f>'January-19'!$F51</f>
        <v>227</v>
      </c>
      <c r="H51" s="34">
        <f>'February-19'!$F51</f>
        <v>13</v>
      </c>
      <c r="I51" s="34">
        <f>'March-19'!$F51</f>
        <v>14</v>
      </c>
      <c r="J51" s="34">
        <f>'April-19'!$F51</f>
        <v>139</v>
      </c>
      <c r="K51" s="34">
        <f>'May-19'!$F51</f>
        <v>41</v>
      </c>
      <c r="L51" s="34">
        <f>'June-19'!$F51</f>
        <v>30</v>
      </c>
      <c r="M51" s="34">
        <f>'July-18'!$F51</f>
        <v>15</v>
      </c>
      <c r="N51" s="34">
        <f>'August-18'!$F51</f>
        <v>15</v>
      </c>
      <c r="O51" s="34">
        <f>'September-18'!$F51</f>
        <v>48</v>
      </c>
      <c r="P51" s="34">
        <f>'October-18'!$F51</f>
        <v>48</v>
      </c>
      <c r="Q51" s="34">
        <f>'November-18'!$F51</f>
        <v>84</v>
      </c>
      <c r="R51" s="34">
        <f>'December-18'!$F51</f>
        <v>155</v>
      </c>
      <c r="S51" s="49">
        <f t="shared" si="4"/>
        <v>26.6525</v>
      </c>
      <c r="T51" s="53"/>
    </row>
    <row r="52" spans="1:20">
      <c r="A52" s="8" t="s">
        <v>54</v>
      </c>
      <c r="B52" s="8">
        <f>'YTD Totals'!B52</f>
        <v>30706</v>
      </c>
      <c r="C52" s="35">
        <f t="shared" si="1"/>
        <v>921.18</v>
      </c>
      <c r="D52" s="35">
        <f t="shared" si="10"/>
        <v>1579</v>
      </c>
      <c r="E52" s="35">
        <f t="shared" si="2"/>
        <v>-657.82</v>
      </c>
      <c r="F52" s="42">
        <f t="shared" si="3"/>
        <v>5.1423174623852014E-2</v>
      </c>
      <c r="G52" s="35">
        <f>'January-19'!$F52</f>
        <v>61</v>
      </c>
      <c r="H52" s="35">
        <f>'February-19'!$F52</f>
        <v>136</v>
      </c>
      <c r="I52" s="35">
        <f>'March-19'!$F52</f>
        <v>67</v>
      </c>
      <c r="J52" s="35">
        <f>'April-19'!$F52</f>
        <v>92</v>
      </c>
      <c r="K52" s="35">
        <f>'May-19'!$F52</f>
        <v>486</v>
      </c>
      <c r="L52" s="35">
        <f>'June-19'!$F52</f>
        <v>51</v>
      </c>
      <c r="M52" s="35">
        <f>'July-18'!$F52</f>
        <v>131</v>
      </c>
      <c r="N52" s="35">
        <f>'August-18'!$F52</f>
        <v>131</v>
      </c>
      <c r="O52" s="35">
        <f>'September-18'!$F52</f>
        <v>53</v>
      </c>
      <c r="P52" s="35">
        <f>'October-18'!$F52</f>
        <v>225</v>
      </c>
      <c r="Q52" s="35">
        <f>'November-18'!$F52</f>
        <v>55</v>
      </c>
      <c r="R52" s="35">
        <f>'December-18'!$F52</f>
        <v>91</v>
      </c>
      <c r="S52" s="50">
        <f t="shared" si="4"/>
        <v>76.765000000000001</v>
      </c>
      <c r="T52" s="53"/>
    </row>
    <row r="53" spans="1:20">
      <c r="A53" s="7" t="s">
        <v>55</v>
      </c>
      <c r="B53" s="7">
        <f>'YTD Totals'!B53</f>
        <v>11200</v>
      </c>
      <c r="C53" s="34">
        <f t="shared" si="1"/>
        <v>336</v>
      </c>
      <c r="D53" s="34">
        <f t="shared" si="10"/>
        <v>493</v>
      </c>
      <c r="E53" s="34">
        <f t="shared" si="2"/>
        <v>-157</v>
      </c>
      <c r="F53" s="43">
        <f t="shared" si="3"/>
        <v>4.4017857142857143E-2</v>
      </c>
      <c r="G53" s="34">
        <f>'January-19'!$F53</f>
        <v>9</v>
      </c>
      <c r="H53" s="34">
        <f>'February-19'!$F53</f>
        <v>10</v>
      </c>
      <c r="I53" s="34">
        <f>'March-19'!$F53</f>
        <v>3</v>
      </c>
      <c r="J53" s="34">
        <f>'April-19'!$F53</f>
        <v>6</v>
      </c>
      <c r="K53" s="34">
        <f>'May-19'!$F53</f>
        <v>11</v>
      </c>
      <c r="L53" s="34">
        <f>'June-19'!$F53</f>
        <v>5</v>
      </c>
      <c r="M53" s="34">
        <f>'July-18'!$F53</f>
        <v>1</v>
      </c>
      <c r="N53" s="34">
        <f>'August-18'!$F53</f>
        <v>1</v>
      </c>
      <c r="O53" s="34">
        <f>'September-18'!$F53</f>
        <v>427</v>
      </c>
      <c r="P53" s="34">
        <f>'October-18'!$F53</f>
        <v>12</v>
      </c>
      <c r="Q53" s="34">
        <f>'November-18'!$F53</f>
        <v>5</v>
      </c>
      <c r="R53" s="34">
        <f>'December-18'!$F53</f>
        <v>3</v>
      </c>
      <c r="S53" s="49">
        <f t="shared" si="4"/>
        <v>28</v>
      </c>
      <c r="T53" s="53"/>
    </row>
    <row r="54" spans="1:20">
      <c r="A54" s="8" t="s">
        <v>56</v>
      </c>
      <c r="B54" s="8">
        <f>'YTD Totals'!B54</f>
        <v>22067</v>
      </c>
      <c r="C54" s="35">
        <f t="shared" si="1"/>
        <v>662.01</v>
      </c>
      <c r="D54" s="35">
        <f t="shared" si="10"/>
        <v>739</v>
      </c>
      <c r="E54" s="35">
        <f t="shared" si="2"/>
        <v>-76.990000000000009</v>
      </c>
      <c r="F54" s="42">
        <f t="shared" si="3"/>
        <v>3.3488920106947026E-2</v>
      </c>
      <c r="G54" s="35">
        <f>'January-19'!$F54</f>
        <v>238</v>
      </c>
      <c r="H54" s="35">
        <f>'February-19'!$F54</f>
        <v>20</v>
      </c>
      <c r="I54" s="35">
        <f>'March-19'!$F54</f>
        <v>15</v>
      </c>
      <c r="J54" s="35">
        <f>'April-19'!$F54</f>
        <v>15</v>
      </c>
      <c r="K54" s="35">
        <f>'May-19'!$F54</f>
        <v>5</v>
      </c>
      <c r="L54" s="35">
        <f>'June-19'!$F54</f>
        <v>23</v>
      </c>
      <c r="M54" s="35">
        <f>'July-18'!$F54</f>
        <v>66</v>
      </c>
      <c r="N54" s="35">
        <f>'August-18'!$F54</f>
        <v>66</v>
      </c>
      <c r="O54" s="35">
        <f>'September-18'!$F54</f>
        <v>111</v>
      </c>
      <c r="P54" s="35">
        <f>'October-18'!$F54</f>
        <v>115</v>
      </c>
      <c r="Q54" s="35">
        <f>'November-18'!$F54</f>
        <v>58</v>
      </c>
      <c r="R54" s="35">
        <f>'December-18'!$F54</f>
        <v>7</v>
      </c>
      <c r="S54" s="50">
        <f t="shared" si="4"/>
        <v>55.167499999999997</v>
      </c>
      <c r="T54" s="53"/>
    </row>
    <row r="55" spans="1:20">
      <c r="A55" s="7" t="s">
        <v>57</v>
      </c>
      <c r="B55" s="7">
        <f>'YTD Totals'!B55</f>
        <v>10340</v>
      </c>
      <c r="C55" s="34">
        <f t="shared" si="1"/>
        <v>310.2</v>
      </c>
      <c r="D55" s="34">
        <f t="shared" si="10"/>
        <v>753</v>
      </c>
      <c r="E55" s="34">
        <f t="shared" si="2"/>
        <v>-442.8</v>
      </c>
      <c r="F55" s="43">
        <f t="shared" si="3"/>
        <v>7.282398452611219E-2</v>
      </c>
      <c r="G55" s="34">
        <f>'January-19'!$F55</f>
        <v>13</v>
      </c>
      <c r="H55" s="34">
        <f>'February-19'!$F55</f>
        <v>3</v>
      </c>
      <c r="I55" s="34">
        <f>'March-19'!$F55</f>
        <v>6</v>
      </c>
      <c r="J55" s="34">
        <f>'April-19'!$F55</f>
        <v>170</v>
      </c>
      <c r="K55" s="34">
        <f>'May-19'!$F55</f>
        <v>141</v>
      </c>
      <c r="L55" s="34">
        <f>'June-19'!$F55</f>
        <v>15</v>
      </c>
      <c r="M55" s="34">
        <f>'July-18'!$F55</f>
        <v>150</v>
      </c>
      <c r="N55" s="34">
        <f>'August-18'!$F55</f>
        <v>150</v>
      </c>
      <c r="O55" s="34">
        <f>'September-18'!$F55</f>
        <v>5</v>
      </c>
      <c r="P55" s="34">
        <f>'October-18'!$F55</f>
        <v>10</v>
      </c>
      <c r="Q55" s="34">
        <f>'November-18'!$F55</f>
        <v>90</v>
      </c>
      <c r="R55" s="34">
        <f>'December-18'!$F55</f>
        <v>0</v>
      </c>
      <c r="S55" s="49">
        <f t="shared" si="4"/>
        <v>25.849999999999998</v>
      </c>
      <c r="T55" s="53"/>
    </row>
    <row r="56" spans="1:20">
      <c r="A56" s="8" t="s">
        <v>58</v>
      </c>
      <c r="B56" s="8">
        <f>'YTD Totals'!B56</f>
        <v>15378</v>
      </c>
      <c r="C56" s="35">
        <f t="shared" si="1"/>
        <v>461.34</v>
      </c>
      <c r="D56" s="35">
        <f t="shared" si="10"/>
        <v>1876</v>
      </c>
      <c r="E56" s="35">
        <f t="shared" si="2"/>
        <v>-1414.66</v>
      </c>
      <c r="F56" s="42">
        <f t="shared" si="3"/>
        <v>0.12199245675640526</v>
      </c>
      <c r="G56" s="35">
        <f>'January-19'!$F56</f>
        <v>244</v>
      </c>
      <c r="H56" s="35">
        <f>'February-19'!$F56</f>
        <v>206</v>
      </c>
      <c r="I56" s="35">
        <f>'March-19'!$F56</f>
        <v>56</v>
      </c>
      <c r="J56" s="35">
        <f>'April-19'!$F56</f>
        <v>64</v>
      </c>
      <c r="K56" s="35">
        <f>'May-19'!$F56</f>
        <v>27</v>
      </c>
      <c r="L56" s="35">
        <f>'June-19'!$F56</f>
        <v>23</v>
      </c>
      <c r="M56" s="35">
        <f>'July-18'!$F56</f>
        <v>66</v>
      </c>
      <c r="N56" s="35">
        <f>'August-18'!$F56</f>
        <v>66</v>
      </c>
      <c r="O56" s="35">
        <f>'September-18'!$F56</f>
        <v>352</v>
      </c>
      <c r="P56" s="35">
        <f>'October-18'!$F56</f>
        <v>215</v>
      </c>
      <c r="Q56" s="35">
        <f>'November-18'!$F56</f>
        <v>207</v>
      </c>
      <c r="R56" s="35">
        <f>'December-18'!$F56</f>
        <v>350</v>
      </c>
      <c r="S56" s="50">
        <f t="shared" si="4"/>
        <v>38.445</v>
      </c>
      <c r="T56" s="53"/>
    </row>
    <row r="57" spans="1:20">
      <c r="A57" s="7" t="s">
        <v>59</v>
      </c>
      <c r="B57" s="7">
        <f>'YTD Totals'!B57</f>
        <v>17645</v>
      </c>
      <c r="C57" s="34">
        <f t="shared" si="1"/>
        <v>529.35</v>
      </c>
      <c r="D57" s="34">
        <f t="shared" si="10"/>
        <v>2993</v>
      </c>
      <c r="E57" s="34">
        <f t="shared" si="2"/>
        <v>-2463.65</v>
      </c>
      <c r="F57" s="43">
        <f t="shared" si="3"/>
        <v>0.16962312269764807</v>
      </c>
      <c r="G57" s="34">
        <f>'January-19'!$F57</f>
        <v>38</v>
      </c>
      <c r="H57" s="34">
        <f>'February-19'!$F57</f>
        <v>143</v>
      </c>
      <c r="I57" s="34">
        <f>'March-19'!$F57</f>
        <v>334</v>
      </c>
      <c r="J57" s="34">
        <f>'April-19'!$F57</f>
        <v>189</v>
      </c>
      <c r="K57" s="34">
        <f>'May-19'!$F57</f>
        <v>37</v>
      </c>
      <c r="L57" s="34">
        <f>'June-19'!$F57</f>
        <v>9</v>
      </c>
      <c r="M57" s="34">
        <f>'July-18'!$F57</f>
        <v>234</v>
      </c>
      <c r="N57" s="34">
        <f>'August-18'!$F57</f>
        <v>234</v>
      </c>
      <c r="O57" s="34">
        <f>'September-18'!$F57</f>
        <v>901</v>
      </c>
      <c r="P57" s="34">
        <f>'October-18'!$F57</f>
        <v>549</v>
      </c>
      <c r="Q57" s="34">
        <f>'November-18'!$F57</f>
        <v>185</v>
      </c>
      <c r="R57" s="34">
        <f>'December-18'!$F57</f>
        <v>140</v>
      </c>
      <c r="S57" s="49">
        <f t="shared" si="4"/>
        <v>44.112500000000004</v>
      </c>
      <c r="T57" s="53"/>
    </row>
    <row r="58" spans="1:20">
      <c r="A58" s="6" t="s">
        <v>68</v>
      </c>
      <c r="B58" s="6">
        <f>'YTD Totals'!B58</f>
        <v>1043053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</row>
  </sheetData>
  <sheetProtection autoFilter="0"/>
  <autoFilter ref="A1:S58"/>
  <conditionalFormatting sqref="E2 E4 E6 E8 E10">
    <cfRule type="cellIs" dxfId="28" priority="31" operator="lessThan">
      <formula>0</formula>
    </cfRule>
  </conditionalFormatting>
  <conditionalFormatting sqref="E3 E5 E7 E9 E11">
    <cfRule type="cellIs" dxfId="27" priority="30" operator="lessThan">
      <formula>0</formula>
    </cfRule>
  </conditionalFormatting>
  <conditionalFormatting sqref="F2 F4 F6 F8 F10 F16 F45">
    <cfRule type="cellIs" dxfId="26" priority="29" operator="lessThan">
      <formula>0.03</formula>
    </cfRule>
  </conditionalFormatting>
  <conditionalFormatting sqref="F11 F9 F7 F3 F5">
    <cfRule type="cellIs" dxfId="25" priority="28" operator="lessThan">
      <formula>0.03</formula>
    </cfRule>
  </conditionalFormatting>
  <conditionalFormatting sqref="E16">
    <cfRule type="cellIs" dxfId="24" priority="27" operator="lessThan">
      <formula>0</formula>
    </cfRule>
  </conditionalFormatting>
  <conditionalFormatting sqref="E18 E20 E22">
    <cfRule type="cellIs" dxfId="23" priority="24" operator="lessThan">
      <formula>0</formula>
    </cfRule>
  </conditionalFormatting>
  <conditionalFormatting sqref="E17 E19 E21">
    <cfRule type="cellIs" dxfId="22" priority="23" operator="lessThan">
      <formula>0</formula>
    </cfRule>
  </conditionalFormatting>
  <conditionalFormatting sqref="F18 F20 F22">
    <cfRule type="cellIs" dxfId="21" priority="22" operator="lessThan">
      <formula>0.03</formula>
    </cfRule>
  </conditionalFormatting>
  <conditionalFormatting sqref="F21 F17 F19">
    <cfRule type="cellIs" dxfId="20" priority="21" operator="lessThan">
      <formula>0.03</formula>
    </cfRule>
  </conditionalFormatting>
  <conditionalFormatting sqref="E24 E26 E28">
    <cfRule type="cellIs" dxfId="19" priority="20" operator="lessThan">
      <formula>0</formula>
    </cfRule>
  </conditionalFormatting>
  <conditionalFormatting sqref="E23 E25 E27">
    <cfRule type="cellIs" dxfId="18" priority="19" operator="lessThan">
      <formula>0</formula>
    </cfRule>
  </conditionalFormatting>
  <conditionalFormatting sqref="F24 F26 F28">
    <cfRule type="cellIs" dxfId="17" priority="18" operator="lessThan">
      <formula>0.03</formula>
    </cfRule>
  </conditionalFormatting>
  <conditionalFormatting sqref="F27 F23 F25">
    <cfRule type="cellIs" dxfId="16" priority="17" operator="lessThan">
      <formula>0.03</formula>
    </cfRule>
  </conditionalFormatting>
  <conditionalFormatting sqref="E30 E32 E34">
    <cfRule type="cellIs" dxfId="15" priority="16" operator="lessThan">
      <formula>0</formula>
    </cfRule>
  </conditionalFormatting>
  <conditionalFormatting sqref="E29 E31 E33">
    <cfRule type="cellIs" dxfId="14" priority="15" operator="lessThan">
      <formula>0</formula>
    </cfRule>
  </conditionalFormatting>
  <conditionalFormatting sqref="F30 F32 F34">
    <cfRule type="cellIs" dxfId="13" priority="14" operator="lessThan">
      <formula>0.03</formula>
    </cfRule>
  </conditionalFormatting>
  <conditionalFormatting sqref="F33 F29 F31">
    <cfRule type="cellIs" dxfId="12" priority="13" operator="lessThan">
      <formula>0.03</formula>
    </cfRule>
  </conditionalFormatting>
  <conditionalFormatting sqref="E36 E38 E40">
    <cfRule type="cellIs" dxfId="11" priority="12" operator="lessThan">
      <formula>0</formula>
    </cfRule>
  </conditionalFormatting>
  <conditionalFormatting sqref="E35 E37 E39">
    <cfRule type="cellIs" dxfId="10" priority="11" operator="lessThan">
      <formula>0</formula>
    </cfRule>
  </conditionalFormatting>
  <conditionalFormatting sqref="F36 F38 F40">
    <cfRule type="cellIs" dxfId="9" priority="10" operator="lessThan">
      <formula>0.03</formula>
    </cfRule>
  </conditionalFormatting>
  <conditionalFormatting sqref="F39 F35 F37">
    <cfRule type="cellIs" dxfId="8" priority="9" operator="lessThan">
      <formula>0.03</formula>
    </cfRule>
  </conditionalFormatting>
  <conditionalFormatting sqref="E47 E49 E51">
    <cfRule type="cellIs" dxfId="7" priority="8" operator="lessThan">
      <formula>0</formula>
    </cfRule>
  </conditionalFormatting>
  <conditionalFormatting sqref="E46 E48 E50">
    <cfRule type="cellIs" dxfId="6" priority="7" operator="lessThan">
      <formula>0</formula>
    </cfRule>
  </conditionalFormatting>
  <conditionalFormatting sqref="F47 F49 F51">
    <cfRule type="cellIs" dxfId="5" priority="6" operator="lessThan">
      <formula>0.03</formula>
    </cfRule>
  </conditionalFormatting>
  <conditionalFormatting sqref="F50 F46 F48">
    <cfRule type="cellIs" dxfId="4" priority="5" operator="lessThan">
      <formula>0.03</formula>
    </cfRule>
  </conditionalFormatting>
  <conditionalFormatting sqref="E53 E55 E57">
    <cfRule type="cellIs" dxfId="3" priority="4" operator="lessThan">
      <formula>0</formula>
    </cfRule>
  </conditionalFormatting>
  <conditionalFormatting sqref="E52 E54 E56">
    <cfRule type="cellIs" dxfId="2" priority="3" operator="lessThan">
      <formula>0</formula>
    </cfRule>
  </conditionalFormatting>
  <conditionalFormatting sqref="F53 F55 F57">
    <cfRule type="cellIs" dxfId="1" priority="2" operator="lessThan">
      <formula>0.03</formula>
    </cfRule>
  </conditionalFormatting>
  <conditionalFormatting sqref="F56 F52 F54">
    <cfRule type="cellIs" dxfId="0" priority="1" operator="lessThan">
      <formula>0.03</formula>
    </cfRule>
  </conditionalFormatting>
  <dataValidations count="2">
    <dataValidation allowBlank="1" showInputMessage="1" showErrorMessage="1" promptTitle="Total deletions" prompt="The number of items that need to be weeded to meet the 3% addition criteria" sqref="C1"/>
    <dataValidation allowBlank="1" showInputMessage="1" showErrorMessage="1" promptTitle="Total Items" prompt="This data is based on reports run on July 1, 2018" sqref="B1"/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 activeCell="D55" sqref="D55"/>
    </sheetView>
  </sheetViews>
  <sheetFormatPr defaultColWidth="9.109375" defaultRowHeight="14.4"/>
  <cols>
    <col min="1" max="1" width="16.6640625" style="2" customWidth="1"/>
    <col min="2" max="20" width="14.6640625" style="2" customWidth="1"/>
    <col min="21" max="16384" width="9.109375" style="2"/>
  </cols>
  <sheetData>
    <row r="1" spans="1:20" s="1" customFormat="1" ht="75" customHeight="1">
      <c r="A1" s="3" t="s">
        <v>192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187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JulyR!H2</f>
        <v>59595</v>
      </c>
      <c r="C2" s="7">
        <f>B2</f>
        <v>59595</v>
      </c>
      <c r="D2" s="7">
        <f>JulyR!I2</f>
        <v>59784</v>
      </c>
      <c r="E2" s="7">
        <f>JulyR!J2</f>
        <v>386</v>
      </c>
      <c r="F2" s="7">
        <f>JulyR!K2</f>
        <v>197</v>
      </c>
      <c r="G2" s="7">
        <f>JulyR!L2</f>
        <v>58324</v>
      </c>
      <c r="H2" s="7">
        <f>JulyR!M2</f>
        <v>183</v>
      </c>
      <c r="I2" s="7">
        <f>JulyR!N2</f>
        <v>93</v>
      </c>
      <c r="J2" s="7">
        <f>JulyR!B2</f>
        <v>9161</v>
      </c>
      <c r="K2" s="7">
        <f>JulyR!C2</f>
        <v>4616</v>
      </c>
      <c r="L2" s="7">
        <f>JulyR!D2</f>
        <v>4545</v>
      </c>
      <c r="M2" s="7">
        <f>JulyR!U2</f>
        <v>257</v>
      </c>
      <c r="N2" s="7">
        <f>JulyR!G2</f>
        <v>880</v>
      </c>
      <c r="O2" s="7">
        <f>JulyR!O2</f>
        <v>9686</v>
      </c>
      <c r="P2" s="7">
        <f>JulyR!P2</f>
        <v>67</v>
      </c>
      <c r="Q2" s="7">
        <f>JulyR!Q2</f>
        <v>13</v>
      </c>
      <c r="R2" s="7">
        <f>JulyR!R2</f>
        <v>13</v>
      </c>
      <c r="S2" s="7">
        <f>JulyR!E2</f>
        <v>1118</v>
      </c>
      <c r="T2" s="7">
        <f>JulyR!F2</f>
        <v>1224</v>
      </c>
    </row>
    <row r="3" spans="1:20">
      <c r="A3" s="8" t="s">
        <v>8</v>
      </c>
      <c r="B3" s="8">
        <f>JulyR!H3</f>
        <v>24025</v>
      </c>
      <c r="C3" s="8">
        <f t="shared" ref="C3:C15" si="0">B3</f>
        <v>24025</v>
      </c>
      <c r="D3" s="8">
        <f>JulyR!I3</f>
        <v>24190</v>
      </c>
      <c r="E3" s="8">
        <f>JulyR!J3</f>
        <v>246</v>
      </c>
      <c r="F3" s="8">
        <f>JulyR!K3</f>
        <v>82</v>
      </c>
      <c r="G3" s="8">
        <f>JulyR!L3</f>
        <v>23739</v>
      </c>
      <c r="H3" s="8">
        <f>JulyR!M3</f>
        <v>83</v>
      </c>
      <c r="I3" s="8">
        <f>JulyR!N3</f>
        <v>19</v>
      </c>
      <c r="J3" s="8">
        <f>JulyR!B3</f>
        <v>4509</v>
      </c>
      <c r="K3" s="8">
        <f>JulyR!C3</f>
        <v>2285</v>
      </c>
      <c r="L3" s="8">
        <f>JulyR!D3</f>
        <v>2224</v>
      </c>
      <c r="M3" s="8">
        <f>JulyR!U3</f>
        <v>157</v>
      </c>
      <c r="N3" s="8">
        <f>JulyR!G3</f>
        <v>506</v>
      </c>
      <c r="O3" s="8">
        <f>JulyR!O3</f>
        <v>4287</v>
      </c>
      <c r="P3" s="8">
        <f>JulyR!P3</f>
        <v>38</v>
      </c>
      <c r="Q3" s="8">
        <f>JulyR!Q3</f>
        <v>10</v>
      </c>
      <c r="R3" s="8">
        <f>JulyR!R3</f>
        <v>1</v>
      </c>
      <c r="S3" s="8">
        <f>JulyR!E3</f>
        <v>317</v>
      </c>
      <c r="T3" s="8">
        <f>JulyR!F3</f>
        <v>507</v>
      </c>
    </row>
    <row r="4" spans="1:20">
      <c r="A4" s="7" t="s">
        <v>9</v>
      </c>
      <c r="B4" s="7">
        <f>JulyR!H4</f>
        <v>65054</v>
      </c>
      <c r="C4" s="7">
        <f t="shared" si="0"/>
        <v>65054</v>
      </c>
      <c r="D4" s="7">
        <f>JulyR!I4</f>
        <v>65220</v>
      </c>
      <c r="E4" s="7">
        <f>JulyR!J4</f>
        <v>546</v>
      </c>
      <c r="F4" s="7">
        <f>JulyR!K4</f>
        <v>357</v>
      </c>
      <c r="G4" s="7">
        <f>JulyR!L4</f>
        <v>60779</v>
      </c>
      <c r="H4" s="7">
        <f>JulyR!M4</f>
        <v>349</v>
      </c>
      <c r="I4" s="7">
        <f>JulyR!N4</f>
        <v>158</v>
      </c>
      <c r="J4" s="7">
        <f>JulyR!B4</f>
        <v>17802</v>
      </c>
      <c r="K4" s="7">
        <f>JulyR!C4</f>
        <v>8408</v>
      </c>
      <c r="L4" s="7">
        <f>JulyR!D4</f>
        <v>9394</v>
      </c>
      <c r="M4" s="7">
        <f>JulyR!U5</f>
        <v>504</v>
      </c>
      <c r="N4" s="7">
        <f>JulyR!G4</f>
        <v>1408</v>
      </c>
      <c r="O4" s="7">
        <f>JulyR!O4</f>
        <v>7491</v>
      </c>
      <c r="P4" s="7">
        <f>JulyR!P4</f>
        <v>56</v>
      </c>
      <c r="Q4" s="7">
        <f>JulyR!Q4</f>
        <v>30</v>
      </c>
      <c r="R4" s="7">
        <f>JulyR!R4</f>
        <v>9</v>
      </c>
      <c r="S4" s="7">
        <f>JulyR!E4</f>
        <v>1005</v>
      </c>
      <c r="T4" s="7">
        <f>JulyR!F4</f>
        <v>1286</v>
      </c>
    </row>
    <row r="5" spans="1:20">
      <c r="A5" s="8" t="s">
        <v>10</v>
      </c>
      <c r="B5" s="8">
        <f>JulyR!H5</f>
        <v>11514</v>
      </c>
      <c r="C5" s="8">
        <f t="shared" si="0"/>
        <v>11514</v>
      </c>
      <c r="D5" s="8">
        <f>JulyR!I5</f>
        <v>11548</v>
      </c>
      <c r="E5" s="8">
        <f>JulyR!J5</f>
        <v>53</v>
      </c>
      <c r="F5" s="8">
        <f>JulyR!K5</f>
        <v>19</v>
      </c>
      <c r="G5" s="8">
        <f>JulyR!L5</f>
        <v>11262</v>
      </c>
      <c r="H5" s="8">
        <f>JulyR!M5</f>
        <v>5</v>
      </c>
      <c r="I5" s="8">
        <f>JulyR!N5</f>
        <v>6</v>
      </c>
      <c r="J5" s="8">
        <f>JulyR!B5</f>
        <v>320</v>
      </c>
      <c r="K5" s="8">
        <f>JulyR!C5</f>
        <v>90</v>
      </c>
      <c r="L5" s="8">
        <f>JulyR!D5</f>
        <v>230</v>
      </c>
      <c r="M5" s="8">
        <f>JulyR!U7</f>
        <v>22</v>
      </c>
      <c r="N5" s="8">
        <f>JulyR!G5</f>
        <v>28</v>
      </c>
      <c r="O5" s="8">
        <f>JulyR!O5</f>
        <v>200</v>
      </c>
      <c r="P5" s="8">
        <f>JulyR!P5</f>
        <v>1</v>
      </c>
      <c r="Q5" s="8">
        <f>JulyR!Q5</f>
        <v>0</v>
      </c>
      <c r="R5" s="8">
        <f>JulyR!R5</f>
        <v>0</v>
      </c>
      <c r="S5" s="8">
        <f>JulyR!E5</f>
        <v>99</v>
      </c>
      <c r="T5" s="8">
        <f>JulyR!F5</f>
        <v>32</v>
      </c>
    </row>
    <row r="6" spans="1:20">
      <c r="A6" s="7" t="s">
        <v>11</v>
      </c>
      <c r="B6" s="7">
        <f>JulyR!H6</f>
        <v>59720</v>
      </c>
      <c r="C6" s="7">
        <f t="shared" si="0"/>
        <v>59720</v>
      </c>
      <c r="D6" s="7">
        <f>JulyR!I6</f>
        <v>60100</v>
      </c>
      <c r="E6" s="7">
        <f>JulyR!J6</f>
        <v>555</v>
      </c>
      <c r="F6" s="7">
        <f>JulyR!K6</f>
        <v>172</v>
      </c>
      <c r="G6" s="7">
        <f>JulyR!L6</f>
        <v>56603</v>
      </c>
      <c r="H6" s="7">
        <f>JulyR!M6</f>
        <v>293</v>
      </c>
      <c r="I6" s="7">
        <f>JulyR!N6</f>
        <v>115</v>
      </c>
      <c r="J6" s="7">
        <f>JulyR!B6</f>
        <v>13513</v>
      </c>
      <c r="K6" s="7">
        <f>JulyR!C6</f>
        <v>5827</v>
      </c>
      <c r="L6" s="7">
        <f>JulyR!D6</f>
        <v>7686</v>
      </c>
      <c r="M6" s="7">
        <f>JulyR!U8</f>
        <v>300</v>
      </c>
      <c r="N6" s="7">
        <f>JulyR!G6</f>
        <v>1299</v>
      </c>
      <c r="O6" s="7">
        <f>JulyR!O6</f>
        <v>13301</v>
      </c>
      <c r="P6" s="7">
        <f>JulyR!P6</f>
        <v>79</v>
      </c>
      <c r="Q6" s="7">
        <f>JulyR!Q6</f>
        <v>27</v>
      </c>
      <c r="R6" s="7">
        <f>JulyR!R6</f>
        <v>8</v>
      </c>
      <c r="S6" s="7">
        <f>JulyR!E6</f>
        <v>1396</v>
      </c>
      <c r="T6" s="7">
        <f>JulyR!F6</f>
        <v>1397</v>
      </c>
    </row>
    <row r="7" spans="1:20">
      <c r="A7" s="8" t="s">
        <v>12</v>
      </c>
      <c r="B7" s="8">
        <f>JulyR!H7</f>
        <v>15223</v>
      </c>
      <c r="C7" s="8">
        <f t="shared" si="0"/>
        <v>15223</v>
      </c>
      <c r="D7" s="8">
        <f>JulyR!I7</f>
        <v>15268</v>
      </c>
      <c r="E7" s="8">
        <f>JulyR!J7</f>
        <v>68</v>
      </c>
      <c r="F7" s="8">
        <f>JulyR!K7</f>
        <v>23</v>
      </c>
      <c r="G7" s="8">
        <f>JulyR!L7</f>
        <v>15166</v>
      </c>
      <c r="H7" s="8">
        <f>JulyR!M7</f>
        <v>13</v>
      </c>
      <c r="I7" s="8">
        <f>JulyR!N7</f>
        <v>13</v>
      </c>
      <c r="J7" s="8">
        <f>JulyR!B7</f>
        <v>1534</v>
      </c>
      <c r="K7" s="8">
        <f>JulyR!C7</f>
        <v>1115</v>
      </c>
      <c r="L7" s="8">
        <f>JulyR!D7</f>
        <v>419</v>
      </c>
      <c r="M7" s="8">
        <f>JulyR!U9</f>
        <v>28</v>
      </c>
      <c r="N7" s="8">
        <f>JulyR!G7</f>
        <v>149</v>
      </c>
      <c r="O7" s="8">
        <f>JulyR!O7</f>
        <v>703</v>
      </c>
      <c r="P7" s="8">
        <f>JulyR!P7</f>
        <v>6</v>
      </c>
      <c r="Q7" s="8">
        <f>JulyR!Q7</f>
        <v>0</v>
      </c>
      <c r="R7" s="8">
        <f>JulyR!R7</f>
        <v>0</v>
      </c>
      <c r="S7" s="8">
        <f>JulyR!E7</f>
        <v>231</v>
      </c>
      <c r="T7" s="8">
        <f>JulyR!F7</f>
        <v>226</v>
      </c>
    </row>
    <row r="8" spans="1:20">
      <c r="A8" s="7" t="s">
        <v>13</v>
      </c>
      <c r="B8" s="7">
        <f>JulyR!H8</f>
        <v>9019</v>
      </c>
      <c r="C8" s="7">
        <f t="shared" si="0"/>
        <v>9019</v>
      </c>
      <c r="D8" s="7">
        <f>JulyR!I8</f>
        <v>9061</v>
      </c>
      <c r="E8" s="7">
        <f>JulyR!J8</f>
        <v>56</v>
      </c>
      <c r="F8" s="7">
        <f>JulyR!K8</f>
        <v>14</v>
      </c>
      <c r="G8" s="7">
        <f>JulyR!L8</f>
        <v>8898</v>
      </c>
      <c r="H8" s="7">
        <f>JulyR!M8</f>
        <v>11</v>
      </c>
      <c r="I8" s="7">
        <f>JulyR!N8</f>
        <v>3</v>
      </c>
      <c r="J8" s="7">
        <f>JulyR!B8</f>
        <v>795</v>
      </c>
      <c r="K8" s="7">
        <f>JulyR!C8</f>
        <v>610</v>
      </c>
      <c r="L8" s="7">
        <f>JulyR!D8</f>
        <v>185</v>
      </c>
      <c r="M8" s="7">
        <f>JulyR!U10</f>
        <v>9</v>
      </c>
      <c r="N8" s="7">
        <f>JulyR!G8</f>
        <v>96</v>
      </c>
      <c r="O8" s="7">
        <f>JulyR!O8</f>
        <v>604</v>
      </c>
      <c r="P8" s="7">
        <f>JulyR!P8</f>
        <v>7</v>
      </c>
      <c r="Q8" s="7">
        <f>JulyR!Q8</f>
        <v>2</v>
      </c>
      <c r="R8" s="7">
        <f>JulyR!R8</f>
        <v>1</v>
      </c>
      <c r="S8" s="7">
        <f>JulyR!E8</f>
        <v>130</v>
      </c>
      <c r="T8" s="7">
        <f>JulyR!F8</f>
        <v>174</v>
      </c>
    </row>
    <row r="9" spans="1:20">
      <c r="A9" s="8" t="s">
        <v>14</v>
      </c>
      <c r="B9" s="8">
        <f>JulyR!H9</f>
        <v>9362</v>
      </c>
      <c r="C9" s="8">
        <f t="shared" si="0"/>
        <v>9362</v>
      </c>
      <c r="D9" s="8">
        <f>JulyR!I9</f>
        <v>9328</v>
      </c>
      <c r="E9" s="8">
        <f>JulyR!J9</f>
        <v>39</v>
      </c>
      <c r="F9" s="8">
        <f>JulyR!K9</f>
        <v>73</v>
      </c>
      <c r="G9" s="8">
        <f>JulyR!L9</f>
        <v>9151</v>
      </c>
      <c r="H9" s="8">
        <f>JulyR!M9</f>
        <v>14</v>
      </c>
      <c r="I9" s="8">
        <f>JulyR!N9</f>
        <v>3</v>
      </c>
      <c r="J9" s="8">
        <f>JulyR!B9</f>
        <v>332</v>
      </c>
      <c r="K9" s="8">
        <f>JulyR!C9</f>
        <v>239</v>
      </c>
      <c r="L9" s="8">
        <f>JulyR!D9</f>
        <v>93</v>
      </c>
      <c r="M9" s="8">
        <f>JulyR!U11</f>
        <v>8</v>
      </c>
      <c r="N9" s="8">
        <f>JulyR!G9</f>
        <v>54</v>
      </c>
      <c r="O9" s="8">
        <f>JulyR!O9</f>
        <v>291</v>
      </c>
      <c r="P9" s="8">
        <f>JulyR!P9</f>
        <v>1</v>
      </c>
      <c r="Q9" s="8">
        <f>JulyR!Q9</f>
        <v>0</v>
      </c>
      <c r="R9" s="8">
        <f>JulyR!R9</f>
        <v>0</v>
      </c>
      <c r="S9" s="8">
        <f>JulyR!E9</f>
        <v>106</v>
      </c>
      <c r="T9" s="8">
        <f>JulyR!F9</f>
        <v>44</v>
      </c>
    </row>
    <row r="10" spans="1:20">
      <c r="A10" s="7" t="s">
        <v>15</v>
      </c>
      <c r="B10" s="7">
        <f>JulyR!H10</f>
        <v>6463</v>
      </c>
      <c r="C10" s="7">
        <f t="shared" si="0"/>
        <v>6463</v>
      </c>
      <c r="D10" s="7">
        <f>JulyR!I10</f>
        <v>6523</v>
      </c>
      <c r="E10" s="7">
        <f>JulyR!J10</f>
        <v>60</v>
      </c>
      <c r="F10" s="7">
        <f>JulyR!K10</f>
        <v>2</v>
      </c>
      <c r="G10" s="7">
        <f>JulyR!L10</f>
        <v>6379</v>
      </c>
      <c r="H10" s="7">
        <f>JulyR!M10</f>
        <v>1</v>
      </c>
      <c r="I10" s="7">
        <f>JulyR!N10</f>
        <v>1</v>
      </c>
      <c r="J10" s="7">
        <f>JulyR!B10</f>
        <v>105</v>
      </c>
      <c r="K10" s="7">
        <f>JulyR!C10</f>
        <v>30</v>
      </c>
      <c r="L10" s="7">
        <f>JulyR!D10</f>
        <v>75</v>
      </c>
      <c r="M10" s="7">
        <f>JulyR!U12</f>
        <v>1</v>
      </c>
      <c r="N10" s="7">
        <f>JulyR!G10</f>
        <v>25</v>
      </c>
      <c r="O10" s="7">
        <f>JulyR!O10</f>
        <v>141</v>
      </c>
      <c r="P10" s="7">
        <f>JulyR!P10</f>
        <v>0</v>
      </c>
      <c r="Q10" s="7">
        <f>JulyR!Q10</f>
        <v>0</v>
      </c>
      <c r="R10" s="7">
        <f>JulyR!R10</f>
        <v>0</v>
      </c>
      <c r="S10" s="7">
        <f>JulyR!E10</f>
        <v>57</v>
      </c>
      <c r="T10" s="7">
        <f>JulyR!F10</f>
        <v>3</v>
      </c>
    </row>
    <row r="11" spans="1:20">
      <c r="A11" s="8" t="s">
        <v>16</v>
      </c>
      <c r="B11" s="8">
        <f>JulyR!H11</f>
        <v>12438</v>
      </c>
      <c r="C11" s="8">
        <f t="shared" si="0"/>
        <v>12438</v>
      </c>
      <c r="D11" s="8">
        <f>JulyR!I11</f>
        <v>11839</v>
      </c>
      <c r="E11" s="8">
        <f>JulyR!J11</f>
        <v>1903</v>
      </c>
      <c r="F11" s="8">
        <f>JulyR!K11</f>
        <v>2516</v>
      </c>
      <c r="G11" s="8">
        <f>JulyR!L11</f>
        <v>11839</v>
      </c>
      <c r="H11" s="8">
        <f>JulyR!M11</f>
        <v>412</v>
      </c>
      <c r="I11" s="8">
        <f>JulyR!N11</f>
        <v>2516</v>
      </c>
      <c r="J11" s="8">
        <f>JulyR!B11</f>
        <v>0</v>
      </c>
      <c r="K11" s="8">
        <f>JulyR!C11</f>
        <v>0</v>
      </c>
      <c r="L11" s="8">
        <f>JulyR!D11</f>
        <v>0</v>
      </c>
      <c r="M11" s="8"/>
      <c r="N11" s="8">
        <f>JulyR!G11</f>
        <v>0</v>
      </c>
      <c r="O11" s="8">
        <f>JulyR!O11</f>
        <v>3</v>
      </c>
      <c r="P11" s="8">
        <f>JulyR!P11</f>
        <v>0</v>
      </c>
      <c r="Q11" s="8">
        <f>JulyR!Q11</f>
        <v>0</v>
      </c>
      <c r="R11" s="8">
        <f>JulyR!R11</f>
        <v>0</v>
      </c>
      <c r="S11" s="8">
        <f>JulyR!E11</f>
        <v>0</v>
      </c>
      <c r="T11" s="8">
        <f>JulyR!F11</f>
        <v>0</v>
      </c>
    </row>
    <row r="12" spans="1:20">
      <c r="A12" s="9" t="s">
        <v>17</v>
      </c>
      <c r="B12" s="9">
        <f>JulyR!H12</f>
        <v>3142</v>
      </c>
      <c r="C12" s="9">
        <f t="shared" si="0"/>
        <v>3142</v>
      </c>
      <c r="D12" s="9">
        <f>JulyR!I12</f>
        <v>3136</v>
      </c>
      <c r="E12" s="9">
        <f>JulyR!J12</f>
        <v>53</v>
      </c>
      <c r="F12" s="9">
        <f>JulyR!K12</f>
        <v>9</v>
      </c>
      <c r="G12" s="9">
        <f>JulyR!L12</f>
        <v>3065</v>
      </c>
      <c r="H12" s="9">
        <f>JulyR!M12</f>
        <v>16</v>
      </c>
      <c r="I12" s="9">
        <f>JulyR!N12</f>
        <v>4</v>
      </c>
      <c r="J12" s="9">
        <f>JulyR!B12</f>
        <v>260</v>
      </c>
      <c r="K12" s="9">
        <f>JulyR!C12</f>
        <v>164</v>
      </c>
      <c r="L12" s="9">
        <f>JulyR!D12</f>
        <v>96</v>
      </c>
      <c r="M12" s="9"/>
      <c r="N12" s="9">
        <f>JulyR!G12</f>
        <v>47</v>
      </c>
      <c r="O12" s="9">
        <f>JulyR!O12</f>
        <v>555</v>
      </c>
      <c r="P12" s="9">
        <f>JulyR!P12</f>
        <v>13</v>
      </c>
      <c r="Q12" s="9">
        <f>JulyR!Q12</f>
        <v>0</v>
      </c>
      <c r="R12" s="9">
        <f>JulyR!R12</f>
        <v>0</v>
      </c>
      <c r="S12" s="9">
        <f>JulyR!E12</f>
        <v>94</v>
      </c>
      <c r="T12" s="9">
        <f>JulyR!F12</f>
        <v>59</v>
      </c>
    </row>
    <row r="13" spans="1:20">
      <c r="A13" s="9" t="s">
        <v>18</v>
      </c>
      <c r="B13" s="9">
        <f>JulyR!H13</f>
        <v>5352</v>
      </c>
      <c r="C13" s="9">
        <f t="shared" si="0"/>
        <v>5352</v>
      </c>
      <c r="D13" s="9">
        <f>JulyR!I13</f>
        <v>5405</v>
      </c>
      <c r="E13" s="9">
        <f>JulyR!J13</f>
        <v>76</v>
      </c>
      <c r="F13" s="9">
        <f>JulyR!K13</f>
        <v>21</v>
      </c>
      <c r="G13" s="9">
        <f>JulyR!L13</f>
        <v>5274</v>
      </c>
      <c r="H13" s="9">
        <f>JulyR!M13</f>
        <v>20</v>
      </c>
      <c r="I13" s="9">
        <f>JulyR!N13</f>
        <v>12</v>
      </c>
      <c r="J13" s="9">
        <f>JulyR!B13</f>
        <v>919</v>
      </c>
      <c r="K13" s="9">
        <f>JulyR!C13</f>
        <v>499</v>
      </c>
      <c r="L13" s="9">
        <f>JulyR!D13</f>
        <v>420</v>
      </c>
      <c r="M13" s="9"/>
      <c r="N13" s="9">
        <f>JulyR!G13</f>
        <v>110</v>
      </c>
      <c r="O13" s="9">
        <f>JulyR!O13</f>
        <v>451</v>
      </c>
      <c r="P13" s="9">
        <f>JulyR!P13</f>
        <v>16</v>
      </c>
      <c r="Q13" s="9">
        <f>JulyR!Q13</f>
        <v>3</v>
      </c>
      <c r="R13" s="9">
        <f>JulyR!R13</f>
        <v>0</v>
      </c>
      <c r="S13" s="9">
        <f>JulyR!E13</f>
        <v>168</v>
      </c>
      <c r="T13" s="9">
        <f>JulyR!F13</f>
        <v>205</v>
      </c>
    </row>
    <row r="14" spans="1:20">
      <c r="A14" s="9" t="s">
        <v>19</v>
      </c>
      <c r="B14" s="9">
        <f>JulyR!H14</f>
        <v>14204</v>
      </c>
      <c r="C14" s="9">
        <f t="shared" si="0"/>
        <v>14204</v>
      </c>
      <c r="D14" s="9">
        <f>JulyR!I14</f>
        <v>14266</v>
      </c>
      <c r="E14" s="9">
        <f>JulyR!J14</f>
        <v>147</v>
      </c>
      <c r="F14" s="9">
        <f>JulyR!K14</f>
        <v>104</v>
      </c>
      <c r="G14" s="9">
        <f>JulyR!L14</f>
        <v>13941</v>
      </c>
      <c r="H14" s="9">
        <f>JulyR!M14</f>
        <v>48</v>
      </c>
      <c r="I14" s="9">
        <f>JulyR!N14</f>
        <v>24</v>
      </c>
      <c r="J14" s="9">
        <f>JulyR!B14</f>
        <v>1703</v>
      </c>
      <c r="K14" s="9">
        <f>JulyR!C14</f>
        <v>982</v>
      </c>
      <c r="L14" s="9">
        <f>JulyR!D14</f>
        <v>721</v>
      </c>
      <c r="M14" s="9"/>
      <c r="N14" s="9">
        <f>JulyR!G14</f>
        <v>237</v>
      </c>
      <c r="O14" s="9">
        <f>JulyR!O14</f>
        <v>1419</v>
      </c>
      <c r="P14" s="9">
        <f>JulyR!P14</f>
        <v>16</v>
      </c>
      <c r="Q14" s="9">
        <f>JulyR!Q14</f>
        <v>5</v>
      </c>
      <c r="R14" s="9">
        <f>JulyR!R14</f>
        <v>0</v>
      </c>
      <c r="S14" s="9">
        <f>JulyR!E14</f>
        <v>440</v>
      </c>
      <c r="T14" s="9">
        <f>JulyR!F14</f>
        <v>265</v>
      </c>
    </row>
    <row r="15" spans="1:20">
      <c r="A15" s="9" t="s">
        <v>20</v>
      </c>
      <c r="B15" s="9">
        <f>JulyR!H15</f>
        <v>8628</v>
      </c>
      <c r="C15" s="9">
        <f t="shared" si="0"/>
        <v>8628</v>
      </c>
      <c r="D15" s="9">
        <f>JulyR!I15</f>
        <v>8552</v>
      </c>
      <c r="E15" s="9">
        <f>JulyR!J15</f>
        <v>94</v>
      </c>
      <c r="F15" s="9">
        <f>JulyR!K15</f>
        <v>202</v>
      </c>
      <c r="G15" s="9">
        <f>JulyR!L15</f>
        <v>8420</v>
      </c>
      <c r="H15" s="9">
        <f>JulyR!M15</f>
        <v>25</v>
      </c>
      <c r="I15" s="9">
        <f>JulyR!N15</f>
        <v>58</v>
      </c>
      <c r="J15" s="9">
        <f>JulyR!B15</f>
        <v>818</v>
      </c>
      <c r="K15" s="9">
        <f>JulyR!C15</f>
        <v>552</v>
      </c>
      <c r="L15" s="9">
        <f>JulyR!D15</f>
        <v>266</v>
      </c>
      <c r="M15" s="9"/>
      <c r="N15" s="9">
        <f>JulyR!G15</f>
        <v>129</v>
      </c>
      <c r="O15" s="9">
        <f>JulyR!O15</f>
        <v>985</v>
      </c>
      <c r="P15" s="9">
        <f>JulyR!P15</f>
        <v>4</v>
      </c>
      <c r="Q15" s="9">
        <f>JulyR!Q15</f>
        <v>0</v>
      </c>
      <c r="R15" s="9">
        <f>JulyR!R15</f>
        <v>0</v>
      </c>
      <c r="S15" s="9">
        <f>JulyR!E15</f>
        <v>276</v>
      </c>
      <c r="T15" s="9">
        <f>JulyR!F15</f>
        <v>215</v>
      </c>
    </row>
    <row r="16" spans="1:20">
      <c r="A16" s="5" t="s">
        <v>70</v>
      </c>
      <c r="B16" s="5">
        <f>SUM(B12:B15)</f>
        <v>31326</v>
      </c>
      <c r="C16" s="5">
        <f>SUM(C12:C15)</f>
        <v>31326</v>
      </c>
      <c r="D16" s="5">
        <f t="shared" ref="D16:L16" si="1">SUM(D12:D15)</f>
        <v>31359</v>
      </c>
      <c r="E16" s="5">
        <f t="shared" si="1"/>
        <v>370</v>
      </c>
      <c r="F16" s="5">
        <f t="shared" si="1"/>
        <v>336</v>
      </c>
      <c r="G16" s="5">
        <f t="shared" si="1"/>
        <v>30700</v>
      </c>
      <c r="H16" s="5">
        <f t="shared" si="1"/>
        <v>109</v>
      </c>
      <c r="I16" s="5">
        <f t="shared" si="1"/>
        <v>98</v>
      </c>
      <c r="J16" s="5">
        <f t="shared" si="1"/>
        <v>3700</v>
      </c>
      <c r="K16" s="5">
        <f t="shared" si="1"/>
        <v>2197</v>
      </c>
      <c r="L16" s="5">
        <f t="shared" si="1"/>
        <v>1503</v>
      </c>
      <c r="M16" s="5">
        <f>JulyR!U14</f>
        <v>103</v>
      </c>
      <c r="N16" s="5">
        <f t="shared" ref="N16:T16" si="2">SUM(N12:N15)</f>
        <v>523</v>
      </c>
      <c r="O16" s="5">
        <f t="shared" si="2"/>
        <v>3410</v>
      </c>
      <c r="P16" s="5">
        <f>SUM(Q12:Q15)</f>
        <v>8</v>
      </c>
      <c r="Q16" s="5">
        <f>SUM(P12:P15)</f>
        <v>49</v>
      </c>
      <c r="R16" s="5">
        <f t="shared" si="2"/>
        <v>0</v>
      </c>
      <c r="S16" s="5">
        <f t="shared" si="2"/>
        <v>978</v>
      </c>
      <c r="T16" s="5">
        <f t="shared" si="2"/>
        <v>744</v>
      </c>
    </row>
    <row r="17" spans="1:20">
      <c r="A17" s="8" t="s">
        <v>21</v>
      </c>
      <c r="B17" s="8">
        <f>JulyR!H16</f>
        <v>8490</v>
      </c>
      <c r="C17" s="8">
        <f>B17</f>
        <v>8490</v>
      </c>
      <c r="D17" s="8">
        <f>JulyR!I16</f>
        <v>8512</v>
      </c>
      <c r="E17" s="8">
        <f>JulyR!J16</f>
        <v>29</v>
      </c>
      <c r="F17" s="8">
        <f>JulyR!K16</f>
        <v>8</v>
      </c>
      <c r="G17" s="8">
        <f>JulyR!L16</f>
        <v>8318</v>
      </c>
      <c r="H17" s="8">
        <f>JulyR!M16</f>
        <v>9</v>
      </c>
      <c r="I17" s="8">
        <f>JulyR!N16</f>
        <v>4</v>
      </c>
      <c r="J17" s="8">
        <f>JulyR!B16</f>
        <v>272</v>
      </c>
      <c r="K17" s="8">
        <f>JulyR!C16</f>
        <v>143</v>
      </c>
      <c r="L17" s="8">
        <f>JulyR!D16</f>
        <v>129</v>
      </c>
      <c r="M17" s="8">
        <f>JulyR!U15</f>
        <v>13</v>
      </c>
      <c r="N17" s="8">
        <f>JulyR!G16</f>
        <v>66</v>
      </c>
      <c r="O17" s="8">
        <f>JulyR!O16</f>
        <v>470</v>
      </c>
      <c r="P17" s="8">
        <f>JulyR!P16</f>
        <v>4</v>
      </c>
      <c r="Q17" s="8">
        <f>JulyR!Q16</f>
        <v>0</v>
      </c>
      <c r="R17" s="8">
        <f>JulyR!R16</f>
        <v>1</v>
      </c>
      <c r="S17" s="8">
        <f>JulyR!E16</f>
        <v>101</v>
      </c>
      <c r="T17" s="8">
        <f>JulyR!F16</f>
        <v>34</v>
      </c>
    </row>
    <row r="18" spans="1:20">
      <c r="A18" s="7" t="s">
        <v>22</v>
      </c>
      <c r="B18" s="7">
        <f>JulyR!H17</f>
        <v>15877</v>
      </c>
      <c r="C18" s="7">
        <f t="shared" ref="C18:C44" si="3">B18</f>
        <v>15877</v>
      </c>
      <c r="D18" s="7">
        <f>JulyR!I17</f>
        <v>16000</v>
      </c>
      <c r="E18" s="7">
        <f>JulyR!J17</f>
        <v>175</v>
      </c>
      <c r="F18" s="7">
        <f>JulyR!K17</f>
        <v>47</v>
      </c>
      <c r="G18" s="7">
        <f>JulyR!L17</f>
        <v>15708</v>
      </c>
      <c r="H18" s="7">
        <f>JulyR!M17</f>
        <v>65</v>
      </c>
      <c r="I18" s="7">
        <f>JulyR!N17</f>
        <v>20</v>
      </c>
      <c r="J18" s="7">
        <f>JulyR!B17</f>
        <v>4048</v>
      </c>
      <c r="K18" s="7">
        <f>JulyR!C17</f>
        <v>1384</v>
      </c>
      <c r="L18" s="7">
        <f>JulyR!D17</f>
        <v>2664</v>
      </c>
      <c r="M18" s="7">
        <f>JulyR!U16</f>
        <v>182</v>
      </c>
      <c r="N18" s="7">
        <f>JulyR!G17</f>
        <v>321</v>
      </c>
      <c r="O18" s="7">
        <f>JulyR!O17</f>
        <v>3911</v>
      </c>
      <c r="P18" s="7">
        <f>JulyR!P17</f>
        <v>17</v>
      </c>
      <c r="Q18" s="7">
        <f>JulyR!Q17</f>
        <v>5</v>
      </c>
      <c r="R18" s="7">
        <f>JulyR!R17</f>
        <v>0</v>
      </c>
      <c r="S18" s="7">
        <f>JulyR!E17</f>
        <v>721</v>
      </c>
      <c r="T18" s="7">
        <f>JulyR!F17</f>
        <v>541</v>
      </c>
    </row>
    <row r="19" spans="1:20">
      <c r="A19" s="8" t="s">
        <v>23</v>
      </c>
      <c r="B19" s="8">
        <f>JulyR!H18</f>
        <v>9558</v>
      </c>
      <c r="C19" s="8">
        <f t="shared" si="3"/>
        <v>9558</v>
      </c>
      <c r="D19" s="8">
        <f>JulyR!I18</f>
        <v>9690</v>
      </c>
      <c r="E19" s="8">
        <f>JulyR!J18</f>
        <v>140</v>
      </c>
      <c r="F19" s="8">
        <f>JulyR!K18</f>
        <v>8</v>
      </c>
      <c r="G19" s="8">
        <f>JulyR!L18</f>
        <v>9609</v>
      </c>
      <c r="H19" s="8">
        <f>JulyR!M18</f>
        <v>13</v>
      </c>
      <c r="I19" s="8">
        <f>JulyR!N18</f>
        <v>6</v>
      </c>
      <c r="J19" s="8">
        <f>JulyR!B18</f>
        <v>361</v>
      </c>
      <c r="K19" s="8">
        <f>JulyR!C18</f>
        <v>218</v>
      </c>
      <c r="L19" s="8">
        <f>JulyR!D18</f>
        <v>143</v>
      </c>
      <c r="M19" s="8">
        <f>JulyR!U4</f>
        <v>0</v>
      </c>
      <c r="N19" s="8">
        <f>JulyR!G18</f>
        <v>29</v>
      </c>
      <c r="O19" s="8">
        <f>JulyR!O18</f>
        <v>123</v>
      </c>
      <c r="P19" s="8">
        <f>JulyR!P18</f>
        <v>2</v>
      </c>
      <c r="Q19" s="8">
        <f>JulyR!Q18</f>
        <v>0</v>
      </c>
      <c r="R19" s="8">
        <f>JulyR!R18</f>
        <v>0</v>
      </c>
      <c r="S19" s="8">
        <f>JulyR!E18</f>
        <v>87</v>
      </c>
      <c r="T19" s="8">
        <f>JulyR!F18</f>
        <v>44</v>
      </c>
    </row>
    <row r="20" spans="1:20">
      <c r="A20" s="7" t="s">
        <v>24</v>
      </c>
      <c r="B20" s="7">
        <f>JulyR!H19</f>
        <v>33493</v>
      </c>
      <c r="C20" s="7">
        <f t="shared" si="3"/>
        <v>33493</v>
      </c>
      <c r="D20" s="7">
        <f>JulyR!I19</f>
        <v>33403</v>
      </c>
      <c r="E20" s="7">
        <f>JulyR!J19</f>
        <v>182</v>
      </c>
      <c r="F20" s="7">
        <f>JulyR!K19</f>
        <v>275</v>
      </c>
      <c r="G20" s="7">
        <f>JulyR!L19</f>
        <v>31685</v>
      </c>
      <c r="H20" s="7">
        <f>JulyR!M19</f>
        <v>75</v>
      </c>
      <c r="I20" s="7">
        <f>JulyR!N19</f>
        <v>63</v>
      </c>
      <c r="J20" s="7">
        <f>JulyR!B19</f>
        <v>5380</v>
      </c>
      <c r="K20" s="7">
        <f>JulyR!C19</f>
        <v>2783</v>
      </c>
      <c r="L20" s="7">
        <f>JulyR!D19</f>
        <v>2597</v>
      </c>
      <c r="M20" s="7">
        <f>JulyR!U27</f>
        <v>87</v>
      </c>
      <c r="N20" s="7">
        <f>JulyR!G19</f>
        <v>577</v>
      </c>
      <c r="O20" s="7">
        <f>JulyR!O19</f>
        <v>3387</v>
      </c>
      <c r="P20" s="7">
        <f>JulyR!P19</f>
        <v>25</v>
      </c>
      <c r="Q20" s="7">
        <f>JulyR!Q19</f>
        <v>9</v>
      </c>
      <c r="R20" s="7">
        <f>JulyR!R19</f>
        <v>4</v>
      </c>
      <c r="S20" s="7">
        <f>JulyR!E19</f>
        <v>429</v>
      </c>
      <c r="T20" s="7">
        <f>JulyR!F19</f>
        <v>726</v>
      </c>
    </row>
    <row r="21" spans="1:20">
      <c r="A21" s="8" t="s">
        <v>189</v>
      </c>
      <c r="B21" s="8">
        <f>JulyR!H20</f>
        <v>0</v>
      </c>
      <c r="C21" s="8">
        <f t="shared" si="3"/>
        <v>0</v>
      </c>
      <c r="D21" s="8">
        <f>JulyR!I20</f>
        <v>0</v>
      </c>
      <c r="E21" s="8">
        <f>JulyR!J20</f>
        <v>0</v>
      </c>
      <c r="F21" s="8">
        <f>JulyR!K20</f>
        <v>0</v>
      </c>
      <c r="G21" s="8">
        <f>JulyR!L20</f>
        <v>0</v>
      </c>
      <c r="H21" s="8">
        <f>JulyR!M20</f>
        <v>0</v>
      </c>
      <c r="I21" s="8">
        <f>JulyR!N20</f>
        <v>0</v>
      </c>
      <c r="J21" s="8">
        <f>JulyR!B20</f>
        <v>0</v>
      </c>
      <c r="K21" s="8">
        <f>JulyR!C20</f>
        <v>0</v>
      </c>
      <c r="L21" s="8">
        <f>JulyR!D20</f>
        <v>0</v>
      </c>
      <c r="M21" s="8">
        <f>JulyR!U17</f>
        <v>0</v>
      </c>
      <c r="N21" s="8">
        <f>JulyR!G20</f>
        <v>0</v>
      </c>
      <c r="O21" s="8">
        <f>JulyR!O20</f>
        <v>0</v>
      </c>
      <c r="P21" s="8">
        <f>JulyR!P20</f>
        <v>0</v>
      </c>
      <c r="Q21" s="8">
        <f>JulyR!Q20</f>
        <v>0</v>
      </c>
      <c r="R21" s="8">
        <f>JulyR!R20</f>
        <v>0</v>
      </c>
      <c r="S21" s="8">
        <f>JulyR!E20</f>
        <v>0</v>
      </c>
      <c r="T21" s="8">
        <f>JulyR!F20</f>
        <v>0</v>
      </c>
    </row>
    <row r="22" spans="1:20">
      <c r="A22" s="7" t="s">
        <v>25</v>
      </c>
      <c r="B22" s="7">
        <f>JulyR!H21</f>
        <v>27814</v>
      </c>
      <c r="C22" s="7">
        <f t="shared" si="3"/>
        <v>27814</v>
      </c>
      <c r="D22" s="7">
        <f>JulyR!I21</f>
        <v>27792</v>
      </c>
      <c r="E22" s="7">
        <f>JulyR!J21</f>
        <v>162</v>
      </c>
      <c r="F22" s="7">
        <f>JulyR!K21</f>
        <v>186</v>
      </c>
      <c r="G22" s="7">
        <f>JulyR!L21</f>
        <v>26609</v>
      </c>
      <c r="H22" s="7">
        <f>JulyR!M21</f>
        <v>25</v>
      </c>
      <c r="I22" s="7">
        <f>JulyR!N21</f>
        <v>29</v>
      </c>
      <c r="J22" s="7">
        <f>JulyR!B21</f>
        <v>4308</v>
      </c>
      <c r="K22" s="7">
        <f>JulyR!C21</f>
        <v>2807</v>
      </c>
      <c r="L22" s="7">
        <f>JulyR!D21</f>
        <v>1501</v>
      </c>
      <c r="M22" s="7">
        <f>JulyR!U6</f>
        <v>92</v>
      </c>
      <c r="N22" s="7">
        <f>JulyR!G21</f>
        <v>604</v>
      </c>
      <c r="O22" s="7">
        <f>JulyR!O21</f>
        <v>5357</v>
      </c>
      <c r="P22" s="7">
        <f>JulyR!P21</f>
        <v>20</v>
      </c>
      <c r="Q22" s="7">
        <f>JulyR!Q21</f>
        <v>7</v>
      </c>
      <c r="R22" s="7">
        <f>JulyR!R21</f>
        <v>3</v>
      </c>
      <c r="S22" s="7">
        <f>JulyR!E21</f>
        <v>225</v>
      </c>
      <c r="T22" s="7">
        <f>JulyR!F21</f>
        <v>438</v>
      </c>
    </row>
    <row r="23" spans="1:20">
      <c r="A23" s="8" t="s">
        <v>26</v>
      </c>
      <c r="B23" s="8">
        <f>JulyR!H22</f>
        <v>18512</v>
      </c>
      <c r="C23" s="8">
        <f t="shared" si="3"/>
        <v>18512</v>
      </c>
      <c r="D23" s="8">
        <f>JulyR!I22</f>
        <v>16849</v>
      </c>
      <c r="E23" s="8">
        <f>JulyR!J22</f>
        <v>83</v>
      </c>
      <c r="F23" s="8">
        <f>JulyR!K22</f>
        <v>1746</v>
      </c>
      <c r="G23" s="8">
        <f>JulyR!L22</f>
        <v>16096</v>
      </c>
      <c r="H23" s="8">
        <f>JulyR!M22</f>
        <v>24</v>
      </c>
      <c r="I23" s="8">
        <f>JulyR!N22</f>
        <v>1242</v>
      </c>
      <c r="J23" s="8">
        <f>JulyR!B22</f>
        <v>632</v>
      </c>
      <c r="K23" s="8">
        <f>JulyR!C22</f>
        <v>417</v>
      </c>
      <c r="L23" s="8">
        <f>JulyR!D22</f>
        <v>215</v>
      </c>
      <c r="M23" s="8">
        <f>JulyR!U18</f>
        <v>19</v>
      </c>
      <c r="N23" s="8">
        <f>JulyR!G22</f>
        <v>106</v>
      </c>
      <c r="O23" s="8">
        <f>JulyR!O22</f>
        <v>1839</v>
      </c>
      <c r="P23" s="8">
        <f>JulyR!P22</f>
        <v>4</v>
      </c>
      <c r="Q23" s="8">
        <f>JulyR!Q22</f>
        <v>2</v>
      </c>
      <c r="R23" s="8">
        <f>JulyR!R22</f>
        <v>0</v>
      </c>
      <c r="S23" s="8">
        <f>JulyR!E22</f>
        <v>196</v>
      </c>
      <c r="T23" s="8">
        <f>JulyR!F22</f>
        <v>82</v>
      </c>
    </row>
    <row r="24" spans="1:20">
      <c r="A24" s="7" t="s">
        <v>27</v>
      </c>
      <c r="B24" s="7">
        <f>JulyR!H23</f>
        <v>21538</v>
      </c>
      <c r="C24" s="7">
        <f t="shared" si="3"/>
        <v>21538</v>
      </c>
      <c r="D24" s="7">
        <f>JulyR!I23</f>
        <v>20797</v>
      </c>
      <c r="E24" s="7">
        <f>JulyR!J23</f>
        <v>137</v>
      </c>
      <c r="F24" s="7">
        <f>JulyR!K23</f>
        <v>878</v>
      </c>
      <c r="G24" s="7">
        <f>JulyR!L23</f>
        <v>19939</v>
      </c>
      <c r="H24" s="7">
        <f>JulyR!M23</f>
        <v>40</v>
      </c>
      <c r="I24" s="7">
        <f>JulyR!N23</f>
        <v>267</v>
      </c>
      <c r="J24" s="7">
        <f>JulyR!B23</f>
        <v>5526</v>
      </c>
      <c r="K24" s="7">
        <f>JulyR!C23</f>
        <v>2411</v>
      </c>
      <c r="L24" s="7">
        <f>JulyR!D23</f>
        <v>3115</v>
      </c>
      <c r="M24" s="7">
        <f>JulyR!U19</f>
        <v>132</v>
      </c>
      <c r="N24" s="7">
        <f>JulyR!G23</f>
        <v>573</v>
      </c>
      <c r="O24" s="7">
        <f>JulyR!O23</f>
        <v>3775</v>
      </c>
      <c r="P24" s="7">
        <f>JulyR!P23</f>
        <v>69</v>
      </c>
      <c r="Q24" s="7">
        <f>JulyR!Q23</f>
        <v>6</v>
      </c>
      <c r="R24" s="7">
        <f>JulyR!R23</f>
        <v>0</v>
      </c>
      <c r="S24" s="7">
        <f>JulyR!E23</f>
        <v>436</v>
      </c>
      <c r="T24" s="7">
        <f>JulyR!F23</f>
        <v>744</v>
      </c>
    </row>
    <row r="25" spans="1:20">
      <c r="A25" s="8" t="s">
        <v>28</v>
      </c>
      <c r="B25" s="8">
        <f>JulyR!H24</f>
        <v>90432</v>
      </c>
      <c r="C25" s="8">
        <f t="shared" si="3"/>
        <v>90432</v>
      </c>
      <c r="D25" s="8">
        <f>JulyR!I24</f>
        <v>90913</v>
      </c>
      <c r="E25" s="8">
        <f>JulyR!J24</f>
        <v>653</v>
      </c>
      <c r="F25" s="8">
        <f>JulyR!K24</f>
        <v>187</v>
      </c>
      <c r="G25" s="8">
        <f>JulyR!L24</f>
        <v>80997</v>
      </c>
      <c r="H25" s="8">
        <f>JulyR!M24</f>
        <v>370</v>
      </c>
      <c r="I25" s="8">
        <f>JulyR!N24</f>
        <v>71</v>
      </c>
      <c r="J25" s="8">
        <f>JulyR!B24</f>
        <v>19900</v>
      </c>
      <c r="K25" s="8">
        <f>JulyR!C24</f>
        <v>10413</v>
      </c>
      <c r="L25" s="8">
        <f>JulyR!D24</f>
        <v>9487</v>
      </c>
      <c r="M25" s="8">
        <f>JulyR!U20</f>
        <v>1120</v>
      </c>
      <c r="N25" s="8">
        <f>JulyR!G24</f>
        <v>1706</v>
      </c>
      <c r="O25" s="8">
        <f>JulyR!O24</f>
        <v>19802</v>
      </c>
      <c r="P25" s="8">
        <f>JulyR!P24</f>
        <v>258</v>
      </c>
      <c r="Q25" s="8">
        <f>JulyR!Q24</f>
        <v>34</v>
      </c>
      <c r="R25" s="8">
        <f>JulyR!R24</f>
        <v>8</v>
      </c>
      <c r="S25" s="8">
        <f>JulyR!E24</f>
        <v>1411</v>
      </c>
      <c r="T25" s="8">
        <f>JulyR!F24</f>
        <v>2011</v>
      </c>
    </row>
    <row r="26" spans="1:20">
      <c r="A26" s="7" t="s">
        <v>29</v>
      </c>
      <c r="B26" s="7">
        <f>JulyR!H25</f>
        <v>13344</v>
      </c>
      <c r="C26" s="7">
        <f t="shared" si="3"/>
        <v>13344</v>
      </c>
      <c r="D26" s="7">
        <f>JulyR!I25</f>
        <v>13292</v>
      </c>
      <c r="E26" s="7">
        <f>JulyR!J25</f>
        <v>149</v>
      </c>
      <c r="F26" s="7">
        <f>JulyR!K25</f>
        <v>201</v>
      </c>
      <c r="G26" s="7">
        <f>JulyR!L25</f>
        <v>12904</v>
      </c>
      <c r="H26" s="7">
        <f>JulyR!M25</f>
        <v>65</v>
      </c>
      <c r="I26" s="7">
        <f>JulyR!N25</f>
        <v>44</v>
      </c>
      <c r="J26" s="7">
        <f>JulyR!B25</f>
        <v>1521</v>
      </c>
      <c r="K26" s="7">
        <f>JulyR!C25</f>
        <v>923</v>
      </c>
      <c r="L26" s="7">
        <f>JulyR!D25</f>
        <v>598</v>
      </c>
      <c r="M26" s="7">
        <f>JulyR!U21</f>
        <v>55</v>
      </c>
      <c r="N26" s="7">
        <f>JulyR!G25</f>
        <v>174</v>
      </c>
      <c r="O26" s="7">
        <f>JulyR!O25</f>
        <v>991</v>
      </c>
      <c r="P26" s="7">
        <f>JulyR!P25</f>
        <v>2</v>
      </c>
      <c r="Q26" s="7">
        <f>JulyR!Q25</f>
        <v>1</v>
      </c>
      <c r="R26" s="7">
        <f>JulyR!R25</f>
        <v>0</v>
      </c>
      <c r="S26" s="7">
        <f>JulyR!E25</f>
        <v>378</v>
      </c>
      <c r="T26" s="7">
        <f>JulyR!F25</f>
        <v>228</v>
      </c>
    </row>
    <row r="27" spans="1:20">
      <c r="A27" s="8" t="s">
        <v>30</v>
      </c>
      <c r="B27" s="8">
        <f>JulyR!H26</f>
        <v>0</v>
      </c>
      <c r="C27" s="8">
        <f t="shared" si="3"/>
        <v>0</v>
      </c>
      <c r="D27" s="8">
        <f>JulyR!I26</f>
        <v>0</v>
      </c>
      <c r="E27" s="8">
        <f>JulyR!J26</f>
        <v>0</v>
      </c>
      <c r="F27" s="8">
        <f>JulyR!K26</f>
        <v>0</v>
      </c>
      <c r="G27" s="8">
        <f>JulyR!L26</f>
        <v>0</v>
      </c>
      <c r="H27" s="8">
        <f>JulyR!M26</f>
        <v>0</v>
      </c>
      <c r="I27" s="8">
        <f>JulyR!N26</f>
        <v>0</v>
      </c>
      <c r="J27" s="8">
        <f>JulyR!B26</f>
        <v>0</v>
      </c>
      <c r="K27" s="8">
        <f>JulyR!C26</f>
        <v>0</v>
      </c>
      <c r="L27" s="8">
        <f>JulyR!D26</f>
        <v>0</v>
      </c>
      <c r="M27" s="8">
        <f>JulyR!U22</f>
        <v>104</v>
      </c>
      <c r="N27" s="8">
        <f>JulyR!G26</f>
        <v>0</v>
      </c>
      <c r="O27" s="8">
        <f>JulyR!O26</f>
        <v>201</v>
      </c>
      <c r="P27" s="8">
        <f>JulyR!P26</f>
        <v>9</v>
      </c>
      <c r="Q27" s="8">
        <f>JulyR!Q26</f>
        <v>0</v>
      </c>
      <c r="R27" s="8">
        <f>JulyR!R26</f>
        <v>0</v>
      </c>
      <c r="S27" s="8">
        <f>JulyR!E26</f>
        <v>0</v>
      </c>
      <c r="T27" s="8">
        <f>JulyR!F26</f>
        <v>0</v>
      </c>
    </row>
    <row r="28" spans="1:20">
      <c r="A28" s="7" t="s">
        <v>31</v>
      </c>
      <c r="B28" s="7">
        <f>JulyR!H27</f>
        <v>14886</v>
      </c>
      <c r="C28" s="7">
        <f t="shared" si="3"/>
        <v>14886</v>
      </c>
      <c r="D28" s="7">
        <f>JulyR!I27</f>
        <v>15022</v>
      </c>
      <c r="E28" s="7">
        <f>JulyR!J27</f>
        <v>154</v>
      </c>
      <c r="F28" s="7">
        <f>JulyR!K27</f>
        <v>14</v>
      </c>
      <c r="G28" s="7">
        <f>JulyR!L27</f>
        <v>14712</v>
      </c>
      <c r="H28" s="7">
        <f>JulyR!M27</f>
        <v>49</v>
      </c>
      <c r="I28" s="7">
        <f>JulyR!N27</f>
        <v>3</v>
      </c>
      <c r="J28" s="7">
        <f>JulyR!B27</f>
        <v>1489</v>
      </c>
      <c r="K28" s="7">
        <f>JulyR!C27</f>
        <v>936</v>
      </c>
      <c r="L28" s="7">
        <f>JulyR!D27</f>
        <v>553</v>
      </c>
      <c r="M28" s="7">
        <f>JulyR!U23</f>
        <v>74</v>
      </c>
      <c r="N28" s="7">
        <f>JulyR!G27</f>
        <v>159</v>
      </c>
      <c r="O28" s="7">
        <f>JulyR!O27</f>
        <v>1131</v>
      </c>
      <c r="P28" s="7">
        <f>JulyR!P27</f>
        <v>8</v>
      </c>
      <c r="Q28" s="7">
        <f>JulyR!Q27</f>
        <v>0</v>
      </c>
      <c r="R28" s="7">
        <f>JulyR!R27</f>
        <v>0</v>
      </c>
      <c r="S28" s="7">
        <f>JulyR!E27</f>
        <v>250</v>
      </c>
      <c r="T28" s="7">
        <f>JulyR!F27</f>
        <v>231</v>
      </c>
    </row>
    <row r="29" spans="1:20">
      <c r="A29" s="8" t="s">
        <v>32</v>
      </c>
      <c r="B29" s="8">
        <f>JulyR!H28</f>
        <v>4011</v>
      </c>
      <c r="C29" s="8">
        <f t="shared" si="3"/>
        <v>4011</v>
      </c>
      <c r="D29" s="8">
        <f>JulyR!I28</f>
        <v>4060</v>
      </c>
      <c r="E29" s="8">
        <f>JulyR!J28</f>
        <v>53</v>
      </c>
      <c r="F29" s="8">
        <f>JulyR!K28</f>
        <v>4</v>
      </c>
      <c r="G29" s="8">
        <f>JulyR!L28</f>
        <v>4029</v>
      </c>
      <c r="H29" s="8">
        <f>JulyR!M28</f>
        <v>9</v>
      </c>
      <c r="I29" s="8">
        <f>JulyR!N28</f>
        <v>2</v>
      </c>
      <c r="J29" s="8">
        <f>JulyR!B28</f>
        <v>597</v>
      </c>
      <c r="K29" s="8">
        <f>JulyR!C28</f>
        <v>310</v>
      </c>
      <c r="L29" s="8">
        <f>JulyR!D28</f>
        <v>287</v>
      </c>
      <c r="M29" s="8">
        <f>JulyR!U25</f>
        <v>22</v>
      </c>
      <c r="N29" s="8">
        <f>JulyR!G28</f>
        <v>79</v>
      </c>
      <c r="O29" s="8">
        <f>JulyR!O28</f>
        <v>595</v>
      </c>
      <c r="P29" s="8">
        <f>JulyR!P28</f>
        <v>7</v>
      </c>
      <c r="Q29" s="8">
        <f>JulyR!Q28</f>
        <v>1</v>
      </c>
      <c r="R29" s="8">
        <f>JulyR!R28</f>
        <v>1</v>
      </c>
      <c r="S29" s="8">
        <f>JulyR!E28</f>
        <v>56</v>
      </c>
      <c r="T29" s="8">
        <f>JulyR!F28</f>
        <v>71</v>
      </c>
    </row>
    <row r="30" spans="1:20">
      <c r="A30" s="7" t="s">
        <v>33</v>
      </c>
      <c r="B30" s="7">
        <f>JulyR!H29</f>
        <v>16665</v>
      </c>
      <c r="C30" s="7">
        <f t="shared" si="3"/>
        <v>16665</v>
      </c>
      <c r="D30" s="7">
        <f>JulyR!I29</f>
        <v>16800</v>
      </c>
      <c r="E30" s="7">
        <f>JulyR!J29</f>
        <v>158</v>
      </c>
      <c r="F30" s="7">
        <f>JulyR!K29</f>
        <v>23</v>
      </c>
      <c r="G30" s="7">
        <f>JulyR!L29</f>
        <v>16614</v>
      </c>
      <c r="H30" s="7">
        <f>JulyR!M29</f>
        <v>57</v>
      </c>
      <c r="I30" s="7">
        <f>JulyR!N29</f>
        <v>2</v>
      </c>
      <c r="J30" s="7">
        <f>JulyR!B29</f>
        <v>3749</v>
      </c>
      <c r="K30" s="7">
        <f>JulyR!C29</f>
        <v>2067</v>
      </c>
      <c r="L30" s="7">
        <f>JulyR!D29</f>
        <v>1682</v>
      </c>
      <c r="M30" s="7">
        <f>JulyR!U26</f>
        <v>50</v>
      </c>
      <c r="N30" s="7">
        <f>JulyR!G29</f>
        <v>358</v>
      </c>
      <c r="O30" s="7">
        <f>JulyR!O29</f>
        <v>1841</v>
      </c>
      <c r="P30" s="7">
        <f>JulyR!P29</f>
        <v>13</v>
      </c>
      <c r="Q30" s="7">
        <f>JulyR!Q29</f>
        <v>3</v>
      </c>
      <c r="R30" s="7">
        <f>JulyR!R29</f>
        <v>0</v>
      </c>
      <c r="S30" s="7">
        <f>JulyR!E29</f>
        <v>507</v>
      </c>
      <c r="T30" s="7">
        <f>JulyR!F29</f>
        <v>489</v>
      </c>
    </row>
    <row r="31" spans="1:20">
      <c r="A31" s="8" t="s">
        <v>34</v>
      </c>
      <c r="B31" s="8">
        <f>JulyR!H30</f>
        <v>1143</v>
      </c>
      <c r="C31" s="8">
        <f t="shared" si="3"/>
        <v>1143</v>
      </c>
      <c r="D31" s="8">
        <f>JulyR!I30</f>
        <v>1146</v>
      </c>
      <c r="E31" s="8">
        <f>JulyR!J30</f>
        <v>44</v>
      </c>
      <c r="F31" s="8">
        <f>JulyR!K30</f>
        <v>42</v>
      </c>
      <c r="G31" s="8">
        <f>JulyR!L30</f>
        <v>1046</v>
      </c>
      <c r="H31" s="8">
        <f>JulyR!M30</f>
        <v>3</v>
      </c>
      <c r="I31" s="8">
        <f>JulyR!N30</f>
        <v>5</v>
      </c>
      <c r="J31" s="8">
        <f>JulyR!B30</f>
        <v>92</v>
      </c>
      <c r="K31" s="8">
        <f>JulyR!C30</f>
        <v>73</v>
      </c>
      <c r="L31" s="8">
        <f>JulyR!D30</f>
        <v>19</v>
      </c>
      <c r="M31" s="8">
        <f>JulyR!U28</f>
        <v>5</v>
      </c>
      <c r="N31" s="8">
        <f>JulyR!G30</f>
        <v>16</v>
      </c>
      <c r="O31" s="8">
        <f>JulyR!O30</f>
        <v>193</v>
      </c>
      <c r="P31" s="8">
        <f>JulyR!P30</f>
        <v>1</v>
      </c>
      <c r="Q31" s="8">
        <f>JulyR!Q30</f>
        <v>0</v>
      </c>
      <c r="R31" s="8">
        <f>JulyR!R30</f>
        <v>0</v>
      </c>
      <c r="S31" s="8">
        <f>JulyR!E30</f>
        <v>77</v>
      </c>
      <c r="T31" s="8">
        <f>JulyR!F30</f>
        <v>21</v>
      </c>
    </row>
    <row r="32" spans="1:20">
      <c r="A32" s="7" t="s">
        <v>35</v>
      </c>
      <c r="B32" s="7">
        <f>JulyR!H31</f>
        <v>21309</v>
      </c>
      <c r="C32" s="7">
        <f t="shared" si="3"/>
        <v>21309</v>
      </c>
      <c r="D32" s="7">
        <f>JulyR!I31</f>
        <v>21382</v>
      </c>
      <c r="E32" s="7">
        <f>JulyR!J31</f>
        <v>84</v>
      </c>
      <c r="F32" s="7">
        <f>JulyR!K31</f>
        <v>11</v>
      </c>
      <c r="G32" s="7">
        <f>JulyR!L31</f>
        <v>20517</v>
      </c>
      <c r="H32" s="7">
        <f>JulyR!M31</f>
        <v>37</v>
      </c>
      <c r="I32" s="7">
        <f>JulyR!N31</f>
        <v>3</v>
      </c>
      <c r="J32" s="7">
        <f>JulyR!B31</f>
        <v>750</v>
      </c>
      <c r="K32" s="7">
        <f>JulyR!C31</f>
        <v>320</v>
      </c>
      <c r="L32" s="7">
        <f>JulyR!D31</f>
        <v>430</v>
      </c>
      <c r="M32" s="7">
        <f>JulyR!U29</f>
        <v>14</v>
      </c>
      <c r="N32" s="7">
        <f>JulyR!G31</f>
        <v>99</v>
      </c>
      <c r="O32" s="7">
        <f>JulyR!O31</f>
        <v>648</v>
      </c>
      <c r="P32" s="7">
        <f>JulyR!P31</f>
        <v>7</v>
      </c>
      <c r="Q32" s="7">
        <f>JulyR!Q31</f>
        <v>1</v>
      </c>
      <c r="R32" s="7">
        <f>JulyR!R31</f>
        <v>1</v>
      </c>
      <c r="S32" s="7">
        <f>JulyR!E31</f>
        <v>312</v>
      </c>
      <c r="T32" s="7">
        <f>JulyR!F31</f>
        <v>29</v>
      </c>
    </row>
    <row r="33" spans="1:20">
      <c r="A33" s="8" t="s">
        <v>36</v>
      </c>
      <c r="B33" s="8">
        <f>JulyR!H32</f>
        <v>24255</v>
      </c>
      <c r="C33" s="8">
        <f t="shared" si="3"/>
        <v>24255</v>
      </c>
      <c r="D33" s="8">
        <f>JulyR!I32</f>
        <v>24330</v>
      </c>
      <c r="E33" s="8">
        <f>JulyR!J32</f>
        <v>177</v>
      </c>
      <c r="F33" s="8">
        <f>JulyR!K32</f>
        <v>102</v>
      </c>
      <c r="G33" s="8">
        <f>JulyR!L32</f>
        <v>24081</v>
      </c>
      <c r="H33" s="8">
        <f>JulyR!M32</f>
        <v>100</v>
      </c>
      <c r="I33" s="8">
        <f>JulyR!N32</f>
        <v>74</v>
      </c>
      <c r="J33" s="8">
        <f>JulyR!B32</f>
        <v>4709</v>
      </c>
      <c r="K33" s="8">
        <f>JulyR!C32</f>
        <v>2883</v>
      </c>
      <c r="L33" s="8">
        <f>JulyR!D32</f>
        <v>1826</v>
      </c>
      <c r="M33" s="8">
        <f>JulyR!U30</f>
        <v>105</v>
      </c>
      <c r="N33" s="8">
        <f>JulyR!G32</f>
        <v>555</v>
      </c>
      <c r="O33" s="8">
        <f>JulyR!O32</f>
        <v>2761</v>
      </c>
      <c r="P33" s="8">
        <f>JulyR!P32</f>
        <v>28</v>
      </c>
      <c r="Q33" s="8">
        <f>JulyR!Q32</f>
        <v>7</v>
      </c>
      <c r="R33" s="8">
        <f>JulyR!R32</f>
        <v>4</v>
      </c>
      <c r="S33" s="8">
        <f>JulyR!E32</f>
        <v>463</v>
      </c>
      <c r="T33" s="8">
        <f>JulyR!F32</f>
        <v>496</v>
      </c>
    </row>
    <row r="34" spans="1:20">
      <c r="A34" s="7" t="s">
        <v>37</v>
      </c>
      <c r="B34" s="7">
        <f>JulyR!H33</f>
        <v>24501</v>
      </c>
      <c r="C34" s="7">
        <f t="shared" si="3"/>
        <v>24501</v>
      </c>
      <c r="D34" s="7">
        <f>JulyR!I33</f>
        <v>24585</v>
      </c>
      <c r="E34" s="7">
        <f>JulyR!J33</f>
        <v>132</v>
      </c>
      <c r="F34" s="7">
        <f>JulyR!K33</f>
        <v>48</v>
      </c>
      <c r="G34" s="7">
        <f>JulyR!L33</f>
        <v>24141</v>
      </c>
      <c r="H34" s="7">
        <f>JulyR!M33</f>
        <v>68</v>
      </c>
      <c r="I34" s="7">
        <f>JulyR!N33</f>
        <v>2</v>
      </c>
      <c r="J34" s="7">
        <f>JulyR!B33</f>
        <v>2721</v>
      </c>
      <c r="K34" s="7">
        <f>JulyR!C33</f>
        <v>1897</v>
      </c>
      <c r="L34" s="7">
        <f>JulyR!D33</f>
        <v>824</v>
      </c>
      <c r="M34" s="7">
        <f>JulyR!U31</f>
        <v>12</v>
      </c>
      <c r="N34" s="7">
        <f>JulyR!G33</f>
        <v>320</v>
      </c>
      <c r="O34" s="7">
        <f>JulyR!O33</f>
        <v>3461</v>
      </c>
      <c r="P34" s="7">
        <f>JulyR!P33</f>
        <v>16</v>
      </c>
      <c r="Q34" s="7">
        <f>JulyR!Q33</f>
        <v>3</v>
      </c>
      <c r="R34" s="7">
        <f>JulyR!R33</f>
        <v>1</v>
      </c>
      <c r="S34" s="7">
        <f>JulyR!E33</f>
        <v>738</v>
      </c>
      <c r="T34" s="7">
        <f>JulyR!F33</f>
        <v>697</v>
      </c>
    </row>
    <row r="35" spans="1:20">
      <c r="A35" s="8" t="s">
        <v>38</v>
      </c>
      <c r="B35" s="8">
        <f>JulyR!H34</f>
        <v>10675</v>
      </c>
      <c r="C35" s="8">
        <f t="shared" si="3"/>
        <v>10675</v>
      </c>
      <c r="D35" s="8">
        <f>JulyR!I34</f>
        <v>10567</v>
      </c>
      <c r="E35" s="8">
        <f>JulyR!J34</f>
        <v>32</v>
      </c>
      <c r="F35" s="8">
        <f>JulyR!K34</f>
        <v>140</v>
      </c>
      <c r="G35" s="8">
        <f>JulyR!L34</f>
        <v>10423</v>
      </c>
      <c r="H35" s="8">
        <f>JulyR!M34</f>
        <v>14</v>
      </c>
      <c r="I35" s="8">
        <f>JulyR!N34</f>
        <v>2</v>
      </c>
      <c r="J35" s="8">
        <f>JulyR!B34</f>
        <v>2029</v>
      </c>
      <c r="K35" s="8">
        <f>JulyR!C34</f>
        <v>1216</v>
      </c>
      <c r="L35" s="8">
        <f>JulyR!D34</f>
        <v>813</v>
      </c>
      <c r="M35" s="8">
        <f>JulyR!U32</f>
        <v>49</v>
      </c>
      <c r="N35" s="8">
        <f>JulyR!G34</f>
        <v>265</v>
      </c>
      <c r="O35" s="8">
        <f>JulyR!O34</f>
        <v>1411</v>
      </c>
      <c r="P35" s="8">
        <f>JulyR!P34</f>
        <v>11</v>
      </c>
      <c r="Q35" s="8">
        <f>JulyR!Q34</f>
        <v>4</v>
      </c>
      <c r="R35" s="8">
        <f>JulyR!R34</f>
        <v>0</v>
      </c>
      <c r="S35" s="8">
        <f>JulyR!E34</f>
        <v>120</v>
      </c>
      <c r="T35" s="8">
        <f>JulyR!F34</f>
        <v>184</v>
      </c>
    </row>
    <row r="36" spans="1:20">
      <c r="A36" s="7" t="s">
        <v>39</v>
      </c>
      <c r="B36" s="7">
        <f>JulyR!H35</f>
        <v>64751</v>
      </c>
      <c r="C36" s="7">
        <f t="shared" si="3"/>
        <v>64751</v>
      </c>
      <c r="D36" s="7">
        <f>JulyR!I35</f>
        <v>64621</v>
      </c>
      <c r="E36" s="7">
        <f>JulyR!J35</f>
        <v>341</v>
      </c>
      <c r="F36" s="7">
        <f>JulyR!K35</f>
        <v>473</v>
      </c>
      <c r="G36" s="7">
        <f>JulyR!L35</f>
        <v>62329</v>
      </c>
      <c r="H36" s="7">
        <f>JulyR!M35</f>
        <v>188</v>
      </c>
      <c r="I36" s="7">
        <f>JulyR!N35</f>
        <v>125</v>
      </c>
      <c r="J36" s="7">
        <f>JulyR!B35</f>
        <v>11305</v>
      </c>
      <c r="K36" s="7">
        <f>JulyR!C35</f>
        <v>6193</v>
      </c>
      <c r="L36" s="7">
        <f>JulyR!D35</f>
        <v>5112</v>
      </c>
      <c r="M36" s="7">
        <f>JulyR!U33</f>
        <v>258</v>
      </c>
      <c r="N36" s="7">
        <f>JulyR!G35</f>
        <v>1227</v>
      </c>
      <c r="O36" s="7">
        <f>JulyR!O35</f>
        <v>14144</v>
      </c>
      <c r="P36" s="7">
        <f>JulyR!P35</f>
        <v>73</v>
      </c>
      <c r="Q36" s="7">
        <f>JulyR!Q35</f>
        <v>20</v>
      </c>
      <c r="R36" s="7">
        <f>JulyR!R35</f>
        <v>5</v>
      </c>
      <c r="S36" s="7">
        <f>JulyR!E35</f>
        <v>1126</v>
      </c>
      <c r="T36" s="7">
        <f>JulyR!F35</f>
        <v>1223</v>
      </c>
    </row>
    <row r="37" spans="1:20">
      <c r="A37" s="8" t="s">
        <v>40</v>
      </c>
      <c r="B37" s="8">
        <f>JulyR!H36</f>
        <v>20619</v>
      </c>
      <c r="C37" s="8">
        <f t="shared" si="3"/>
        <v>20619</v>
      </c>
      <c r="D37" s="8">
        <f>JulyR!I36</f>
        <v>20712</v>
      </c>
      <c r="E37" s="8">
        <f>JulyR!J36</f>
        <v>110</v>
      </c>
      <c r="F37" s="8">
        <f>JulyR!K36</f>
        <v>17</v>
      </c>
      <c r="G37" s="8">
        <f>JulyR!L36</f>
        <v>20447</v>
      </c>
      <c r="H37" s="8">
        <f>JulyR!M36</f>
        <v>42</v>
      </c>
      <c r="I37" s="8">
        <f>JulyR!N36</f>
        <v>0</v>
      </c>
      <c r="J37" s="8">
        <f>JulyR!B36</f>
        <v>2255</v>
      </c>
      <c r="K37" s="8">
        <f>JulyR!C36</f>
        <v>1218</v>
      </c>
      <c r="L37" s="8">
        <f>JulyR!D36</f>
        <v>1037</v>
      </c>
      <c r="M37" s="8">
        <f>JulyR!U34</f>
        <v>45</v>
      </c>
      <c r="N37" s="8">
        <f>JulyR!G36</f>
        <v>269</v>
      </c>
      <c r="O37" s="8">
        <f>JulyR!O36</f>
        <v>1760</v>
      </c>
      <c r="P37" s="8">
        <f>JulyR!P36</f>
        <v>12</v>
      </c>
      <c r="Q37" s="8">
        <f>JulyR!Q36</f>
        <v>5</v>
      </c>
      <c r="R37" s="8">
        <f>JulyR!R36</f>
        <v>0</v>
      </c>
      <c r="S37" s="8">
        <f>JulyR!E36</f>
        <v>461</v>
      </c>
      <c r="T37" s="8">
        <f>JulyR!F36</f>
        <v>292</v>
      </c>
    </row>
    <row r="38" spans="1:20">
      <c r="A38" s="7" t="s">
        <v>41</v>
      </c>
      <c r="B38" s="7">
        <f>JulyR!H37</f>
        <v>33028</v>
      </c>
      <c r="C38" s="7">
        <f t="shared" si="3"/>
        <v>33028</v>
      </c>
      <c r="D38" s="7">
        <f>JulyR!I37</f>
        <v>33164</v>
      </c>
      <c r="E38" s="7">
        <f>JulyR!J37</f>
        <v>219</v>
      </c>
      <c r="F38" s="7">
        <f>JulyR!K37</f>
        <v>85</v>
      </c>
      <c r="G38" s="7">
        <f>JulyR!L37</f>
        <v>31625</v>
      </c>
      <c r="H38" s="7">
        <f>JulyR!M37</f>
        <v>94</v>
      </c>
      <c r="I38" s="7">
        <f>JulyR!N37</f>
        <v>67</v>
      </c>
      <c r="J38" s="7">
        <f>JulyR!B37</f>
        <v>5079</v>
      </c>
      <c r="K38" s="7">
        <f>JulyR!C37</f>
        <v>2584</v>
      </c>
      <c r="L38" s="7">
        <f>JulyR!D37</f>
        <v>2495</v>
      </c>
      <c r="M38" s="7">
        <f>JulyR!U35</f>
        <v>114</v>
      </c>
      <c r="N38" s="7">
        <f>JulyR!G37</f>
        <v>863</v>
      </c>
      <c r="O38" s="7">
        <f>JulyR!O37</f>
        <v>6476</v>
      </c>
      <c r="P38" s="7">
        <f>JulyR!P37</f>
        <v>64</v>
      </c>
      <c r="Q38" s="7">
        <f>JulyR!Q37</f>
        <v>8</v>
      </c>
      <c r="R38" s="7">
        <f>JulyR!R37</f>
        <v>5</v>
      </c>
      <c r="S38" s="7">
        <f>JulyR!E37</f>
        <v>377</v>
      </c>
      <c r="T38" s="7">
        <f>JulyR!F37</f>
        <v>308</v>
      </c>
    </row>
    <row r="39" spans="1:20">
      <c r="A39" s="8" t="s">
        <v>42</v>
      </c>
      <c r="B39" s="8">
        <f>JulyR!H38</f>
        <v>7973</v>
      </c>
      <c r="C39" s="8">
        <f t="shared" si="3"/>
        <v>7973</v>
      </c>
      <c r="D39" s="8">
        <f>JulyR!I38</f>
        <v>8075</v>
      </c>
      <c r="E39" s="8">
        <f>JulyR!J38</f>
        <v>105</v>
      </c>
      <c r="F39" s="8">
        <f>JulyR!K38</f>
        <v>3</v>
      </c>
      <c r="G39" s="8">
        <f>JulyR!L38</f>
        <v>8069</v>
      </c>
      <c r="H39" s="8">
        <f>JulyR!M38</f>
        <v>64</v>
      </c>
      <c r="I39" s="8">
        <f>JulyR!N38</f>
        <v>0</v>
      </c>
      <c r="J39" s="8">
        <f>JulyR!B38</f>
        <v>208</v>
      </c>
      <c r="K39" s="8">
        <f>JulyR!C38</f>
        <v>158</v>
      </c>
      <c r="L39" s="8">
        <f>JulyR!D38</f>
        <v>50</v>
      </c>
      <c r="M39" s="8">
        <f>JulyR!U36</f>
        <v>0</v>
      </c>
      <c r="N39" s="8">
        <f>JulyR!G38</f>
        <v>27</v>
      </c>
      <c r="O39" s="8">
        <f>JulyR!O38</f>
        <v>303</v>
      </c>
      <c r="P39" s="8">
        <f>JulyR!P38</f>
        <v>2</v>
      </c>
      <c r="Q39" s="8">
        <f>JulyR!Q38</f>
        <v>1</v>
      </c>
      <c r="R39" s="8">
        <f>JulyR!R38</f>
        <v>1</v>
      </c>
      <c r="S39" s="8">
        <f>JulyR!E38</f>
        <v>87</v>
      </c>
      <c r="T39" s="8">
        <f>JulyR!F38</f>
        <v>55</v>
      </c>
    </row>
    <row r="40" spans="1:20">
      <c r="A40" s="10" t="s">
        <v>43</v>
      </c>
      <c r="B40" s="10">
        <f>JulyR!H39</f>
        <v>10388</v>
      </c>
      <c r="C40" s="10">
        <f t="shared" si="3"/>
        <v>10388</v>
      </c>
      <c r="D40" s="10">
        <f>JulyR!I39</f>
        <v>10386</v>
      </c>
      <c r="E40" s="10">
        <f>JulyR!J39</f>
        <v>0</v>
      </c>
      <c r="F40" s="10">
        <f>JulyR!K39</f>
        <v>2</v>
      </c>
      <c r="G40" s="10">
        <f>JulyR!L39</f>
        <v>8885</v>
      </c>
      <c r="H40" s="10">
        <f>JulyR!M39</f>
        <v>0</v>
      </c>
      <c r="I40" s="10">
        <f>JulyR!N39</f>
        <v>0</v>
      </c>
      <c r="J40" s="10">
        <f>JulyR!B39</f>
        <v>0</v>
      </c>
      <c r="K40" s="10">
        <f>JulyR!C39</f>
        <v>0</v>
      </c>
      <c r="L40" s="10">
        <f>JulyR!D39</f>
        <v>0</v>
      </c>
      <c r="M40" s="10"/>
      <c r="N40" s="10">
        <f>JulyR!G39</f>
        <v>0</v>
      </c>
      <c r="O40" s="10">
        <f>JulyR!O39</f>
        <v>241</v>
      </c>
      <c r="P40" s="10">
        <f>JulyR!P39</f>
        <v>0</v>
      </c>
      <c r="Q40" s="10">
        <f>JulyR!Q39</f>
        <v>0</v>
      </c>
      <c r="R40" s="10">
        <f>JulyR!R39</f>
        <v>0</v>
      </c>
      <c r="S40" s="10">
        <f>JulyR!E39</f>
        <v>0</v>
      </c>
      <c r="T40" s="10">
        <f>JulyR!F39</f>
        <v>0</v>
      </c>
    </row>
    <row r="41" spans="1:20">
      <c r="A41" s="10" t="s">
        <v>44</v>
      </c>
      <c r="B41" s="10">
        <f>JulyR!H40</f>
        <v>18549</v>
      </c>
      <c r="C41" s="10">
        <f t="shared" si="3"/>
        <v>18549</v>
      </c>
      <c r="D41" s="10">
        <f>JulyR!I40</f>
        <v>18548</v>
      </c>
      <c r="E41" s="10">
        <f>JulyR!J40</f>
        <v>0</v>
      </c>
      <c r="F41" s="10">
        <f>JulyR!K40</f>
        <v>1</v>
      </c>
      <c r="G41" s="10">
        <f>JulyR!L40</f>
        <v>14646</v>
      </c>
      <c r="H41" s="10">
        <f>JulyR!M40</f>
        <v>0</v>
      </c>
      <c r="I41" s="10">
        <f>JulyR!N40</f>
        <v>0</v>
      </c>
      <c r="J41" s="10">
        <f>JulyR!B40</f>
        <v>0</v>
      </c>
      <c r="K41" s="10">
        <f>JulyR!C40</f>
        <v>0</v>
      </c>
      <c r="L41" s="10">
        <f>JulyR!D40</f>
        <v>0</v>
      </c>
      <c r="M41" s="10"/>
      <c r="N41" s="10">
        <f>JulyR!G40</f>
        <v>0</v>
      </c>
      <c r="O41" s="10">
        <f>JulyR!O40</f>
        <v>419</v>
      </c>
      <c r="P41" s="10">
        <f>JulyR!P40</f>
        <v>0</v>
      </c>
      <c r="Q41" s="10">
        <f>JulyR!Q40</f>
        <v>0</v>
      </c>
      <c r="R41" s="10">
        <f>JulyR!R40</f>
        <v>0</v>
      </c>
      <c r="S41" s="10">
        <f>JulyR!E40</f>
        <v>0</v>
      </c>
      <c r="T41" s="10">
        <f>JulyR!F40</f>
        <v>0</v>
      </c>
    </row>
    <row r="42" spans="1:20">
      <c r="A42" s="10" t="s">
        <v>45</v>
      </c>
      <c r="B42" s="10">
        <f>JulyR!H41</f>
        <v>5474</v>
      </c>
      <c r="C42" s="10">
        <f t="shared" si="3"/>
        <v>5474</v>
      </c>
      <c r="D42" s="10">
        <f>JulyR!I41</f>
        <v>5474</v>
      </c>
      <c r="E42" s="10">
        <f>JulyR!J41</f>
        <v>0</v>
      </c>
      <c r="F42" s="10">
        <f>JulyR!K41</f>
        <v>0</v>
      </c>
      <c r="G42" s="10">
        <f>JulyR!L41</f>
        <v>5012</v>
      </c>
      <c r="H42" s="10">
        <f>JulyR!M41</f>
        <v>0</v>
      </c>
      <c r="I42" s="10">
        <f>JulyR!N41</f>
        <v>0</v>
      </c>
      <c r="J42" s="10">
        <f>JulyR!B41</f>
        <v>0</v>
      </c>
      <c r="K42" s="10">
        <f>JulyR!C41</f>
        <v>0</v>
      </c>
      <c r="L42" s="10">
        <f>JulyR!D41</f>
        <v>0</v>
      </c>
      <c r="M42" s="10"/>
      <c r="N42" s="10">
        <f>JulyR!G41</f>
        <v>0</v>
      </c>
      <c r="O42" s="10">
        <f>JulyR!O41</f>
        <v>293</v>
      </c>
      <c r="P42" s="10">
        <f>JulyR!P41</f>
        <v>0</v>
      </c>
      <c r="Q42" s="10">
        <f>JulyR!Q41</f>
        <v>0</v>
      </c>
      <c r="R42" s="10">
        <f>JulyR!R41</f>
        <v>0</v>
      </c>
      <c r="S42" s="10">
        <f>JulyR!E41</f>
        <v>0</v>
      </c>
      <c r="T42" s="10">
        <f>JulyR!F41</f>
        <v>0</v>
      </c>
    </row>
    <row r="43" spans="1:20">
      <c r="A43" s="10" t="s">
        <v>46</v>
      </c>
      <c r="B43" s="10">
        <f>JulyR!H42</f>
        <v>5013</v>
      </c>
      <c r="C43" s="10">
        <f t="shared" si="3"/>
        <v>5013</v>
      </c>
      <c r="D43" s="10">
        <f>JulyR!I42</f>
        <v>5061</v>
      </c>
      <c r="E43" s="10">
        <f>JulyR!J42</f>
        <v>48</v>
      </c>
      <c r="F43" s="10">
        <f>JulyR!K42</f>
        <v>0</v>
      </c>
      <c r="G43" s="10">
        <f>JulyR!L42</f>
        <v>4349</v>
      </c>
      <c r="H43" s="10">
        <f>JulyR!M42</f>
        <v>1</v>
      </c>
      <c r="I43" s="10">
        <f>JulyR!N42</f>
        <v>0</v>
      </c>
      <c r="J43" s="10">
        <f>JulyR!B42</f>
        <v>0</v>
      </c>
      <c r="K43" s="10">
        <f>JulyR!C42</f>
        <v>0</v>
      </c>
      <c r="L43" s="10">
        <f>JulyR!D42</f>
        <v>0</v>
      </c>
      <c r="M43" s="10"/>
      <c r="N43" s="10">
        <f>JulyR!G42</f>
        <v>0</v>
      </c>
      <c r="O43" s="10">
        <f>JulyR!O42</f>
        <v>196</v>
      </c>
      <c r="P43" s="10">
        <f>JulyR!P42</f>
        <v>0</v>
      </c>
      <c r="Q43" s="10">
        <f>JulyR!Q42</f>
        <v>0</v>
      </c>
      <c r="R43" s="10">
        <f>JulyR!R42</f>
        <v>0</v>
      </c>
      <c r="S43" s="10">
        <f>JulyR!E42</f>
        <v>1</v>
      </c>
      <c r="T43" s="10">
        <f>JulyR!F42</f>
        <v>0</v>
      </c>
    </row>
    <row r="44" spans="1:20">
      <c r="A44" s="10" t="s">
        <v>47</v>
      </c>
      <c r="B44" s="10">
        <f>JulyR!H43</f>
        <v>13457</v>
      </c>
      <c r="C44" s="10">
        <f t="shared" si="3"/>
        <v>13457</v>
      </c>
      <c r="D44" s="10">
        <f>JulyR!I43</f>
        <v>13456</v>
      </c>
      <c r="E44" s="10">
        <f>JulyR!J43</f>
        <v>0</v>
      </c>
      <c r="F44" s="10">
        <f>JulyR!K43</f>
        <v>1</v>
      </c>
      <c r="G44" s="10">
        <f>JulyR!L43</f>
        <v>9528</v>
      </c>
      <c r="H44" s="10">
        <f>JulyR!M43</f>
        <v>0</v>
      </c>
      <c r="I44" s="10">
        <f>JulyR!N43</f>
        <v>0</v>
      </c>
      <c r="J44" s="10">
        <f>JulyR!B43</f>
        <v>0</v>
      </c>
      <c r="K44" s="10">
        <f>JulyR!C43</f>
        <v>0</v>
      </c>
      <c r="L44" s="10">
        <f>JulyR!D43</f>
        <v>0</v>
      </c>
      <c r="M44" s="10"/>
      <c r="N44" s="10">
        <f>JulyR!G43</f>
        <v>0</v>
      </c>
      <c r="O44" s="10">
        <f>JulyR!O43</f>
        <v>196</v>
      </c>
      <c r="P44" s="10">
        <f>JulyR!P43</f>
        <v>0</v>
      </c>
      <c r="Q44" s="10">
        <f>JulyR!Q43</f>
        <v>0</v>
      </c>
      <c r="R44" s="10">
        <f>JulyR!R43</f>
        <v>0</v>
      </c>
      <c r="S44" s="10">
        <f>JulyR!E43</f>
        <v>0</v>
      </c>
      <c r="T44" s="10">
        <f>JulyR!F43</f>
        <v>0</v>
      </c>
    </row>
    <row r="45" spans="1:20">
      <c r="A45" s="11" t="s">
        <v>69</v>
      </c>
      <c r="B45" s="11">
        <f>SUM(B40:B44)</f>
        <v>52881</v>
      </c>
      <c r="C45" s="11">
        <f>SUM(C40:C44)</f>
        <v>52881</v>
      </c>
      <c r="D45" s="11">
        <f t="shared" ref="D45:L45" si="4">SUM(D40:D44)</f>
        <v>52925</v>
      </c>
      <c r="E45" s="11">
        <f t="shared" si="4"/>
        <v>48</v>
      </c>
      <c r="F45" s="11">
        <f t="shared" si="4"/>
        <v>4</v>
      </c>
      <c r="G45" s="11">
        <f t="shared" si="4"/>
        <v>42420</v>
      </c>
      <c r="H45" s="11">
        <f t="shared" si="4"/>
        <v>1</v>
      </c>
      <c r="I45" s="11">
        <f t="shared" si="4"/>
        <v>0</v>
      </c>
      <c r="J45" s="11">
        <f t="shared" si="4"/>
        <v>0</v>
      </c>
      <c r="K45" s="11">
        <f t="shared" si="4"/>
        <v>0</v>
      </c>
      <c r="L45" s="11">
        <f t="shared" si="4"/>
        <v>0</v>
      </c>
      <c r="M45" s="11"/>
      <c r="N45" s="11">
        <f t="shared" ref="N45:T45" si="5">SUM(N40:N44)</f>
        <v>0</v>
      </c>
      <c r="O45" s="11">
        <f t="shared" si="5"/>
        <v>1345</v>
      </c>
      <c r="P45" s="11">
        <f>SUM(Q40:Q44)</f>
        <v>0</v>
      </c>
      <c r="Q45" s="11">
        <f>SUM(P40:P44)</f>
        <v>0</v>
      </c>
      <c r="R45" s="11">
        <f t="shared" si="5"/>
        <v>0</v>
      </c>
      <c r="S45" s="11">
        <f t="shared" si="5"/>
        <v>1</v>
      </c>
      <c r="T45" s="11">
        <f t="shared" si="5"/>
        <v>0</v>
      </c>
    </row>
    <row r="46" spans="1:20">
      <c r="A46" s="8" t="s">
        <v>48</v>
      </c>
      <c r="B46" s="8">
        <f>JulyR!H44</f>
        <v>6476</v>
      </c>
      <c r="C46" s="8">
        <f>B46</f>
        <v>6476</v>
      </c>
      <c r="D46" s="8">
        <f>JulyR!I44</f>
        <v>6542</v>
      </c>
      <c r="E46" s="8">
        <f>JulyR!J44</f>
        <v>71</v>
      </c>
      <c r="F46" s="8">
        <f>JulyR!K44</f>
        <v>5</v>
      </c>
      <c r="G46" s="8">
        <f>JulyR!L44</f>
        <v>6418</v>
      </c>
      <c r="H46" s="8">
        <f>JulyR!M44</f>
        <v>12</v>
      </c>
      <c r="I46" s="8">
        <f>JulyR!N44</f>
        <v>1</v>
      </c>
      <c r="J46" s="8">
        <f>JulyR!B44</f>
        <v>345</v>
      </c>
      <c r="K46" s="8">
        <f>JulyR!C44</f>
        <v>218</v>
      </c>
      <c r="L46" s="8">
        <f>JulyR!D44</f>
        <v>127</v>
      </c>
      <c r="M46" s="8">
        <f>JulyR!U37</f>
        <v>7</v>
      </c>
      <c r="N46" s="8">
        <f>JulyR!G44</f>
        <v>52</v>
      </c>
      <c r="O46" s="8">
        <f>JulyR!O44</f>
        <v>492</v>
      </c>
      <c r="P46" s="8">
        <f>JulyR!P44</f>
        <v>6</v>
      </c>
      <c r="Q46" s="8">
        <f>JulyR!Q44</f>
        <v>0</v>
      </c>
      <c r="R46" s="8">
        <f>JulyR!R44</f>
        <v>0</v>
      </c>
      <c r="S46" s="8">
        <f>JulyR!E44</f>
        <v>71</v>
      </c>
      <c r="T46" s="8">
        <f>JulyR!F44</f>
        <v>47</v>
      </c>
    </row>
    <row r="47" spans="1:20">
      <c r="A47" s="7" t="s">
        <v>49</v>
      </c>
      <c r="B47" s="7">
        <f>JulyR!H45</f>
        <v>6971</v>
      </c>
      <c r="C47" s="7">
        <f t="shared" ref="C47:C57" si="6">B47</f>
        <v>6971</v>
      </c>
      <c r="D47" s="7">
        <f>JulyR!I45</f>
        <v>6988</v>
      </c>
      <c r="E47" s="7">
        <f>JulyR!J45</f>
        <v>34</v>
      </c>
      <c r="F47" s="7">
        <f>JulyR!K45</f>
        <v>17</v>
      </c>
      <c r="G47" s="7">
        <f>JulyR!L45</f>
        <v>6957</v>
      </c>
      <c r="H47" s="7">
        <f>JulyR!M45</f>
        <v>6</v>
      </c>
      <c r="I47" s="7">
        <f>JulyR!N45</f>
        <v>0</v>
      </c>
      <c r="J47" s="7">
        <f>JulyR!B45</f>
        <v>864</v>
      </c>
      <c r="K47" s="7">
        <f>JulyR!C45</f>
        <v>316</v>
      </c>
      <c r="L47" s="7">
        <f>JulyR!D45</f>
        <v>548</v>
      </c>
      <c r="M47" s="7">
        <f>JulyR!U38</f>
        <v>12</v>
      </c>
      <c r="N47" s="7">
        <f>JulyR!G45</f>
        <v>59</v>
      </c>
      <c r="O47" s="7">
        <f>JulyR!O45</f>
        <v>255</v>
      </c>
      <c r="P47" s="7">
        <f>JulyR!P45</f>
        <v>1</v>
      </c>
      <c r="Q47" s="7">
        <f>JulyR!Q45</f>
        <v>0</v>
      </c>
      <c r="R47" s="7">
        <f>JulyR!R45</f>
        <v>0</v>
      </c>
      <c r="S47" s="7">
        <f>JulyR!E45</f>
        <v>119</v>
      </c>
      <c r="T47" s="7">
        <f>JulyR!F45</f>
        <v>73</v>
      </c>
    </row>
    <row r="48" spans="1:20">
      <c r="A48" s="8" t="s">
        <v>50</v>
      </c>
      <c r="B48" s="8">
        <f>JulyR!H46</f>
        <v>14844</v>
      </c>
      <c r="C48" s="8">
        <f t="shared" si="6"/>
        <v>14844</v>
      </c>
      <c r="D48" s="8">
        <f>JulyR!I46</f>
        <v>14941</v>
      </c>
      <c r="E48" s="8">
        <f>JulyR!J46</f>
        <v>127</v>
      </c>
      <c r="F48" s="8">
        <f>JulyR!K46</f>
        <v>30</v>
      </c>
      <c r="G48" s="8">
        <f>JulyR!L46</f>
        <v>14872</v>
      </c>
      <c r="H48" s="8">
        <f>JulyR!M46</f>
        <v>33</v>
      </c>
      <c r="I48" s="8">
        <f>JulyR!N46</f>
        <v>20</v>
      </c>
      <c r="J48" s="8">
        <f>JulyR!B46</f>
        <v>2540</v>
      </c>
      <c r="K48" s="8">
        <f>JulyR!C46</f>
        <v>1473</v>
      </c>
      <c r="L48" s="8">
        <f>JulyR!D46</f>
        <v>1067</v>
      </c>
      <c r="M48" s="8">
        <f>JulyR!U39</f>
        <v>48</v>
      </c>
      <c r="N48" s="8">
        <f>JulyR!G46</f>
        <v>274</v>
      </c>
      <c r="O48" s="8">
        <f>JulyR!O46</f>
        <v>1593</v>
      </c>
      <c r="P48" s="8">
        <f>JulyR!P46</f>
        <v>11</v>
      </c>
      <c r="Q48" s="8">
        <f>JulyR!Q46</f>
        <v>8</v>
      </c>
      <c r="R48" s="8">
        <f>JulyR!R46</f>
        <v>1</v>
      </c>
      <c r="S48" s="8">
        <f>JulyR!E46</f>
        <v>275</v>
      </c>
      <c r="T48" s="8">
        <f>JulyR!F46</f>
        <v>323</v>
      </c>
    </row>
    <row r="49" spans="1:20">
      <c r="A49" s="7" t="s">
        <v>51</v>
      </c>
      <c r="B49" s="7">
        <f>JulyR!H47</f>
        <v>31693</v>
      </c>
      <c r="C49" s="7">
        <f t="shared" si="6"/>
        <v>31693</v>
      </c>
      <c r="D49" s="7">
        <f>JulyR!I47</f>
        <v>31881</v>
      </c>
      <c r="E49" s="7">
        <f>JulyR!J47</f>
        <v>219</v>
      </c>
      <c r="F49" s="7">
        <f>JulyR!K47</f>
        <v>34</v>
      </c>
      <c r="G49" s="7">
        <f>JulyR!L47</f>
        <v>30721</v>
      </c>
      <c r="H49" s="7">
        <f>JulyR!M47</f>
        <v>101</v>
      </c>
      <c r="I49" s="7">
        <f>JulyR!N47</f>
        <v>4</v>
      </c>
      <c r="J49" s="7">
        <f>JulyR!B47</f>
        <v>5161</v>
      </c>
      <c r="K49" s="7">
        <f>JulyR!C47</f>
        <v>1622</v>
      </c>
      <c r="L49" s="7">
        <f>JulyR!D47</f>
        <v>3539</v>
      </c>
      <c r="M49" s="7">
        <f>JulyR!U24</f>
        <v>102</v>
      </c>
      <c r="N49" s="7">
        <f>JulyR!G47</f>
        <v>404</v>
      </c>
      <c r="O49" s="7">
        <f>JulyR!O47</f>
        <v>2015</v>
      </c>
      <c r="P49" s="7">
        <f>JulyR!P47</f>
        <v>16</v>
      </c>
      <c r="Q49" s="7">
        <f>JulyR!Q47</f>
        <v>12</v>
      </c>
      <c r="R49" s="7">
        <f>JulyR!R47</f>
        <v>0</v>
      </c>
      <c r="S49" s="7">
        <f>JulyR!E47</f>
        <v>589</v>
      </c>
      <c r="T49" s="7">
        <f>JulyR!F47</f>
        <v>440</v>
      </c>
    </row>
    <row r="50" spans="1:20">
      <c r="A50" s="8" t="s">
        <v>52</v>
      </c>
      <c r="B50" s="8">
        <f>JulyR!H48</f>
        <v>25578</v>
      </c>
      <c r="C50" s="8">
        <f t="shared" si="6"/>
        <v>25578</v>
      </c>
      <c r="D50" s="8">
        <f>JulyR!I48</f>
        <v>25635</v>
      </c>
      <c r="E50" s="8">
        <f>JulyR!J48</f>
        <v>76</v>
      </c>
      <c r="F50" s="8">
        <f>JulyR!K48</f>
        <v>19</v>
      </c>
      <c r="G50" s="8">
        <f>JulyR!L48</f>
        <v>25500</v>
      </c>
      <c r="H50" s="8">
        <f>JulyR!M48</f>
        <v>39</v>
      </c>
      <c r="I50" s="8">
        <f>JulyR!N48</f>
        <v>1</v>
      </c>
      <c r="J50" s="8">
        <f>JulyR!B48</f>
        <v>4383</v>
      </c>
      <c r="K50" s="8">
        <f>JulyR!C48</f>
        <v>1536</v>
      </c>
      <c r="L50" s="8">
        <f>JulyR!D48</f>
        <v>2847</v>
      </c>
      <c r="M50" s="8">
        <f>JulyR!U40</f>
        <v>208</v>
      </c>
      <c r="N50" s="8">
        <f>JulyR!G48</f>
        <v>468</v>
      </c>
      <c r="O50" s="8">
        <f>JulyR!O48</f>
        <v>2175</v>
      </c>
      <c r="P50" s="8">
        <f>JulyR!P48</f>
        <v>11</v>
      </c>
      <c r="Q50" s="8">
        <f>JulyR!Q48</f>
        <v>8</v>
      </c>
      <c r="R50" s="8">
        <f>JulyR!R48</f>
        <v>1</v>
      </c>
      <c r="S50" s="8">
        <f>JulyR!E48</f>
        <v>601</v>
      </c>
      <c r="T50" s="8">
        <f>JulyR!F48</f>
        <v>273</v>
      </c>
    </row>
    <row r="51" spans="1:20">
      <c r="A51" s="7" t="s">
        <v>53</v>
      </c>
      <c r="B51" s="7">
        <f>JulyR!H49</f>
        <v>10661</v>
      </c>
      <c r="C51" s="7">
        <f t="shared" si="6"/>
        <v>10661</v>
      </c>
      <c r="D51" s="7">
        <f>JulyR!I49</f>
        <v>10712</v>
      </c>
      <c r="E51" s="7">
        <f>JulyR!J49</f>
        <v>66</v>
      </c>
      <c r="F51" s="7">
        <f>JulyR!K49</f>
        <v>15</v>
      </c>
      <c r="G51" s="7">
        <f>JulyR!L49</f>
        <v>10158</v>
      </c>
      <c r="H51" s="7">
        <f>JulyR!M49</f>
        <v>17</v>
      </c>
      <c r="I51" s="7">
        <f>JulyR!N49</f>
        <v>2</v>
      </c>
      <c r="J51" s="7">
        <f>JulyR!B49</f>
        <v>1453</v>
      </c>
      <c r="K51" s="7">
        <f>JulyR!C49</f>
        <v>557</v>
      </c>
      <c r="L51" s="7">
        <f>JulyR!D49</f>
        <v>896</v>
      </c>
      <c r="M51" s="7">
        <f>JulyR!U41</f>
        <v>36</v>
      </c>
      <c r="N51" s="7">
        <f>JulyR!G49</f>
        <v>159</v>
      </c>
      <c r="O51" s="7">
        <f>JulyR!O49</f>
        <v>1357</v>
      </c>
      <c r="P51" s="7">
        <f>JulyR!P49</f>
        <v>12</v>
      </c>
      <c r="Q51" s="7">
        <f>JulyR!Q49</f>
        <v>4</v>
      </c>
      <c r="R51" s="7">
        <f>JulyR!R49</f>
        <v>0</v>
      </c>
      <c r="S51" s="7">
        <f>JulyR!E49</f>
        <v>199</v>
      </c>
      <c r="T51" s="7">
        <f>JulyR!F49</f>
        <v>243</v>
      </c>
    </row>
    <row r="52" spans="1:20">
      <c r="A52" s="8" t="s">
        <v>54</v>
      </c>
      <c r="B52" s="8">
        <f>JulyR!H50</f>
        <v>30706</v>
      </c>
      <c r="C52" s="8">
        <f t="shared" si="6"/>
        <v>30706</v>
      </c>
      <c r="D52" s="8">
        <f>JulyR!I50</f>
        <v>30772</v>
      </c>
      <c r="E52" s="8">
        <f>JulyR!J50</f>
        <v>197</v>
      </c>
      <c r="F52" s="8">
        <f>JulyR!K50</f>
        <v>131</v>
      </c>
      <c r="G52" s="8">
        <f>JulyR!L50</f>
        <v>30383</v>
      </c>
      <c r="H52" s="8">
        <f>JulyR!M50</f>
        <v>112</v>
      </c>
      <c r="I52" s="8">
        <f>JulyR!N50</f>
        <v>51</v>
      </c>
      <c r="J52" s="8">
        <f>JulyR!B50</f>
        <v>4040</v>
      </c>
      <c r="K52" s="8">
        <f>JulyR!C50</f>
        <v>2414</v>
      </c>
      <c r="L52" s="8">
        <f>JulyR!D50</f>
        <v>1626</v>
      </c>
      <c r="M52" s="8">
        <f>JulyR!U42</f>
        <v>172</v>
      </c>
      <c r="N52" s="8">
        <f>JulyR!G50</f>
        <v>577</v>
      </c>
      <c r="O52" s="8">
        <f>JulyR!O50</f>
        <v>5448</v>
      </c>
      <c r="P52" s="8">
        <f>JulyR!P50</f>
        <v>48</v>
      </c>
      <c r="Q52" s="8">
        <f>JulyR!Q50</f>
        <v>10</v>
      </c>
      <c r="R52" s="8">
        <f>JulyR!R50</f>
        <v>2</v>
      </c>
      <c r="S52" s="8">
        <f>JulyR!E50</f>
        <v>556</v>
      </c>
      <c r="T52" s="8">
        <f>JulyR!F50</f>
        <v>624</v>
      </c>
    </row>
    <row r="53" spans="1:20">
      <c r="A53" s="7" t="s">
        <v>55</v>
      </c>
      <c r="B53" s="7">
        <f>JulyR!H51</f>
        <v>11200</v>
      </c>
      <c r="C53" s="7">
        <f t="shared" si="6"/>
        <v>11200</v>
      </c>
      <c r="D53" s="7">
        <f>JulyR!I51</f>
        <v>11253</v>
      </c>
      <c r="E53" s="7">
        <f>JulyR!J51</f>
        <v>54</v>
      </c>
      <c r="F53" s="7">
        <f>JulyR!K51</f>
        <v>1</v>
      </c>
      <c r="G53" s="7">
        <f>JulyR!L51</f>
        <v>11172</v>
      </c>
      <c r="H53" s="7">
        <f>JulyR!M51</f>
        <v>13</v>
      </c>
      <c r="I53" s="7">
        <f>JulyR!N51</f>
        <v>0</v>
      </c>
      <c r="J53" s="7">
        <f>JulyR!B51</f>
        <v>839</v>
      </c>
      <c r="K53" s="7">
        <f>JulyR!C51</f>
        <v>504</v>
      </c>
      <c r="L53" s="7">
        <f>JulyR!D51</f>
        <v>335</v>
      </c>
      <c r="M53" s="7">
        <f>JulyR!U13</f>
        <v>6</v>
      </c>
      <c r="N53" s="7">
        <f>JulyR!G51</f>
        <v>121</v>
      </c>
      <c r="O53" s="7">
        <f>JulyR!O51</f>
        <v>786</v>
      </c>
      <c r="P53" s="7">
        <f>JulyR!P51</f>
        <v>8</v>
      </c>
      <c r="Q53" s="7">
        <f>JulyR!Q51</f>
        <v>1</v>
      </c>
      <c r="R53" s="7">
        <f>JulyR!R51</f>
        <v>0</v>
      </c>
      <c r="S53" s="7">
        <f>JulyR!E51</f>
        <v>92</v>
      </c>
      <c r="T53" s="7">
        <f>JulyR!F51</f>
        <v>176</v>
      </c>
    </row>
    <row r="54" spans="1:20">
      <c r="A54" s="8" t="s">
        <v>56</v>
      </c>
      <c r="B54" s="8">
        <f>JulyR!H52</f>
        <v>22067</v>
      </c>
      <c r="C54" s="8">
        <f t="shared" si="6"/>
        <v>22067</v>
      </c>
      <c r="D54" s="8">
        <f>JulyR!I52</f>
        <v>22223</v>
      </c>
      <c r="E54" s="8">
        <f>JulyR!J52</f>
        <v>222</v>
      </c>
      <c r="F54" s="8">
        <f>JulyR!K52</f>
        <v>66</v>
      </c>
      <c r="G54" s="8">
        <f>JulyR!L52</f>
        <v>21473</v>
      </c>
      <c r="H54" s="8">
        <f>JulyR!M52</f>
        <v>157</v>
      </c>
      <c r="I54" s="8">
        <f>JulyR!N52</f>
        <v>15</v>
      </c>
      <c r="J54" s="8">
        <f>JulyR!B52</f>
        <v>2813</v>
      </c>
      <c r="K54" s="8">
        <f>JulyR!C52</f>
        <v>1498</v>
      </c>
      <c r="L54" s="8">
        <f>JulyR!D52</f>
        <v>1315</v>
      </c>
      <c r="M54" s="8">
        <f>JulyR!U43</f>
        <v>62</v>
      </c>
      <c r="N54" s="8">
        <f>JulyR!G52</f>
        <v>276</v>
      </c>
      <c r="O54" s="8">
        <f>JulyR!O52</f>
        <v>1358</v>
      </c>
      <c r="P54" s="8">
        <f>JulyR!P52</f>
        <v>21</v>
      </c>
      <c r="Q54" s="8">
        <f>JulyR!Q52</f>
        <v>0</v>
      </c>
      <c r="R54" s="8">
        <f>JulyR!R52</f>
        <v>19</v>
      </c>
      <c r="S54" s="8">
        <f>JulyR!E52</f>
        <v>546</v>
      </c>
      <c r="T54" s="8">
        <f>JulyR!F52</f>
        <v>346</v>
      </c>
    </row>
    <row r="55" spans="1:20">
      <c r="A55" s="7" t="s">
        <v>57</v>
      </c>
      <c r="B55" s="7">
        <f>JulyR!H53</f>
        <v>10340</v>
      </c>
      <c r="C55" s="7">
        <f t="shared" si="6"/>
        <v>10340</v>
      </c>
      <c r="D55" s="7">
        <f>JulyR!I53</f>
        <v>10208</v>
      </c>
      <c r="E55" s="7">
        <f>JulyR!J53</f>
        <v>18</v>
      </c>
      <c r="F55" s="7">
        <f>JulyR!K53</f>
        <v>150</v>
      </c>
      <c r="G55" s="7">
        <f>JulyR!L53</f>
        <v>10039</v>
      </c>
      <c r="H55" s="7">
        <f>JulyR!M53</f>
        <v>3</v>
      </c>
      <c r="I55" s="7">
        <f>JulyR!N53</f>
        <v>31</v>
      </c>
      <c r="J55" s="7">
        <f>JulyR!B53</f>
        <v>228</v>
      </c>
      <c r="K55" s="7">
        <f>JulyR!C53</f>
        <v>175</v>
      </c>
      <c r="L55" s="7">
        <f>JulyR!D53</f>
        <v>53</v>
      </c>
      <c r="M55" s="7">
        <f>JulyR!U44</f>
        <v>3</v>
      </c>
      <c r="N55" s="7">
        <f>JulyR!G53</f>
        <v>31</v>
      </c>
      <c r="O55" s="7">
        <f>JulyR!O53</f>
        <v>370</v>
      </c>
      <c r="P55" s="7">
        <f>JulyR!P53</f>
        <v>0</v>
      </c>
      <c r="Q55" s="7">
        <f>JulyR!Q53</f>
        <v>1</v>
      </c>
      <c r="R55" s="7">
        <f>JulyR!R53</f>
        <v>0</v>
      </c>
      <c r="S55" s="7">
        <f>JulyR!E53</f>
        <v>68</v>
      </c>
      <c r="T55" s="7">
        <f>JulyR!F53</f>
        <v>116</v>
      </c>
    </row>
    <row r="56" spans="1:20">
      <c r="A56" s="8" t="s">
        <v>58</v>
      </c>
      <c r="B56" s="8">
        <f>JulyR!H54</f>
        <v>15378</v>
      </c>
      <c r="C56" s="8">
        <f t="shared" si="6"/>
        <v>15378</v>
      </c>
      <c r="D56" s="8">
        <f>JulyR!I54</f>
        <v>15365</v>
      </c>
      <c r="E56" s="8">
        <f>JulyR!J54</f>
        <v>53</v>
      </c>
      <c r="F56" s="8">
        <f>JulyR!K54</f>
        <v>66</v>
      </c>
      <c r="G56" s="8">
        <f>JulyR!L54</f>
        <v>15232</v>
      </c>
      <c r="H56" s="8">
        <f>JulyR!M54</f>
        <v>14</v>
      </c>
      <c r="I56" s="8">
        <f>JulyR!N54</f>
        <v>29</v>
      </c>
      <c r="J56" s="8">
        <f>JulyR!B54</f>
        <v>592</v>
      </c>
      <c r="K56" s="8">
        <f>JulyR!C54</f>
        <v>264</v>
      </c>
      <c r="L56" s="8">
        <f>JulyR!D54</f>
        <v>328</v>
      </c>
      <c r="M56" s="8">
        <f>JulyR!U45</f>
        <v>4</v>
      </c>
      <c r="N56" s="8">
        <f>JulyR!G54</f>
        <v>76</v>
      </c>
      <c r="O56" s="8">
        <f>JulyR!O54</f>
        <v>782</v>
      </c>
      <c r="P56" s="8">
        <f>JulyR!P54</f>
        <v>2</v>
      </c>
      <c r="Q56" s="8">
        <f>JulyR!Q54</f>
        <v>2</v>
      </c>
      <c r="R56" s="8">
        <f>JulyR!R54</f>
        <v>0</v>
      </c>
      <c r="S56" s="8">
        <f>JulyR!E54</f>
        <v>201</v>
      </c>
      <c r="T56" s="8">
        <f>JulyR!F54</f>
        <v>82</v>
      </c>
    </row>
    <row r="57" spans="1:20">
      <c r="A57" s="7" t="s">
        <v>59</v>
      </c>
      <c r="B57" s="7">
        <f>JulyR!H55</f>
        <v>17645</v>
      </c>
      <c r="C57" s="7">
        <f t="shared" si="6"/>
        <v>17645</v>
      </c>
      <c r="D57" s="7">
        <f>JulyR!I55</f>
        <v>17457</v>
      </c>
      <c r="E57" s="7">
        <f>JulyR!J55</f>
        <v>46</v>
      </c>
      <c r="F57" s="7">
        <f>JulyR!K55</f>
        <v>234</v>
      </c>
      <c r="G57" s="7">
        <f>JulyR!L55</f>
        <v>16823</v>
      </c>
      <c r="H57" s="7">
        <f>JulyR!M55</f>
        <v>14</v>
      </c>
      <c r="I57" s="7">
        <f>JulyR!N55</f>
        <v>95</v>
      </c>
      <c r="J57" s="7">
        <f>JulyR!B55</f>
        <v>556</v>
      </c>
      <c r="K57" s="7">
        <f>JulyR!C55</f>
        <v>248</v>
      </c>
      <c r="L57" s="7">
        <f>JulyR!D55</f>
        <v>308</v>
      </c>
      <c r="M57" s="7">
        <f>JulyR!U46</f>
        <v>28</v>
      </c>
      <c r="N57" s="7">
        <f>JulyR!G55</f>
        <v>73</v>
      </c>
      <c r="O57" s="7">
        <f>JulyR!O55</f>
        <v>856</v>
      </c>
      <c r="P57" s="7">
        <f>JulyR!P55</f>
        <v>6</v>
      </c>
      <c r="Q57" s="7">
        <f>JulyR!Q55</f>
        <v>0</v>
      </c>
      <c r="R57" s="7">
        <f>JulyR!R55</f>
        <v>0</v>
      </c>
      <c r="S57" s="7">
        <f>JulyR!E55</f>
        <v>126</v>
      </c>
      <c r="T57" s="7">
        <f>JulyR!F55</f>
        <v>115</v>
      </c>
    </row>
    <row r="58" spans="1:20">
      <c r="A58" s="6" t="s">
        <v>68</v>
      </c>
      <c r="B58" s="6">
        <f>SUM(B2:B15,B17:B44,B46:B57)</f>
        <v>1043053</v>
      </c>
      <c r="C58" s="6">
        <f>SUM(C2:C15,C17:C44,C46:C57)</f>
        <v>1043053</v>
      </c>
      <c r="D58" s="6">
        <f t="shared" ref="D58:T58" si="7">SUM(D46:D57)+SUM(D17:D44)+SUM(D2:D15)</f>
        <v>1042834</v>
      </c>
      <c r="E58" s="6">
        <f t="shared" si="7"/>
        <v>8832</v>
      </c>
      <c r="F58" s="6">
        <f t="shared" si="7"/>
        <v>9061</v>
      </c>
      <c r="G58" s="6">
        <v>437467</v>
      </c>
      <c r="H58" s="6">
        <v>2094</v>
      </c>
      <c r="I58" s="6">
        <v>10726</v>
      </c>
      <c r="J58" s="6">
        <f t="shared" si="7"/>
        <v>152516</v>
      </c>
      <c r="K58" s="6">
        <f t="shared" si="7"/>
        <v>77596</v>
      </c>
      <c r="L58" s="6">
        <f t="shared" si="7"/>
        <v>74920</v>
      </c>
      <c r="M58" s="6">
        <f>SUM(M2:M57)</f>
        <v>4629</v>
      </c>
      <c r="N58" s="6">
        <f t="shared" si="7"/>
        <v>15931</v>
      </c>
      <c r="O58" s="6">
        <f t="shared" si="7"/>
        <v>133529</v>
      </c>
      <c r="P58" s="6">
        <f>SUM(Q46:Q57)+SUM(Q17:Q44)+SUM(Q2:Q15)</f>
        <v>253</v>
      </c>
      <c r="Q58" s="6">
        <f>SUM(P46:P57)+SUM(P17:P44)+SUM(P2:P15)</f>
        <v>1098</v>
      </c>
      <c r="R58" s="6">
        <f t="shared" si="7"/>
        <v>89</v>
      </c>
      <c r="S58" s="6">
        <f t="shared" si="7"/>
        <v>17439</v>
      </c>
      <c r="T58" s="6">
        <f t="shared" si="7"/>
        <v>17439</v>
      </c>
    </row>
  </sheetData>
  <sheetProtection autoFilter="0"/>
  <autoFilter ref="A1:T58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55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/>
  <cols>
    <col min="2" max="18" width="21.664062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183</v>
      </c>
      <c r="I1" t="s">
        <v>184</v>
      </c>
      <c r="J1" t="s">
        <v>60</v>
      </c>
      <c r="K1" t="s">
        <v>61</v>
      </c>
      <c r="L1" t="s">
        <v>62</v>
      </c>
      <c r="M1" t="s">
        <v>63</v>
      </c>
      <c r="N1" t="s">
        <v>185</v>
      </c>
      <c r="O1" t="s">
        <v>76</v>
      </c>
      <c r="P1" t="s">
        <v>77</v>
      </c>
      <c r="Q1" t="s">
        <v>188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9161</v>
      </c>
      <c r="C2">
        <v>4616</v>
      </c>
      <c r="D2">
        <v>4545</v>
      </c>
      <c r="E2">
        <v>1118</v>
      </c>
      <c r="F2">
        <v>1224</v>
      </c>
      <c r="G2">
        <v>880</v>
      </c>
      <c r="H2">
        <v>59595</v>
      </c>
      <c r="I2">
        <v>59784</v>
      </c>
      <c r="J2">
        <v>386</v>
      </c>
      <c r="K2">
        <v>197</v>
      </c>
      <c r="L2">
        <v>58324</v>
      </c>
      <c r="M2">
        <v>183</v>
      </c>
      <c r="N2">
        <v>93</v>
      </c>
      <c r="O2">
        <v>9686</v>
      </c>
      <c r="P2">
        <v>67</v>
      </c>
      <c r="Q2">
        <v>13</v>
      </c>
      <c r="R2">
        <v>13</v>
      </c>
      <c r="T2" s="30" t="s">
        <v>108</v>
      </c>
      <c r="U2" s="54">
        <v>257</v>
      </c>
    </row>
    <row r="3" spans="1:21">
      <c r="A3" t="s">
        <v>8</v>
      </c>
      <c r="B3">
        <v>4509</v>
      </c>
      <c r="C3">
        <v>2285</v>
      </c>
      <c r="D3">
        <v>2224</v>
      </c>
      <c r="E3">
        <v>317</v>
      </c>
      <c r="F3">
        <v>507</v>
      </c>
      <c r="G3">
        <v>506</v>
      </c>
      <c r="H3">
        <v>24025</v>
      </c>
      <c r="I3">
        <v>24190</v>
      </c>
      <c r="J3">
        <v>246</v>
      </c>
      <c r="K3">
        <v>82</v>
      </c>
      <c r="L3">
        <v>23739</v>
      </c>
      <c r="M3">
        <v>83</v>
      </c>
      <c r="N3">
        <v>19</v>
      </c>
      <c r="O3">
        <v>4287</v>
      </c>
      <c r="P3">
        <v>38</v>
      </c>
      <c r="Q3">
        <v>10</v>
      </c>
      <c r="R3">
        <v>1</v>
      </c>
      <c r="T3" s="30" t="s">
        <v>109</v>
      </c>
      <c r="U3" s="54">
        <v>157</v>
      </c>
    </row>
    <row r="4" spans="1:21">
      <c r="A4" t="s">
        <v>9</v>
      </c>
      <c r="B4">
        <v>17802</v>
      </c>
      <c r="C4">
        <v>8408</v>
      </c>
      <c r="D4">
        <v>9394</v>
      </c>
      <c r="E4">
        <v>1005</v>
      </c>
      <c r="F4">
        <v>1286</v>
      </c>
      <c r="G4">
        <v>1408</v>
      </c>
      <c r="H4">
        <v>65054</v>
      </c>
      <c r="I4">
        <v>65220</v>
      </c>
      <c r="J4">
        <v>546</v>
      </c>
      <c r="K4">
        <v>357</v>
      </c>
      <c r="L4">
        <v>60779</v>
      </c>
      <c r="M4">
        <v>349</v>
      </c>
      <c r="N4">
        <v>158</v>
      </c>
      <c r="O4">
        <v>7491</v>
      </c>
      <c r="P4">
        <v>56</v>
      </c>
      <c r="Q4">
        <v>30</v>
      </c>
      <c r="R4">
        <v>9</v>
      </c>
      <c r="T4" s="30" t="s">
        <v>110</v>
      </c>
      <c r="U4" s="54">
        <v>0</v>
      </c>
    </row>
    <row r="5" spans="1:21">
      <c r="A5" t="s">
        <v>10</v>
      </c>
      <c r="B5">
        <v>320</v>
      </c>
      <c r="C5">
        <v>90</v>
      </c>
      <c r="D5">
        <v>230</v>
      </c>
      <c r="E5">
        <v>99</v>
      </c>
      <c r="F5">
        <v>32</v>
      </c>
      <c r="G5">
        <v>28</v>
      </c>
      <c r="H5">
        <v>11514</v>
      </c>
      <c r="I5">
        <v>11548</v>
      </c>
      <c r="J5">
        <v>53</v>
      </c>
      <c r="K5">
        <v>19</v>
      </c>
      <c r="L5">
        <v>11262</v>
      </c>
      <c r="M5">
        <v>5</v>
      </c>
      <c r="N5">
        <v>6</v>
      </c>
      <c r="O5">
        <v>200</v>
      </c>
      <c r="P5">
        <v>1</v>
      </c>
      <c r="Q5">
        <v>0</v>
      </c>
      <c r="R5">
        <v>0</v>
      </c>
      <c r="T5" s="30" t="s">
        <v>111</v>
      </c>
      <c r="U5" s="54">
        <v>504</v>
      </c>
    </row>
    <row r="6" spans="1:21">
      <c r="A6" t="s">
        <v>11</v>
      </c>
      <c r="B6">
        <v>13513</v>
      </c>
      <c r="C6">
        <v>5827</v>
      </c>
      <c r="D6">
        <v>7686</v>
      </c>
      <c r="E6">
        <v>1396</v>
      </c>
      <c r="F6">
        <v>1397</v>
      </c>
      <c r="G6">
        <v>1299</v>
      </c>
      <c r="H6">
        <v>59720</v>
      </c>
      <c r="I6">
        <v>60100</v>
      </c>
      <c r="J6">
        <v>555</v>
      </c>
      <c r="K6">
        <v>172</v>
      </c>
      <c r="L6">
        <v>56603</v>
      </c>
      <c r="M6">
        <v>293</v>
      </c>
      <c r="N6">
        <v>115</v>
      </c>
      <c r="O6">
        <v>13301</v>
      </c>
      <c r="P6">
        <v>79</v>
      </c>
      <c r="Q6">
        <v>27</v>
      </c>
      <c r="R6">
        <v>8</v>
      </c>
      <c r="T6" s="30" t="s">
        <v>112</v>
      </c>
      <c r="U6" s="54">
        <v>92</v>
      </c>
    </row>
    <row r="7" spans="1:21">
      <c r="A7" t="s">
        <v>12</v>
      </c>
      <c r="B7">
        <v>1534</v>
      </c>
      <c r="C7">
        <v>1115</v>
      </c>
      <c r="D7">
        <v>419</v>
      </c>
      <c r="E7">
        <v>231</v>
      </c>
      <c r="F7">
        <v>226</v>
      </c>
      <c r="G7">
        <v>149</v>
      </c>
      <c r="H7">
        <v>15223</v>
      </c>
      <c r="I7">
        <v>15268</v>
      </c>
      <c r="J7">
        <v>68</v>
      </c>
      <c r="K7">
        <v>23</v>
      </c>
      <c r="L7">
        <v>15166</v>
      </c>
      <c r="M7">
        <v>13</v>
      </c>
      <c r="N7">
        <v>13</v>
      </c>
      <c r="O7">
        <v>703</v>
      </c>
      <c r="P7">
        <v>6</v>
      </c>
      <c r="Q7">
        <v>0</v>
      </c>
      <c r="R7">
        <v>0</v>
      </c>
      <c r="T7" s="30" t="s">
        <v>113</v>
      </c>
      <c r="U7" s="54">
        <v>22</v>
      </c>
    </row>
    <row r="8" spans="1:21">
      <c r="A8" t="s">
        <v>13</v>
      </c>
      <c r="B8">
        <v>795</v>
      </c>
      <c r="C8">
        <v>610</v>
      </c>
      <c r="D8">
        <v>185</v>
      </c>
      <c r="E8">
        <v>130</v>
      </c>
      <c r="F8">
        <v>174</v>
      </c>
      <c r="G8">
        <v>96</v>
      </c>
      <c r="H8">
        <v>9019</v>
      </c>
      <c r="I8">
        <v>9061</v>
      </c>
      <c r="J8">
        <v>56</v>
      </c>
      <c r="K8">
        <v>14</v>
      </c>
      <c r="L8">
        <v>8898</v>
      </c>
      <c r="M8">
        <v>11</v>
      </c>
      <c r="N8">
        <v>3</v>
      </c>
      <c r="O8">
        <v>604</v>
      </c>
      <c r="P8">
        <v>7</v>
      </c>
      <c r="Q8">
        <v>2</v>
      </c>
      <c r="R8">
        <v>1</v>
      </c>
      <c r="T8" s="30" t="s">
        <v>114</v>
      </c>
      <c r="U8" s="54">
        <v>300</v>
      </c>
    </row>
    <row r="9" spans="1:21">
      <c r="A9" t="s">
        <v>14</v>
      </c>
      <c r="B9">
        <v>332</v>
      </c>
      <c r="C9">
        <v>239</v>
      </c>
      <c r="D9">
        <v>93</v>
      </c>
      <c r="E9">
        <v>106</v>
      </c>
      <c r="F9">
        <v>44</v>
      </c>
      <c r="G9">
        <v>54</v>
      </c>
      <c r="H9">
        <v>9362</v>
      </c>
      <c r="I9">
        <v>9328</v>
      </c>
      <c r="J9">
        <v>39</v>
      </c>
      <c r="K9">
        <v>73</v>
      </c>
      <c r="L9">
        <v>9151</v>
      </c>
      <c r="M9">
        <v>14</v>
      </c>
      <c r="N9">
        <v>3</v>
      </c>
      <c r="O9">
        <v>291</v>
      </c>
      <c r="P9">
        <v>1</v>
      </c>
      <c r="Q9">
        <v>0</v>
      </c>
      <c r="R9">
        <v>0</v>
      </c>
      <c r="T9" s="30" t="s">
        <v>115</v>
      </c>
      <c r="U9" s="54">
        <v>28</v>
      </c>
    </row>
    <row r="10" spans="1:21">
      <c r="A10" t="s">
        <v>15</v>
      </c>
      <c r="B10">
        <v>105</v>
      </c>
      <c r="C10">
        <v>30</v>
      </c>
      <c r="D10">
        <v>75</v>
      </c>
      <c r="E10">
        <v>57</v>
      </c>
      <c r="F10">
        <v>3</v>
      </c>
      <c r="G10">
        <v>25</v>
      </c>
      <c r="H10">
        <v>6463</v>
      </c>
      <c r="I10">
        <v>6523</v>
      </c>
      <c r="J10">
        <v>60</v>
      </c>
      <c r="K10">
        <v>2</v>
      </c>
      <c r="L10">
        <v>6379</v>
      </c>
      <c r="M10">
        <v>1</v>
      </c>
      <c r="N10">
        <v>1</v>
      </c>
      <c r="O10">
        <v>141</v>
      </c>
      <c r="P10">
        <v>0</v>
      </c>
      <c r="Q10">
        <v>0</v>
      </c>
      <c r="R10">
        <v>0</v>
      </c>
      <c r="T10" s="30" t="s">
        <v>116</v>
      </c>
      <c r="U10" s="54">
        <v>9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12438</v>
      </c>
      <c r="I11">
        <v>11839</v>
      </c>
      <c r="J11">
        <v>1903</v>
      </c>
      <c r="K11">
        <v>2516</v>
      </c>
      <c r="L11">
        <v>11839</v>
      </c>
      <c r="M11">
        <v>412</v>
      </c>
      <c r="N11">
        <v>2516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54">
        <v>8</v>
      </c>
    </row>
    <row r="12" spans="1:21">
      <c r="A12" t="s">
        <v>17</v>
      </c>
      <c r="B12">
        <v>260</v>
      </c>
      <c r="C12">
        <v>164</v>
      </c>
      <c r="D12">
        <v>96</v>
      </c>
      <c r="E12">
        <v>94</v>
      </c>
      <c r="F12">
        <v>59</v>
      </c>
      <c r="G12">
        <v>47</v>
      </c>
      <c r="H12">
        <v>3142</v>
      </c>
      <c r="I12">
        <v>3136</v>
      </c>
      <c r="J12">
        <v>53</v>
      </c>
      <c r="K12">
        <v>9</v>
      </c>
      <c r="L12">
        <v>3065</v>
      </c>
      <c r="M12">
        <v>16</v>
      </c>
      <c r="N12">
        <v>4</v>
      </c>
      <c r="O12">
        <v>555</v>
      </c>
      <c r="P12">
        <v>13</v>
      </c>
      <c r="Q12">
        <v>0</v>
      </c>
      <c r="R12">
        <v>0</v>
      </c>
      <c r="T12" s="30" t="s">
        <v>118</v>
      </c>
      <c r="U12" s="54">
        <v>1</v>
      </c>
    </row>
    <row r="13" spans="1:21">
      <c r="A13" t="s">
        <v>18</v>
      </c>
      <c r="B13">
        <v>919</v>
      </c>
      <c r="C13">
        <v>499</v>
      </c>
      <c r="D13">
        <v>420</v>
      </c>
      <c r="E13">
        <v>168</v>
      </c>
      <c r="F13">
        <v>205</v>
      </c>
      <c r="G13">
        <v>110</v>
      </c>
      <c r="H13">
        <v>5352</v>
      </c>
      <c r="I13">
        <v>5405</v>
      </c>
      <c r="J13">
        <v>76</v>
      </c>
      <c r="K13">
        <v>21</v>
      </c>
      <c r="L13">
        <v>5274</v>
      </c>
      <c r="M13">
        <v>20</v>
      </c>
      <c r="N13">
        <v>12</v>
      </c>
      <c r="O13">
        <v>451</v>
      </c>
      <c r="P13">
        <v>16</v>
      </c>
      <c r="Q13">
        <v>3</v>
      </c>
      <c r="R13">
        <v>0</v>
      </c>
      <c r="T13" s="30" t="s">
        <v>119</v>
      </c>
      <c r="U13" s="54">
        <v>6</v>
      </c>
    </row>
    <row r="14" spans="1:21">
      <c r="A14" t="s">
        <v>19</v>
      </c>
      <c r="B14">
        <v>1703</v>
      </c>
      <c r="C14">
        <v>982</v>
      </c>
      <c r="D14">
        <v>721</v>
      </c>
      <c r="E14">
        <v>440</v>
      </c>
      <c r="F14">
        <v>265</v>
      </c>
      <c r="G14">
        <v>237</v>
      </c>
      <c r="H14">
        <v>14204</v>
      </c>
      <c r="I14">
        <v>14266</v>
      </c>
      <c r="J14">
        <v>147</v>
      </c>
      <c r="K14">
        <v>104</v>
      </c>
      <c r="L14">
        <v>13941</v>
      </c>
      <c r="M14">
        <v>48</v>
      </c>
      <c r="N14">
        <v>24</v>
      </c>
      <c r="O14">
        <v>1419</v>
      </c>
      <c r="P14">
        <v>16</v>
      </c>
      <c r="Q14">
        <v>5</v>
      </c>
      <c r="R14">
        <v>0</v>
      </c>
      <c r="T14" s="30" t="s">
        <v>120</v>
      </c>
      <c r="U14" s="54">
        <v>103</v>
      </c>
    </row>
    <row r="15" spans="1:21">
      <c r="A15" t="s">
        <v>20</v>
      </c>
      <c r="B15">
        <v>818</v>
      </c>
      <c r="C15">
        <v>552</v>
      </c>
      <c r="D15">
        <v>266</v>
      </c>
      <c r="E15">
        <v>276</v>
      </c>
      <c r="F15">
        <v>215</v>
      </c>
      <c r="G15">
        <v>129</v>
      </c>
      <c r="H15">
        <v>8628</v>
      </c>
      <c r="I15">
        <v>8552</v>
      </c>
      <c r="J15">
        <v>94</v>
      </c>
      <c r="K15">
        <v>202</v>
      </c>
      <c r="L15">
        <v>8420</v>
      </c>
      <c r="M15">
        <v>25</v>
      </c>
      <c r="N15">
        <v>58</v>
      </c>
      <c r="O15">
        <v>985</v>
      </c>
      <c r="P15">
        <v>4</v>
      </c>
      <c r="Q15">
        <v>0</v>
      </c>
      <c r="R15">
        <v>0</v>
      </c>
      <c r="T15" s="30" t="s">
        <v>121</v>
      </c>
      <c r="U15" s="54">
        <v>13</v>
      </c>
    </row>
    <row r="16" spans="1:21">
      <c r="A16" t="s">
        <v>21</v>
      </c>
      <c r="B16">
        <v>272</v>
      </c>
      <c r="C16">
        <v>143</v>
      </c>
      <c r="D16">
        <v>129</v>
      </c>
      <c r="E16">
        <v>101</v>
      </c>
      <c r="F16">
        <v>34</v>
      </c>
      <c r="G16">
        <v>66</v>
      </c>
      <c r="H16" s="56">
        <v>8490</v>
      </c>
      <c r="I16">
        <v>8512</v>
      </c>
      <c r="J16">
        <v>29</v>
      </c>
      <c r="K16">
        <v>8</v>
      </c>
      <c r="L16">
        <v>8318</v>
      </c>
      <c r="M16">
        <v>9</v>
      </c>
      <c r="N16">
        <v>4</v>
      </c>
      <c r="O16">
        <v>470</v>
      </c>
      <c r="P16">
        <v>4</v>
      </c>
      <c r="Q16">
        <v>0</v>
      </c>
      <c r="R16">
        <v>1</v>
      </c>
      <c r="T16" s="30" t="s">
        <v>122</v>
      </c>
      <c r="U16" s="54">
        <v>182</v>
      </c>
    </row>
    <row r="17" spans="1:21">
      <c r="A17" t="s">
        <v>22</v>
      </c>
      <c r="B17">
        <v>4048</v>
      </c>
      <c r="C17">
        <v>1384</v>
      </c>
      <c r="D17">
        <v>2664</v>
      </c>
      <c r="E17">
        <v>721</v>
      </c>
      <c r="F17">
        <v>541</v>
      </c>
      <c r="G17">
        <v>321</v>
      </c>
      <c r="H17">
        <v>15877</v>
      </c>
      <c r="I17">
        <v>16000</v>
      </c>
      <c r="J17">
        <v>175</v>
      </c>
      <c r="K17">
        <v>47</v>
      </c>
      <c r="L17">
        <v>15708</v>
      </c>
      <c r="M17">
        <v>65</v>
      </c>
      <c r="N17">
        <v>20</v>
      </c>
      <c r="O17">
        <v>3911</v>
      </c>
      <c r="P17">
        <v>17</v>
      </c>
      <c r="Q17">
        <v>5</v>
      </c>
      <c r="R17">
        <v>0</v>
      </c>
      <c r="T17" s="30" t="s">
        <v>191</v>
      </c>
      <c r="U17" s="54"/>
    </row>
    <row r="18" spans="1:21">
      <c r="A18" t="s">
        <v>23</v>
      </c>
      <c r="B18">
        <v>361</v>
      </c>
      <c r="C18">
        <v>218</v>
      </c>
      <c r="D18">
        <v>143</v>
      </c>
      <c r="E18">
        <v>87</v>
      </c>
      <c r="F18">
        <v>44</v>
      </c>
      <c r="G18">
        <v>29</v>
      </c>
      <c r="H18">
        <v>9558</v>
      </c>
      <c r="I18">
        <v>9690</v>
      </c>
      <c r="J18">
        <v>140</v>
      </c>
      <c r="K18">
        <v>8</v>
      </c>
      <c r="L18">
        <v>9609</v>
      </c>
      <c r="M18">
        <v>13</v>
      </c>
      <c r="N18">
        <v>6</v>
      </c>
      <c r="O18">
        <v>123</v>
      </c>
      <c r="P18">
        <v>2</v>
      </c>
      <c r="Q18">
        <v>0</v>
      </c>
      <c r="R18">
        <v>0</v>
      </c>
      <c r="T18" s="30" t="s">
        <v>123</v>
      </c>
      <c r="U18" s="54">
        <v>19</v>
      </c>
    </row>
    <row r="19" spans="1:21">
      <c r="A19" t="s">
        <v>24</v>
      </c>
      <c r="B19">
        <v>5380</v>
      </c>
      <c r="C19">
        <v>2783</v>
      </c>
      <c r="D19">
        <v>2597</v>
      </c>
      <c r="E19">
        <v>429</v>
      </c>
      <c r="F19">
        <v>726</v>
      </c>
      <c r="G19">
        <v>577</v>
      </c>
      <c r="H19">
        <v>33493</v>
      </c>
      <c r="I19">
        <v>33403</v>
      </c>
      <c r="J19">
        <v>182</v>
      </c>
      <c r="K19">
        <v>275</v>
      </c>
      <c r="L19">
        <v>31685</v>
      </c>
      <c r="M19">
        <v>75</v>
      </c>
      <c r="N19">
        <v>63</v>
      </c>
      <c r="O19">
        <v>3387</v>
      </c>
      <c r="P19">
        <v>25</v>
      </c>
      <c r="Q19">
        <v>9</v>
      </c>
      <c r="R19">
        <v>4</v>
      </c>
      <c r="T19" s="30" t="s">
        <v>124</v>
      </c>
      <c r="U19" s="54">
        <v>132</v>
      </c>
    </row>
    <row r="20" spans="1:21">
      <c r="A20" t="s">
        <v>189</v>
      </c>
      <c r="T20" s="30" t="s">
        <v>125</v>
      </c>
      <c r="U20" s="54">
        <v>1120</v>
      </c>
    </row>
    <row r="21" spans="1:21">
      <c r="A21" t="s">
        <v>25</v>
      </c>
      <c r="B21">
        <v>4308</v>
      </c>
      <c r="C21">
        <v>2807</v>
      </c>
      <c r="D21">
        <v>1501</v>
      </c>
      <c r="E21">
        <v>225</v>
      </c>
      <c r="F21">
        <v>438</v>
      </c>
      <c r="G21">
        <v>604</v>
      </c>
      <c r="H21">
        <v>27814</v>
      </c>
      <c r="I21">
        <v>27792</v>
      </c>
      <c r="J21">
        <v>162</v>
      </c>
      <c r="K21">
        <v>186</v>
      </c>
      <c r="L21">
        <v>26609</v>
      </c>
      <c r="M21">
        <v>25</v>
      </c>
      <c r="N21">
        <v>29</v>
      </c>
      <c r="O21">
        <v>5357</v>
      </c>
      <c r="P21">
        <v>20</v>
      </c>
      <c r="Q21">
        <v>7</v>
      </c>
      <c r="R21">
        <v>3</v>
      </c>
      <c r="T21" s="30" t="s">
        <v>126</v>
      </c>
      <c r="U21" s="54">
        <v>55</v>
      </c>
    </row>
    <row r="22" spans="1:21">
      <c r="A22" t="s">
        <v>26</v>
      </c>
      <c r="B22">
        <v>632</v>
      </c>
      <c r="C22">
        <v>417</v>
      </c>
      <c r="D22">
        <v>215</v>
      </c>
      <c r="E22">
        <v>196</v>
      </c>
      <c r="F22">
        <v>82</v>
      </c>
      <c r="G22">
        <v>106</v>
      </c>
      <c r="H22">
        <v>18512</v>
      </c>
      <c r="I22">
        <v>16849</v>
      </c>
      <c r="J22">
        <v>83</v>
      </c>
      <c r="K22">
        <v>1746</v>
      </c>
      <c r="L22">
        <v>16096</v>
      </c>
      <c r="M22">
        <v>24</v>
      </c>
      <c r="N22">
        <v>1242</v>
      </c>
      <c r="O22">
        <v>1839</v>
      </c>
      <c r="P22">
        <v>4</v>
      </c>
      <c r="Q22">
        <v>2</v>
      </c>
      <c r="R22">
        <v>0</v>
      </c>
      <c r="T22" s="30" t="s">
        <v>127</v>
      </c>
      <c r="U22" s="54">
        <v>104</v>
      </c>
    </row>
    <row r="23" spans="1:21">
      <c r="A23" t="s">
        <v>27</v>
      </c>
      <c r="B23">
        <v>5526</v>
      </c>
      <c r="C23">
        <v>2411</v>
      </c>
      <c r="D23">
        <v>3115</v>
      </c>
      <c r="E23">
        <v>436</v>
      </c>
      <c r="F23">
        <v>744</v>
      </c>
      <c r="G23">
        <v>573</v>
      </c>
      <c r="H23">
        <v>21538</v>
      </c>
      <c r="I23">
        <v>20797</v>
      </c>
      <c r="J23">
        <v>137</v>
      </c>
      <c r="K23">
        <v>878</v>
      </c>
      <c r="L23">
        <v>19939</v>
      </c>
      <c r="M23">
        <v>40</v>
      </c>
      <c r="N23">
        <v>267</v>
      </c>
      <c r="O23">
        <v>3775</v>
      </c>
      <c r="P23">
        <v>69</v>
      </c>
      <c r="Q23">
        <v>6</v>
      </c>
      <c r="R23">
        <v>0</v>
      </c>
      <c r="T23" s="30" t="s">
        <v>128</v>
      </c>
      <c r="U23" s="54">
        <v>74</v>
      </c>
    </row>
    <row r="24" spans="1:21">
      <c r="A24" t="s">
        <v>28</v>
      </c>
      <c r="B24">
        <v>19900</v>
      </c>
      <c r="C24">
        <v>10413</v>
      </c>
      <c r="D24">
        <v>9487</v>
      </c>
      <c r="E24">
        <v>1411</v>
      </c>
      <c r="F24">
        <v>2011</v>
      </c>
      <c r="G24">
        <v>1706</v>
      </c>
      <c r="H24">
        <v>90432</v>
      </c>
      <c r="I24">
        <v>90913</v>
      </c>
      <c r="J24">
        <v>653</v>
      </c>
      <c r="K24">
        <v>187</v>
      </c>
      <c r="L24">
        <v>80997</v>
      </c>
      <c r="M24">
        <v>370</v>
      </c>
      <c r="N24">
        <v>71</v>
      </c>
      <c r="O24">
        <v>19802</v>
      </c>
      <c r="P24">
        <v>258</v>
      </c>
      <c r="Q24">
        <v>34</v>
      </c>
      <c r="R24">
        <v>8</v>
      </c>
      <c r="T24" s="30" t="s">
        <v>129</v>
      </c>
      <c r="U24" s="54">
        <v>102</v>
      </c>
    </row>
    <row r="25" spans="1:21">
      <c r="A25" t="s">
        <v>29</v>
      </c>
      <c r="B25">
        <v>1521</v>
      </c>
      <c r="C25">
        <v>923</v>
      </c>
      <c r="D25">
        <v>598</v>
      </c>
      <c r="E25">
        <v>378</v>
      </c>
      <c r="F25">
        <v>228</v>
      </c>
      <c r="G25">
        <v>174</v>
      </c>
      <c r="H25">
        <v>13344</v>
      </c>
      <c r="I25">
        <v>13292</v>
      </c>
      <c r="J25">
        <v>149</v>
      </c>
      <c r="K25">
        <v>201</v>
      </c>
      <c r="L25">
        <v>12904</v>
      </c>
      <c r="M25">
        <v>65</v>
      </c>
      <c r="N25">
        <v>44</v>
      </c>
      <c r="O25">
        <v>991</v>
      </c>
      <c r="P25">
        <v>2</v>
      </c>
      <c r="Q25">
        <v>1</v>
      </c>
      <c r="R25">
        <v>0</v>
      </c>
      <c r="T25" s="30" t="s">
        <v>130</v>
      </c>
      <c r="U25" s="54">
        <v>22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201</v>
      </c>
      <c r="P26">
        <v>9</v>
      </c>
      <c r="Q26">
        <v>0</v>
      </c>
      <c r="R26">
        <v>0</v>
      </c>
      <c r="T26" s="30" t="s">
        <v>131</v>
      </c>
      <c r="U26" s="54">
        <v>50</v>
      </c>
    </row>
    <row r="27" spans="1:21">
      <c r="A27" t="s">
        <v>31</v>
      </c>
      <c r="B27">
        <v>1489</v>
      </c>
      <c r="C27">
        <v>936</v>
      </c>
      <c r="D27">
        <v>553</v>
      </c>
      <c r="E27">
        <v>250</v>
      </c>
      <c r="F27">
        <v>231</v>
      </c>
      <c r="G27">
        <v>159</v>
      </c>
      <c r="H27">
        <v>14886</v>
      </c>
      <c r="I27">
        <v>15022</v>
      </c>
      <c r="J27">
        <v>154</v>
      </c>
      <c r="K27">
        <v>14</v>
      </c>
      <c r="L27">
        <v>14712</v>
      </c>
      <c r="M27">
        <v>49</v>
      </c>
      <c r="N27">
        <v>3</v>
      </c>
      <c r="O27">
        <v>1131</v>
      </c>
      <c r="P27">
        <v>8</v>
      </c>
      <c r="Q27">
        <v>0</v>
      </c>
      <c r="R27">
        <v>0</v>
      </c>
      <c r="T27" s="30" t="s">
        <v>132</v>
      </c>
      <c r="U27" s="54">
        <v>87</v>
      </c>
    </row>
    <row r="28" spans="1:21">
      <c r="A28" t="s">
        <v>32</v>
      </c>
      <c r="B28">
        <v>597</v>
      </c>
      <c r="C28">
        <v>310</v>
      </c>
      <c r="D28">
        <v>287</v>
      </c>
      <c r="E28">
        <v>56</v>
      </c>
      <c r="F28">
        <v>71</v>
      </c>
      <c r="G28">
        <v>79</v>
      </c>
      <c r="H28">
        <v>4011</v>
      </c>
      <c r="I28">
        <v>4060</v>
      </c>
      <c r="J28">
        <v>53</v>
      </c>
      <c r="K28">
        <v>4</v>
      </c>
      <c r="L28">
        <v>4029</v>
      </c>
      <c r="M28">
        <v>9</v>
      </c>
      <c r="N28">
        <v>2</v>
      </c>
      <c r="O28">
        <v>595</v>
      </c>
      <c r="P28">
        <v>7</v>
      </c>
      <c r="Q28">
        <v>1</v>
      </c>
      <c r="R28">
        <v>1</v>
      </c>
      <c r="T28" s="30" t="s">
        <v>133</v>
      </c>
      <c r="U28" s="54">
        <v>5</v>
      </c>
    </row>
    <row r="29" spans="1:21">
      <c r="A29" t="s">
        <v>33</v>
      </c>
      <c r="B29">
        <v>3749</v>
      </c>
      <c r="C29">
        <v>2067</v>
      </c>
      <c r="D29">
        <v>1682</v>
      </c>
      <c r="E29">
        <v>507</v>
      </c>
      <c r="F29">
        <v>489</v>
      </c>
      <c r="G29">
        <v>358</v>
      </c>
      <c r="H29">
        <v>16665</v>
      </c>
      <c r="I29">
        <v>16800</v>
      </c>
      <c r="J29">
        <v>158</v>
      </c>
      <c r="K29">
        <v>23</v>
      </c>
      <c r="L29">
        <v>16614</v>
      </c>
      <c r="M29">
        <v>57</v>
      </c>
      <c r="N29">
        <v>2</v>
      </c>
      <c r="O29">
        <v>1841</v>
      </c>
      <c r="P29">
        <v>13</v>
      </c>
      <c r="Q29">
        <v>3</v>
      </c>
      <c r="R29">
        <v>0</v>
      </c>
      <c r="T29" s="30" t="s">
        <v>134</v>
      </c>
      <c r="U29" s="54">
        <v>14</v>
      </c>
    </row>
    <row r="30" spans="1:21">
      <c r="A30" t="s">
        <v>34</v>
      </c>
      <c r="B30">
        <v>92</v>
      </c>
      <c r="C30">
        <v>73</v>
      </c>
      <c r="D30">
        <v>19</v>
      </c>
      <c r="E30">
        <v>77</v>
      </c>
      <c r="F30">
        <v>21</v>
      </c>
      <c r="G30">
        <v>16</v>
      </c>
      <c r="H30">
        <v>1143</v>
      </c>
      <c r="I30">
        <v>1146</v>
      </c>
      <c r="J30">
        <v>44</v>
      </c>
      <c r="K30">
        <v>42</v>
      </c>
      <c r="L30">
        <v>1046</v>
      </c>
      <c r="M30">
        <v>3</v>
      </c>
      <c r="N30">
        <v>5</v>
      </c>
      <c r="O30">
        <v>193</v>
      </c>
      <c r="P30">
        <v>1</v>
      </c>
      <c r="Q30">
        <v>0</v>
      </c>
      <c r="R30">
        <v>0</v>
      </c>
      <c r="T30" s="30" t="s">
        <v>135</v>
      </c>
      <c r="U30" s="54">
        <v>105</v>
      </c>
    </row>
    <row r="31" spans="1:21">
      <c r="A31" t="s">
        <v>35</v>
      </c>
      <c r="B31">
        <v>750</v>
      </c>
      <c r="C31">
        <v>320</v>
      </c>
      <c r="D31">
        <v>430</v>
      </c>
      <c r="E31">
        <v>312</v>
      </c>
      <c r="F31">
        <v>29</v>
      </c>
      <c r="G31">
        <v>99</v>
      </c>
      <c r="H31">
        <v>21309</v>
      </c>
      <c r="I31">
        <v>21382</v>
      </c>
      <c r="J31">
        <v>84</v>
      </c>
      <c r="K31">
        <v>11</v>
      </c>
      <c r="L31">
        <v>20517</v>
      </c>
      <c r="M31">
        <v>37</v>
      </c>
      <c r="N31">
        <v>3</v>
      </c>
      <c r="O31">
        <v>648</v>
      </c>
      <c r="P31">
        <v>7</v>
      </c>
      <c r="Q31">
        <v>1</v>
      </c>
      <c r="R31">
        <v>1</v>
      </c>
      <c r="T31" s="30" t="s">
        <v>136</v>
      </c>
      <c r="U31" s="54">
        <v>12</v>
      </c>
    </row>
    <row r="32" spans="1:21">
      <c r="A32" t="s">
        <v>36</v>
      </c>
      <c r="B32">
        <v>4709</v>
      </c>
      <c r="C32">
        <v>2883</v>
      </c>
      <c r="D32">
        <v>1826</v>
      </c>
      <c r="E32">
        <v>463</v>
      </c>
      <c r="F32">
        <v>496</v>
      </c>
      <c r="G32">
        <v>555</v>
      </c>
      <c r="H32">
        <v>24255</v>
      </c>
      <c r="I32">
        <v>24330</v>
      </c>
      <c r="J32">
        <v>177</v>
      </c>
      <c r="K32">
        <v>102</v>
      </c>
      <c r="L32">
        <v>24081</v>
      </c>
      <c r="M32">
        <v>100</v>
      </c>
      <c r="N32">
        <v>74</v>
      </c>
      <c r="O32">
        <v>2761</v>
      </c>
      <c r="P32">
        <v>28</v>
      </c>
      <c r="Q32">
        <v>7</v>
      </c>
      <c r="R32">
        <v>4</v>
      </c>
      <c r="T32" s="30" t="s">
        <v>137</v>
      </c>
      <c r="U32" s="54">
        <v>49</v>
      </c>
    </row>
    <row r="33" spans="1:21">
      <c r="A33" t="s">
        <v>37</v>
      </c>
      <c r="B33">
        <v>2721</v>
      </c>
      <c r="C33">
        <v>1897</v>
      </c>
      <c r="D33">
        <v>824</v>
      </c>
      <c r="E33">
        <v>738</v>
      </c>
      <c r="F33">
        <v>697</v>
      </c>
      <c r="G33">
        <v>320</v>
      </c>
      <c r="H33">
        <v>24501</v>
      </c>
      <c r="I33">
        <v>24585</v>
      </c>
      <c r="J33">
        <v>132</v>
      </c>
      <c r="K33">
        <v>48</v>
      </c>
      <c r="L33">
        <v>24141</v>
      </c>
      <c r="M33">
        <v>68</v>
      </c>
      <c r="N33">
        <v>2</v>
      </c>
      <c r="O33">
        <v>3461</v>
      </c>
      <c r="P33">
        <v>16</v>
      </c>
      <c r="Q33">
        <v>3</v>
      </c>
      <c r="R33">
        <v>1</v>
      </c>
      <c r="T33" s="30" t="s">
        <v>138</v>
      </c>
      <c r="U33" s="54">
        <v>258</v>
      </c>
    </row>
    <row r="34" spans="1:21">
      <c r="A34" t="s">
        <v>38</v>
      </c>
      <c r="B34">
        <v>2029</v>
      </c>
      <c r="C34">
        <v>1216</v>
      </c>
      <c r="D34">
        <v>813</v>
      </c>
      <c r="E34">
        <v>120</v>
      </c>
      <c r="F34">
        <v>184</v>
      </c>
      <c r="G34">
        <v>265</v>
      </c>
      <c r="H34">
        <v>10675</v>
      </c>
      <c r="I34">
        <v>10567</v>
      </c>
      <c r="J34">
        <v>32</v>
      </c>
      <c r="K34">
        <v>140</v>
      </c>
      <c r="L34">
        <v>10423</v>
      </c>
      <c r="M34">
        <v>14</v>
      </c>
      <c r="N34">
        <v>2</v>
      </c>
      <c r="O34">
        <v>1411</v>
      </c>
      <c r="P34">
        <v>11</v>
      </c>
      <c r="Q34">
        <v>4</v>
      </c>
      <c r="R34">
        <v>0</v>
      </c>
      <c r="T34" s="30" t="s">
        <v>139</v>
      </c>
      <c r="U34" s="54">
        <v>45</v>
      </c>
    </row>
    <row r="35" spans="1:21">
      <c r="A35" t="s">
        <v>39</v>
      </c>
      <c r="B35">
        <v>11305</v>
      </c>
      <c r="C35">
        <v>6193</v>
      </c>
      <c r="D35">
        <v>5112</v>
      </c>
      <c r="E35">
        <v>1126</v>
      </c>
      <c r="F35">
        <v>1223</v>
      </c>
      <c r="G35">
        <v>1227</v>
      </c>
      <c r="H35">
        <v>64751</v>
      </c>
      <c r="I35">
        <v>64621</v>
      </c>
      <c r="J35">
        <v>341</v>
      </c>
      <c r="K35">
        <v>473</v>
      </c>
      <c r="L35">
        <v>62329</v>
      </c>
      <c r="M35">
        <v>188</v>
      </c>
      <c r="N35">
        <v>125</v>
      </c>
      <c r="O35">
        <v>14144</v>
      </c>
      <c r="P35">
        <v>73</v>
      </c>
      <c r="Q35">
        <v>20</v>
      </c>
      <c r="R35">
        <v>5</v>
      </c>
      <c r="T35" s="30" t="s">
        <v>140</v>
      </c>
      <c r="U35" s="54">
        <v>114</v>
      </c>
    </row>
    <row r="36" spans="1:21">
      <c r="A36" t="s">
        <v>40</v>
      </c>
      <c r="B36">
        <v>2255</v>
      </c>
      <c r="C36">
        <v>1218</v>
      </c>
      <c r="D36">
        <v>1037</v>
      </c>
      <c r="E36">
        <v>461</v>
      </c>
      <c r="F36">
        <v>292</v>
      </c>
      <c r="G36">
        <v>269</v>
      </c>
      <c r="H36">
        <v>20619</v>
      </c>
      <c r="I36">
        <v>20712</v>
      </c>
      <c r="J36">
        <v>110</v>
      </c>
      <c r="K36">
        <v>17</v>
      </c>
      <c r="L36">
        <v>20447</v>
      </c>
      <c r="M36">
        <v>42</v>
      </c>
      <c r="N36">
        <v>0</v>
      </c>
      <c r="O36">
        <v>1760</v>
      </c>
      <c r="P36">
        <v>12</v>
      </c>
      <c r="Q36">
        <v>5</v>
      </c>
      <c r="R36">
        <v>0</v>
      </c>
      <c r="T36" s="30" t="s">
        <v>141</v>
      </c>
      <c r="U36" s="54">
        <v>0</v>
      </c>
    </row>
    <row r="37" spans="1:21">
      <c r="A37" t="s">
        <v>41</v>
      </c>
      <c r="B37">
        <v>5079</v>
      </c>
      <c r="C37">
        <v>2584</v>
      </c>
      <c r="D37">
        <v>2495</v>
      </c>
      <c r="E37">
        <v>377</v>
      </c>
      <c r="F37">
        <v>308</v>
      </c>
      <c r="G37">
        <v>863</v>
      </c>
      <c r="H37">
        <v>33028</v>
      </c>
      <c r="I37">
        <v>33164</v>
      </c>
      <c r="J37">
        <v>219</v>
      </c>
      <c r="K37">
        <v>85</v>
      </c>
      <c r="L37">
        <v>31625</v>
      </c>
      <c r="M37">
        <v>94</v>
      </c>
      <c r="N37">
        <v>67</v>
      </c>
      <c r="O37">
        <v>6476</v>
      </c>
      <c r="P37">
        <v>64</v>
      </c>
      <c r="Q37">
        <v>8</v>
      </c>
      <c r="R37">
        <v>5</v>
      </c>
      <c r="T37" s="30" t="s">
        <v>142</v>
      </c>
      <c r="U37" s="54">
        <v>7</v>
      </c>
    </row>
    <row r="38" spans="1:21">
      <c r="A38" t="s">
        <v>42</v>
      </c>
      <c r="B38">
        <v>208</v>
      </c>
      <c r="C38">
        <v>158</v>
      </c>
      <c r="D38">
        <v>50</v>
      </c>
      <c r="E38">
        <v>87</v>
      </c>
      <c r="F38">
        <v>55</v>
      </c>
      <c r="G38">
        <v>27</v>
      </c>
      <c r="H38">
        <v>7973</v>
      </c>
      <c r="I38">
        <v>8075</v>
      </c>
      <c r="J38">
        <v>105</v>
      </c>
      <c r="K38">
        <v>3</v>
      </c>
      <c r="L38">
        <v>8069</v>
      </c>
      <c r="M38">
        <v>64</v>
      </c>
      <c r="N38">
        <v>0</v>
      </c>
      <c r="O38">
        <v>303</v>
      </c>
      <c r="P38">
        <v>2</v>
      </c>
      <c r="Q38">
        <v>1</v>
      </c>
      <c r="R38">
        <v>1</v>
      </c>
      <c r="T38" s="30" t="s">
        <v>143</v>
      </c>
      <c r="U38" s="54">
        <v>12</v>
      </c>
    </row>
    <row r="39" spans="1:21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10388</v>
      </c>
      <c r="I39">
        <v>10386</v>
      </c>
      <c r="J39">
        <v>0</v>
      </c>
      <c r="K39">
        <v>2</v>
      </c>
      <c r="L39">
        <v>8885</v>
      </c>
      <c r="M39">
        <v>0</v>
      </c>
      <c r="N39">
        <v>0</v>
      </c>
      <c r="O39">
        <v>241</v>
      </c>
      <c r="P39">
        <v>0</v>
      </c>
      <c r="Q39">
        <v>0</v>
      </c>
      <c r="R39">
        <v>0</v>
      </c>
      <c r="T39" s="30" t="s">
        <v>144</v>
      </c>
      <c r="U39" s="54">
        <v>48</v>
      </c>
    </row>
    <row r="40" spans="1:21">
      <c r="A40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18549</v>
      </c>
      <c r="I40">
        <v>18548</v>
      </c>
      <c r="J40">
        <v>0</v>
      </c>
      <c r="K40">
        <v>1</v>
      </c>
      <c r="L40">
        <v>14646</v>
      </c>
      <c r="M40">
        <v>0</v>
      </c>
      <c r="N40">
        <v>0</v>
      </c>
      <c r="O40">
        <v>419</v>
      </c>
      <c r="P40">
        <v>0</v>
      </c>
      <c r="Q40">
        <v>0</v>
      </c>
      <c r="R40">
        <v>0</v>
      </c>
      <c r="T40" s="30" t="s">
        <v>145</v>
      </c>
      <c r="U40" s="54">
        <v>208</v>
      </c>
    </row>
    <row r="41" spans="1:21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5474</v>
      </c>
      <c r="I41">
        <v>5474</v>
      </c>
      <c r="J41">
        <v>0</v>
      </c>
      <c r="K41">
        <v>0</v>
      </c>
      <c r="L41">
        <v>5012</v>
      </c>
      <c r="M41">
        <v>0</v>
      </c>
      <c r="N41">
        <v>0</v>
      </c>
      <c r="O41">
        <v>293</v>
      </c>
      <c r="P41">
        <v>0</v>
      </c>
      <c r="Q41">
        <v>0</v>
      </c>
      <c r="R41">
        <v>0</v>
      </c>
      <c r="T41" s="30" t="s">
        <v>146</v>
      </c>
      <c r="U41" s="54">
        <v>36</v>
      </c>
    </row>
    <row r="42" spans="1:21">
      <c r="A42" t="s">
        <v>46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5013</v>
      </c>
      <c r="I42">
        <v>5061</v>
      </c>
      <c r="J42">
        <v>48</v>
      </c>
      <c r="K42">
        <v>0</v>
      </c>
      <c r="L42">
        <v>4349</v>
      </c>
      <c r="M42">
        <v>1</v>
      </c>
      <c r="N42">
        <v>0</v>
      </c>
      <c r="O42">
        <v>196</v>
      </c>
      <c r="P42">
        <v>0</v>
      </c>
      <c r="Q42">
        <v>0</v>
      </c>
      <c r="R42">
        <v>0</v>
      </c>
      <c r="T42" s="30" t="s">
        <v>147</v>
      </c>
      <c r="U42" s="54">
        <v>172</v>
      </c>
    </row>
    <row r="43" spans="1:21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13457</v>
      </c>
      <c r="I43">
        <v>13456</v>
      </c>
      <c r="J43">
        <v>0</v>
      </c>
      <c r="K43">
        <v>1</v>
      </c>
      <c r="L43">
        <v>9528</v>
      </c>
      <c r="M43">
        <v>0</v>
      </c>
      <c r="N43">
        <v>0</v>
      </c>
      <c r="O43">
        <v>196</v>
      </c>
      <c r="P43">
        <v>0</v>
      </c>
      <c r="Q43">
        <v>0</v>
      </c>
      <c r="R43">
        <v>0</v>
      </c>
      <c r="T43" s="30" t="s">
        <v>148</v>
      </c>
      <c r="U43" s="54">
        <v>62</v>
      </c>
    </row>
    <row r="44" spans="1:21">
      <c r="A44" t="s">
        <v>48</v>
      </c>
      <c r="B44">
        <v>345</v>
      </c>
      <c r="C44">
        <v>218</v>
      </c>
      <c r="D44">
        <v>127</v>
      </c>
      <c r="E44">
        <v>71</v>
      </c>
      <c r="F44">
        <v>47</v>
      </c>
      <c r="G44">
        <v>52</v>
      </c>
      <c r="H44">
        <v>6476</v>
      </c>
      <c r="I44">
        <v>6542</v>
      </c>
      <c r="J44">
        <v>71</v>
      </c>
      <c r="K44">
        <v>5</v>
      </c>
      <c r="L44">
        <v>6418</v>
      </c>
      <c r="M44">
        <v>12</v>
      </c>
      <c r="N44">
        <v>1</v>
      </c>
      <c r="O44">
        <v>492</v>
      </c>
      <c r="P44">
        <v>6</v>
      </c>
      <c r="Q44">
        <v>0</v>
      </c>
      <c r="R44">
        <v>0</v>
      </c>
      <c r="T44" s="30" t="s">
        <v>149</v>
      </c>
      <c r="U44" s="54">
        <v>3</v>
      </c>
    </row>
    <row r="45" spans="1:21">
      <c r="A45" t="s">
        <v>49</v>
      </c>
      <c r="B45">
        <v>864</v>
      </c>
      <c r="C45">
        <v>316</v>
      </c>
      <c r="D45">
        <v>548</v>
      </c>
      <c r="E45">
        <v>119</v>
      </c>
      <c r="F45">
        <v>73</v>
      </c>
      <c r="G45">
        <v>59</v>
      </c>
      <c r="H45">
        <v>6971</v>
      </c>
      <c r="I45">
        <v>6988</v>
      </c>
      <c r="J45">
        <v>34</v>
      </c>
      <c r="K45">
        <v>17</v>
      </c>
      <c r="L45">
        <v>6957</v>
      </c>
      <c r="M45">
        <v>6</v>
      </c>
      <c r="N45">
        <v>0</v>
      </c>
      <c r="O45">
        <v>255</v>
      </c>
      <c r="P45">
        <v>1</v>
      </c>
      <c r="Q45">
        <v>0</v>
      </c>
      <c r="R45">
        <v>0</v>
      </c>
      <c r="T45" s="30" t="s">
        <v>150</v>
      </c>
      <c r="U45" s="54">
        <v>4</v>
      </c>
    </row>
    <row r="46" spans="1:21" ht="15" thickBot="1">
      <c r="A46" t="s">
        <v>50</v>
      </c>
      <c r="B46">
        <v>2540</v>
      </c>
      <c r="C46">
        <v>1473</v>
      </c>
      <c r="D46">
        <v>1067</v>
      </c>
      <c r="E46">
        <v>275</v>
      </c>
      <c r="F46">
        <v>323</v>
      </c>
      <c r="G46">
        <v>274</v>
      </c>
      <c r="H46">
        <v>14844</v>
      </c>
      <c r="I46">
        <v>14941</v>
      </c>
      <c r="J46">
        <v>127</v>
      </c>
      <c r="K46">
        <v>30</v>
      </c>
      <c r="L46">
        <v>14872</v>
      </c>
      <c r="M46">
        <v>33</v>
      </c>
      <c r="N46">
        <v>20</v>
      </c>
      <c r="O46">
        <v>1593</v>
      </c>
      <c r="P46">
        <v>11</v>
      </c>
      <c r="Q46">
        <v>8</v>
      </c>
      <c r="R46">
        <v>1</v>
      </c>
      <c r="T46" s="32" t="s">
        <v>151</v>
      </c>
      <c r="U46" s="54">
        <v>28</v>
      </c>
    </row>
    <row r="47" spans="1:21" ht="15" thickTop="1">
      <c r="A47" t="s">
        <v>51</v>
      </c>
      <c r="B47">
        <v>5161</v>
      </c>
      <c r="C47">
        <v>1622</v>
      </c>
      <c r="D47">
        <v>3539</v>
      </c>
      <c r="E47">
        <v>589</v>
      </c>
      <c r="F47">
        <v>440</v>
      </c>
      <c r="G47">
        <v>404</v>
      </c>
      <c r="H47">
        <v>31693</v>
      </c>
      <c r="I47">
        <v>31881</v>
      </c>
      <c r="J47">
        <v>219</v>
      </c>
      <c r="K47">
        <v>34</v>
      </c>
      <c r="L47">
        <v>30721</v>
      </c>
      <c r="M47">
        <v>101</v>
      </c>
      <c r="N47">
        <v>4</v>
      </c>
      <c r="O47">
        <v>2015</v>
      </c>
      <c r="P47">
        <v>16</v>
      </c>
      <c r="Q47">
        <v>12</v>
      </c>
      <c r="R47">
        <v>0</v>
      </c>
      <c r="U47" s="31"/>
    </row>
    <row r="48" spans="1:21">
      <c r="A48" t="s">
        <v>52</v>
      </c>
      <c r="B48">
        <v>4383</v>
      </c>
      <c r="C48">
        <v>1536</v>
      </c>
      <c r="D48">
        <v>2847</v>
      </c>
      <c r="E48">
        <v>601</v>
      </c>
      <c r="F48">
        <v>273</v>
      </c>
      <c r="G48">
        <v>468</v>
      </c>
      <c r="H48">
        <v>25578</v>
      </c>
      <c r="I48">
        <v>25635</v>
      </c>
      <c r="J48">
        <v>76</v>
      </c>
      <c r="K48">
        <v>19</v>
      </c>
      <c r="L48">
        <v>25500</v>
      </c>
      <c r="M48">
        <v>39</v>
      </c>
      <c r="N48">
        <v>1</v>
      </c>
      <c r="O48">
        <v>2175</v>
      </c>
      <c r="P48">
        <v>11</v>
      </c>
      <c r="Q48">
        <v>8</v>
      </c>
      <c r="R48">
        <v>1</v>
      </c>
    </row>
    <row r="49" spans="1:18">
      <c r="A49" t="s">
        <v>53</v>
      </c>
      <c r="B49">
        <v>1453</v>
      </c>
      <c r="C49">
        <v>557</v>
      </c>
      <c r="D49">
        <v>896</v>
      </c>
      <c r="E49">
        <v>199</v>
      </c>
      <c r="F49">
        <v>243</v>
      </c>
      <c r="G49">
        <v>159</v>
      </c>
      <c r="H49">
        <v>10661</v>
      </c>
      <c r="I49">
        <v>10712</v>
      </c>
      <c r="J49">
        <v>66</v>
      </c>
      <c r="K49">
        <v>15</v>
      </c>
      <c r="L49">
        <v>10158</v>
      </c>
      <c r="M49">
        <v>17</v>
      </c>
      <c r="N49">
        <v>2</v>
      </c>
      <c r="O49">
        <v>1357</v>
      </c>
      <c r="P49">
        <v>12</v>
      </c>
      <c r="Q49">
        <v>4</v>
      </c>
      <c r="R49">
        <v>0</v>
      </c>
    </row>
    <row r="50" spans="1:18">
      <c r="A50" t="s">
        <v>54</v>
      </c>
      <c r="B50">
        <v>4040</v>
      </c>
      <c r="C50">
        <v>2414</v>
      </c>
      <c r="D50">
        <v>1626</v>
      </c>
      <c r="E50">
        <v>556</v>
      </c>
      <c r="F50">
        <v>624</v>
      </c>
      <c r="G50">
        <v>577</v>
      </c>
      <c r="H50">
        <v>30706</v>
      </c>
      <c r="I50">
        <v>30772</v>
      </c>
      <c r="J50">
        <v>197</v>
      </c>
      <c r="K50">
        <v>131</v>
      </c>
      <c r="L50">
        <v>30383</v>
      </c>
      <c r="M50">
        <v>112</v>
      </c>
      <c r="N50">
        <v>51</v>
      </c>
      <c r="O50">
        <v>5448</v>
      </c>
      <c r="P50">
        <v>48</v>
      </c>
      <c r="Q50">
        <v>10</v>
      </c>
      <c r="R50">
        <v>2</v>
      </c>
    </row>
    <row r="51" spans="1:18">
      <c r="A51" t="s">
        <v>55</v>
      </c>
      <c r="B51">
        <v>839</v>
      </c>
      <c r="C51">
        <v>504</v>
      </c>
      <c r="D51">
        <v>335</v>
      </c>
      <c r="E51">
        <v>92</v>
      </c>
      <c r="F51">
        <v>176</v>
      </c>
      <c r="G51">
        <v>121</v>
      </c>
      <c r="H51">
        <v>11200</v>
      </c>
      <c r="I51">
        <v>11253</v>
      </c>
      <c r="J51">
        <v>54</v>
      </c>
      <c r="K51">
        <v>1</v>
      </c>
      <c r="L51">
        <v>11172</v>
      </c>
      <c r="M51">
        <v>13</v>
      </c>
      <c r="N51">
        <v>0</v>
      </c>
      <c r="O51">
        <v>786</v>
      </c>
      <c r="P51">
        <v>8</v>
      </c>
      <c r="Q51">
        <v>1</v>
      </c>
      <c r="R51">
        <v>0</v>
      </c>
    </row>
    <row r="52" spans="1:18">
      <c r="A52" t="s">
        <v>56</v>
      </c>
      <c r="B52">
        <v>2813</v>
      </c>
      <c r="C52">
        <v>1498</v>
      </c>
      <c r="D52">
        <v>1315</v>
      </c>
      <c r="E52">
        <v>546</v>
      </c>
      <c r="F52">
        <v>346</v>
      </c>
      <c r="G52">
        <v>276</v>
      </c>
      <c r="H52">
        <v>22067</v>
      </c>
      <c r="I52">
        <v>22223</v>
      </c>
      <c r="J52">
        <v>222</v>
      </c>
      <c r="K52">
        <v>66</v>
      </c>
      <c r="L52">
        <v>21473</v>
      </c>
      <c r="M52">
        <v>157</v>
      </c>
      <c r="N52">
        <v>15</v>
      </c>
      <c r="O52">
        <v>1358</v>
      </c>
      <c r="P52">
        <v>21</v>
      </c>
      <c r="Q52">
        <v>0</v>
      </c>
      <c r="R52">
        <v>19</v>
      </c>
    </row>
    <row r="53" spans="1:18">
      <c r="A53" t="s">
        <v>57</v>
      </c>
      <c r="B53">
        <v>228</v>
      </c>
      <c r="C53">
        <v>175</v>
      </c>
      <c r="D53">
        <v>53</v>
      </c>
      <c r="E53">
        <v>68</v>
      </c>
      <c r="F53">
        <v>116</v>
      </c>
      <c r="G53">
        <v>31</v>
      </c>
      <c r="H53">
        <v>10340</v>
      </c>
      <c r="I53">
        <v>10208</v>
      </c>
      <c r="J53">
        <v>18</v>
      </c>
      <c r="K53">
        <v>150</v>
      </c>
      <c r="L53">
        <v>10039</v>
      </c>
      <c r="M53">
        <v>3</v>
      </c>
      <c r="N53">
        <v>31</v>
      </c>
      <c r="O53">
        <v>370</v>
      </c>
      <c r="P53">
        <v>0</v>
      </c>
      <c r="Q53">
        <v>1</v>
      </c>
      <c r="R53">
        <v>0</v>
      </c>
    </row>
    <row r="54" spans="1:18">
      <c r="A54" t="s">
        <v>58</v>
      </c>
      <c r="B54">
        <v>592</v>
      </c>
      <c r="C54">
        <v>264</v>
      </c>
      <c r="D54">
        <v>328</v>
      </c>
      <c r="E54">
        <v>201</v>
      </c>
      <c r="F54">
        <v>82</v>
      </c>
      <c r="G54">
        <v>76</v>
      </c>
      <c r="H54">
        <v>15378</v>
      </c>
      <c r="I54">
        <v>15365</v>
      </c>
      <c r="J54">
        <v>53</v>
      </c>
      <c r="K54">
        <v>66</v>
      </c>
      <c r="L54">
        <v>15232</v>
      </c>
      <c r="M54">
        <v>14</v>
      </c>
      <c r="N54">
        <v>29</v>
      </c>
      <c r="O54">
        <v>782</v>
      </c>
      <c r="P54">
        <v>2</v>
      </c>
      <c r="Q54">
        <v>2</v>
      </c>
      <c r="R54">
        <v>0</v>
      </c>
    </row>
    <row r="55" spans="1:18">
      <c r="A55" t="s">
        <v>59</v>
      </c>
      <c r="B55">
        <v>556</v>
      </c>
      <c r="C55">
        <v>248</v>
      </c>
      <c r="D55">
        <v>308</v>
      </c>
      <c r="E55">
        <v>126</v>
      </c>
      <c r="F55">
        <v>115</v>
      </c>
      <c r="G55">
        <v>73</v>
      </c>
      <c r="H55">
        <v>17645</v>
      </c>
      <c r="I55">
        <v>17457</v>
      </c>
      <c r="J55">
        <v>46</v>
      </c>
      <c r="K55">
        <v>234</v>
      </c>
      <c r="L55">
        <v>16823</v>
      </c>
      <c r="M55">
        <v>14</v>
      </c>
      <c r="N55">
        <v>95</v>
      </c>
      <c r="O55">
        <v>856</v>
      </c>
      <c r="P55">
        <v>6</v>
      </c>
      <c r="Q55">
        <v>0</v>
      </c>
      <c r="R55">
        <v>0</v>
      </c>
    </row>
  </sheetData>
  <sheetProtection autoFilter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T58"/>
  <sheetViews>
    <sheetView workbookViewId="0">
      <pane xSplit="1" ySplit="1" topLeftCell="B2" activePane="bottomRight" state="frozen"/>
      <selection activeCell="E23" sqref="E23"/>
      <selection pane="topRight" activeCell="E23" sqref="E23"/>
      <selection pane="bottomLeft" activeCell="E23" sqref="E23"/>
      <selection pane="bottomRight"/>
    </sheetView>
  </sheetViews>
  <sheetFormatPr defaultColWidth="9.109375" defaultRowHeight="14.4"/>
  <cols>
    <col min="1" max="1" width="16.6640625" style="2" customWidth="1"/>
    <col min="2" max="20" width="14.6640625" style="2" customWidth="1"/>
    <col min="21" max="16384" width="9.109375" style="2"/>
  </cols>
  <sheetData>
    <row r="1" spans="1:20" s="1" customFormat="1" ht="75" customHeight="1">
      <c r="A1" s="3" t="s">
        <v>192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187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59595</v>
      </c>
      <c r="C2" s="7">
        <f>'July-18'!D2</f>
        <v>59784</v>
      </c>
      <c r="D2" s="7">
        <f>AugustR!I2</f>
        <v>59784</v>
      </c>
      <c r="E2" s="7">
        <f>AugustR!J2</f>
        <v>386</v>
      </c>
      <c r="F2" s="7">
        <f>AugustR!K2</f>
        <v>197</v>
      </c>
      <c r="G2" s="7">
        <f>AugustR!L2</f>
        <v>58324</v>
      </c>
      <c r="H2" s="7">
        <f>AugustR!M2</f>
        <v>183</v>
      </c>
      <c r="I2" s="7">
        <f>AugustR!N2</f>
        <v>93</v>
      </c>
      <c r="J2" s="7">
        <f>AugustR!B2</f>
        <v>9161</v>
      </c>
      <c r="K2" s="7">
        <f>AugustR!C2</f>
        <v>4616</v>
      </c>
      <c r="L2" s="7">
        <f>AugustR!D2</f>
        <v>4545</v>
      </c>
      <c r="M2" s="7">
        <f>AugustR!U2</f>
        <v>257</v>
      </c>
      <c r="N2" s="7">
        <f>AugustR!G2</f>
        <v>880</v>
      </c>
      <c r="O2" s="7">
        <f>AugustR!O2</f>
        <v>9686</v>
      </c>
      <c r="P2" s="7">
        <f>AugustR!P2</f>
        <v>67</v>
      </c>
      <c r="Q2" s="7">
        <f>AugustR!Q2</f>
        <v>13</v>
      </c>
      <c r="R2" s="7">
        <f>AugustR!R2</f>
        <v>13</v>
      </c>
      <c r="S2" s="7">
        <f>AugustR!E2</f>
        <v>1118</v>
      </c>
      <c r="T2" s="7">
        <f>AugustR!F2</f>
        <v>1224</v>
      </c>
    </row>
    <row r="3" spans="1:20">
      <c r="A3" s="8" t="s">
        <v>8</v>
      </c>
      <c r="B3" s="8">
        <f>'YTD Totals'!B3</f>
        <v>24025</v>
      </c>
      <c r="C3" s="8">
        <f>'July-18'!D3</f>
        <v>24190</v>
      </c>
      <c r="D3" s="8">
        <f>AugustR!I3</f>
        <v>24190</v>
      </c>
      <c r="E3" s="8">
        <f>AugustR!J3</f>
        <v>246</v>
      </c>
      <c r="F3" s="8">
        <f>AugustR!K3</f>
        <v>82</v>
      </c>
      <c r="G3" s="8">
        <f>AugustR!L3</f>
        <v>23739</v>
      </c>
      <c r="H3" s="8">
        <f>AugustR!M3</f>
        <v>83</v>
      </c>
      <c r="I3" s="8">
        <f>AugustR!N3</f>
        <v>19</v>
      </c>
      <c r="J3" s="8">
        <f>AugustR!B3</f>
        <v>4509</v>
      </c>
      <c r="K3" s="8">
        <f>AugustR!C3</f>
        <v>2285</v>
      </c>
      <c r="L3" s="8">
        <f>AugustR!D3</f>
        <v>2224</v>
      </c>
      <c r="M3" s="8">
        <f>AugustR!U3</f>
        <v>157</v>
      </c>
      <c r="N3" s="8">
        <f>AugustR!G3</f>
        <v>506</v>
      </c>
      <c r="O3" s="8">
        <f>AugustR!O3</f>
        <v>4287</v>
      </c>
      <c r="P3" s="8">
        <f>AugustR!P3</f>
        <v>38</v>
      </c>
      <c r="Q3" s="8">
        <f>AugustR!Q3</f>
        <v>10</v>
      </c>
      <c r="R3" s="8">
        <f>AugustR!R3</f>
        <v>1</v>
      </c>
      <c r="S3" s="8">
        <f>AugustR!E3</f>
        <v>317</v>
      </c>
      <c r="T3" s="8">
        <f>AugustR!F3</f>
        <v>507</v>
      </c>
    </row>
    <row r="4" spans="1:20">
      <c r="A4" s="7" t="s">
        <v>9</v>
      </c>
      <c r="B4" s="7">
        <f>'YTD Totals'!B4</f>
        <v>65054</v>
      </c>
      <c r="C4" s="7">
        <f>'July-18'!D4</f>
        <v>65220</v>
      </c>
      <c r="D4" s="7">
        <f>AugustR!I4</f>
        <v>65220</v>
      </c>
      <c r="E4" s="7">
        <f>AugustR!J4</f>
        <v>546</v>
      </c>
      <c r="F4" s="7">
        <f>AugustR!K4</f>
        <v>357</v>
      </c>
      <c r="G4" s="7">
        <f>AugustR!L4</f>
        <v>60779</v>
      </c>
      <c r="H4" s="7">
        <f>AugustR!M4</f>
        <v>349</v>
      </c>
      <c r="I4" s="7">
        <f>AugustR!N4</f>
        <v>158</v>
      </c>
      <c r="J4" s="7">
        <f>AugustR!B4</f>
        <v>17802</v>
      </c>
      <c r="K4" s="7">
        <f>AugustR!C4</f>
        <v>8408</v>
      </c>
      <c r="L4" s="7">
        <f>AugustR!D4</f>
        <v>9394</v>
      </c>
      <c r="M4" s="7">
        <f>AugustR!U5</f>
        <v>504</v>
      </c>
      <c r="N4" s="7">
        <f>AugustR!G4</f>
        <v>1408</v>
      </c>
      <c r="O4" s="7">
        <f>AugustR!O4</f>
        <v>7491</v>
      </c>
      <c r="P4" s="7">
        <f>AugustR!P4</f>
        <v>56</v>
      </c>
      <c r="Q4" s="7">
        <f>AugustR!Q4</f>
        <v>30</v>
      </c>
      <c r="R4" s="7">
        <f>AugustR!R4</f>
        <v>9</v>
      </c>
      <c r="S4" s="7">
        <f>AugustR!E4</f>
        <v>1005</v>
      </c>
      <c r="T4" s="7">
        <f>AugustR!F4</f>
        <v>1286</v>
      </c>
    </row>
    <row r="5" spans="1:20">
      <c r="A5" s="8" t="s">
        <v>10</v>
      </c>
      <c r="B5" s="8">
        <f>'YTD Totals'!B5</f>
        <v>11514</v>
      </c>
      <c r="C5" s="8">
        <f>'July-18'!D5</f>
        <v>11548</v>
      </c>
      <c r="D5" s="8">
        <f>AugustR!I5</f>
        <v>11548</v>
      </c>
      <c r="E5" s="8">
        <f>AugustR!J5</f>
        <v>53</v>
      </c>
      <c r="F5" s="8">
        <f>AugustR!K5</f>
        <v>19</v>
      </c>
      <c r="G5" s="8">
        <f>AugustR!L5</f>
        <v>11262</v>
      </c>
      <c r="H5" s="8">
        <f>AugustR!M5</f>
        <v>5</v>
      </c>
      <c r="I5" s="8">
        <f>AugustR!N5</f>
        <v>6</v>
      </c>
      <c r="J5" s="8">
        <f>AugustR!B5</f>
        <v>320</v>
      </c>
      <c r="K5" s="8">
        <f>AugustR!C5</f>
        <v>90</v>
      </c>
      <c r="L5" s="8">
        <f>AugustR!D5</f>
        <v>230</v>
      </c>
      <c r="M5" s="8">
        <f>AugustR!U7</f>
        <v>22</v>
      </c>
      <c r="N5" s="8">
        <f>AugustR!G5</f>
        <v>28</v>
      </c>
      <c r="O5" s="8">
        <f>AugustR!O5</f>
        <v>200</v>
      </c>
      <c r="P5" s="8">
        <f>AugustR!P5</f>
        <v>1</v>
      </c>
      <c r="Q5" s="8">
        <f>AugustR!Q5</f>
        <v>0</v>
      </c>
      <c r="R5" s="8">
        <f>AugustR!R5</f>
        <v>0</v>
      </c>
      <c r="S5" s="8">
        <f>AugustR!E5</f>
        <v>99</v>
      </c>
      <c r="T5" s="8">
        <f>AugustR!F5</f>
        <v>32</v>
      </c>
    </row>
    <row r="6" spans="1:20">
      <c r="A6" s="7" t="s">
        <v>11</v>
      </c>
      <c r="B6" s="7">
        <f>'YTD Totals'!B6</f>
        <v>59720</v>
      </c>
      <c r="C6" s="7">
        <f>'July-18'!D6</f>
        <v>60100</v>
      </c>
      <c r="D6" s="7">
        <f>AugustR!I6</f>
        <v>60100</v>
      </c>
      <c r="E6" s="7">
        <f>AugustR!J6</f>
        <v>555</v>
      </c>
      <c r="F6" s="7">
        <f>AugustR!K6</f>
        <v>172</v>
      </c>
      <c r="G6" s="7">
        <f>AugustR!L6</f>
        <v>56603</v>
      </c>
      <c r="H6" s="7">
        <f>AugustR!M6</f>
        <v>293</v>
      </c>
      <c r="I6" s="7">
        <f>AugustR!N6</f>
        <v>115</v>
      </c>
      <c r="J6" s="7">
        <f>AugustR!B6</f>
        <v>13513</v>
      </c>
      <c r="K6" s="7">
        <f>AugustR!C6</f>
        <v>5827</v>
      </c>
      <c r="L6" s="7">
        <f>AugustR!D6</f>
        <v>7686</v>
      </c>
      <c r="M6" s="7">
        <f>AugustR!U8</f>
        <v>300</v>
      </c>
      <c r="N6" s="7">
        <f>AugustR!G6</f>
        <v>1299</v>
      </c>
      <c r="O6" s="7">
        <f>AugustR!O6</f>
        <v>13301</v>
      </c>
      <c r="P6" s="7">
        <f>AugustR!P6</f>
        <v>79</v>
      </c>
      <c r="Q6" s="7">
        <f>AugustR!Q6</f>
        <v>27</v>
      </c>
      <c r="R6" s="7">
        <f>AugustR!R6</f>
        <v>8</v>
      </c>
      <c r="S6" s="7">
        <f>AugustR!E6</f>
        <v>1396</v>
      </c>
      <c r="T6" s="7">
        <f>AugustR!F6</f>
        <v>1397</v>
      </c>
    </row>
    <row r="7" spans="1:20">
      <c r="A7" s="8" t="s">
        <v>12</v>
      </c>
      <c r="B7" s="8">
        <f>'YTD Totals'!B7</f>
        <v>15223</v>
      </c>
      <c r="C7" s="8">
        <f>'July-18'!D7</f>
        <v>15268</v>
      </c>
      <c r="D7" s="8">
        <f>AugustR!I7</f>
        <v>15268</v>
      </c>
      <c r="E7" s="8">
        <f>AugustR!J7</f>
        <v>68</v>
      </c>
      <c r="F7" s="8">
        <f>AugustR!K7</f>
        <v>23</v>
      </c>
      <c r="G7" s="8">
        <f>AugustR!L7</f>
        <v>15166</v>
      </c>
      <c r="H7" s="8">
        <f>AugustR!M7</f>
        <v>13</v>
      </c>
      <c r="I7" s="8">
        <f>AugustR!N7</f>
        <v>13</v>
      </c>
      <c r="J7" s="8">
        <f>AugustR!B7</f>
        <v>1534</v>
      </c>
      <c r="K7" s="8">
        <f>AugustR!C7</f>
        <v>1115</v>
      </c>
      <c r="L7" s="8">
        <f>AugustR!D7</f>
        <v>419</v>
      </c>
      <c r="M7" s="8">
        <f>AugustR!U9</f>
        <v>28</v>
      </c>
      <c r="N7" s="8">
        <f>AugustR!G7</f>
        <v>149</v>
      </c>
      <c r="O7" s="8">
        <f>AugustR!O7</f>
        <v>703</v>
      </c>
      <c r="P7" s="8">
        <f>AugustR!P7</f>
        <v>6</v>
      </c>
      <c r="Q7" s="8">
        <f>AugustR!Q7</f>
        <v>0</v>
      </c>
      <c r="R7" s="8">
        <f>AugustR!R7</f>
        <v>0</v>
      </c>
      <c r="S7" s="8">
        <f>AugustR!E7</f>
        <v>231</v>
      </c>
      <c r="T7" s="8">
        <f>AugustR!F7</f>
        <v>226</v>
      </c>
    </row>
    <row r="8" spans="1:20">
      <c r="A8" s="7" t="s">
        <v>13</v>
      </c>
      <c r="B8" s="7">
        <f>'YTD Totals'!B8</f>
        <v>9019</v>
      </c>
      <c r="C8" s="7">
        <f>'July-18'!D8</f>
        <v>9061</v>
      </c>
      <c r="D8" s="7">
        <f>AugustR!I8</f>
        <v>9061</v>
      </c>
      <c r="E8" s="7">
        <f>AugustR!J8</f>
        <v>56</v>
      </c>
      <c r="F8" s="7">
        <f>AugustR!K8</f>
        <v>14</v>
      </c>
      <c r="G8" s="7">
        <f>AugustR!L8</f>
        <v>8898</v>
      </c>
      <c r="H8" s="7">
        <f>AugustR!M8</f>
        <v>11</v>
      </c>
      <c r="I8" s="7">
        <f>AugustR!N8</f>
        <v>3</v>
      </c>
      <c r="J8" s="7">
        <f>AugustR!B8</f>
        <v>795</v>
      </c>
      <c r="K8" s="7">
        <f>AugustR!C8</f>
        <v>610</v>
      </c>
      <c r="L8" s="7">
        <f>AugustR!D8</f>
        <v>185</v>
      </c>
      <c r="M8" s="7">
        <f>AugustR!U10</f>
        <v>9</v>
      </c>
      <c r="N8" s="7">
        <f>AugustR!G8</f>
        <v>96</v>
      </c>
      <c r="O8" s="7">
        <f>AugustR!O8</f>
        <v>604</v>
      </c>
      <c r="P8" s="7">
        <f>AugustR!P8</f>
        <v>7</v>
      </c>
      <c r="Q8" s="7">
        <f>AugustR!Q8</f>
        <v>2</v>
      </c>
      <c r="R8" s="7">
        <f>AugustR!R8</f>
        <v>1</v>
      </c>
      <c r="S8" s="7">
        <f>AugustR!E8</f>
        <v>130</v>
      </c>
      <c r="T8" s="7">
        <f>AugustR!F8</f>
        <v>174</v>
      </c>
    </row>
    <row r="9" spans="1:20">
      <c r="A9" s="8" t="s">
        <v>14</v>
      </c>
      <c r="B9" s="8">
        <f>'YTD Totals'!B9</f>
        <v>9362</v>
      </c>
      <c r="C9" s="8">
        <f>'July-18'!D9</f>
        <v>9328</v>
      </c>
      <c r="D9" s="8">
        <f>AugustR!I9</f>
        <v>9328</v>
      </c>
      <c r="E9" s="8">
        <f>AugustR!J9</f>
        <v>39</v>
      </c>
      <c r="F9" s="8">
        <f>AugustR!K9</f>
        <v>73</v>
      </c>
      <c r="G9" s="8">
        <f>AugustR!L9</f>
        <v>9151</v>
      </c>
      <c r="H9" s="8">
        <f>AugustR!M9</f>
        <v>14</v>
      </c>
      <c r="I9" s="8">
        <f>AugustR!N9</f>
        <v>3</v>
      </c>
      <c r="J9" s="8">
        <f>AugustR!B9</f>
        <v>332</v>
      </c>
      <c r="K9" s="8">
        <f>AugustR!C9</f>
        <v>239</v>
      </c>
      <c r="L9" s="8">
        <f>AugustR!D9</f>
        <v>93</v>
      </c>
      <c r="M9" s="8">
        <f>AugustR!U11</f>
        <v>8</v>
      </c>
      <c r="N9" s="8">
        <f>AugustR!G9</f>
        <v>54</v>
      </c>
      <c r="O9" s="8">
        <f>AugustR!O9</f>
        <v>291</v>
      </c>
      <c r="P9" s="8">
        <f>AugustR!P9</f>
        <v>1</v>
      </c>
      <c r="Q9" s="8">
        <f>AugustR!Q9</f>
        <v>0</v>
      </c>
      <c r="R9" s="8">
        <f>AugustR!R9</f>
        <v>0</v>
      </c>
      <c r="S9" s="8">
        <f>AugustR!E9</f>
        <v>106</v>
      </c>
      <c r="T9" s="8">
        <f>AugustR!F9</f>
        <v>44</v>
      </c>
    </row>
    <row r="10" spans="1:20">
      <c r="A10" s="7" t="s">
        <v>15</v>
      </c>
      <c r="B10" s="7">
        <f>'YTD Totals'!B10</f>
        <v>6463</v>
      </c>
      <c r="C10" s="7">
        <f>'July-18'!D10</f>
        <v>6523</v>
      </c>
      <c r="D10" s="7">
        <f>AugustR!I10</f>
        <v>6523</v>
      </c>
      <c r="E10" s="7">
        <f>AugustR!J10</f>
        <v>60</v>
      </c>
      <c r="F10" s="7">
        <f>AugustR!K10</f>
        <v>2</v>
      </c>
      <c r="G10" s="7">
        <f>AugustR!L10</f>
        <v>6379</v>
      </c>
      <c r="H10" s="7">
        <f>AugustR!M10</f>
        <v>1</v>
      </c>
      <c r="I10" s="7">
        <f>AugustR!N10</f>
        <v>1</v>
      </c>
      <c r="J10" s="7">
        <f>AugustR!B10</f>
        <v>105</v>
      </c>
      <c r="K10" s="7">
        <f>AugustR!C10</f>
        <v>30</v>
      </c>
      <c r="L10" s="7">
        <f>AugustR!D10</f>
        <v>75</v>
      </c>
      <c r="M10" s="7">
        <f>AugustR!U12</f>
        <v>1</v>
      </c>
      <c r="N10" s="7">
        <f>AugustR!G10</f>
        <v>25</v>
      </c>
      <c r="O10" s="7">
        <f>AugustR!O10</f>
        <v>141</v>
      </c>
      <c r="P10" s="7">
        <f>AugustR!P10</f>
        <v>0</v>
      </c>
      <c r="Q10" s="7">
        <f>AugustR!Q10</f>
        <v>0</v>
      </c>
      <c r="R10" s="7">
        <f>AugustR!R10</f>
        <v>0</v>
      </c>
      <c r="S10" s="7">
        <f>AugustR!E10</f>
        <v>57</v>
      </c>
      <c r="T10" s="7">
        <f>AugustR!F10</f>
        <v>3</v>
      </c>
    </row>
    <row r="11" spans="1:20">
      <c r="A11" s="8" t="s">
        <v>16</v>
      </c>
      <c r="B11" s="8">
        <f>'YTD Totals'!B11</f>
        <v>12438</v>
      </c>
      <c r="C11" s="8">
        <f>'July-18'!D11</f>
        <v>11839</v>
      </c>
      <c r="D11" s="8">
        <f>AugustR!I11</f>
        <v>11839</v>
      </c>
      <c r="E11" s="8">
        <f>AugustR!J11</f>
        <v>1903</v>
      </c>
      <c r="F11" s="8">
        <f>AugustR!K11</f>
        <v>2516</v>
      </c>
      <c r="G11" s="8">
        <f>AugustR!L11</f>
        <v>11839</v>
      </c>
      <c r="H11" s="8">
        <f>AugustR!M11</f>
        <v>412</v>
      </c>
      <c r="I11" s="8">
        <f>AugustR!N11</f>
        <v>2516</v>
      </c>
      <c r="J11" s="8">
        <f>AugustR!B11</f>
        <v>0</v>
      </c>
      <c r="K11" s="8">
        <f>AugustR!C11</f>
        <v>0</v>
      </c>
      <c r="L11" s="8">
        <f>AugustR!D11</f>
        <v>0</v>
      </c>
      <c r="M11" s="8"/>
      <c r="N11" s="8">
        <f>AugustR!G11</f>
        <v>0</v>
      </c>
      <c r="O11" s="8">
        <f>AugustR!O11</f>
        <v>3</v>
      </c>
      <c r="P11" s="8">
        <f>AugustR!P11</f>
        <v>0</v>
      </c>
      <c r="Q11" s="8">
        <f>AugustR!Q11</f>
        <v>0</v>
      </c>
      <c r="R11" s="8">
        <f>AugustR!R11</f>
        <v>0</v>
      </c>
      <c r="S11" s="8">
        <f>AugustR!E11</f>
        <v>0</v>
      </c>
      <c r="T11" s="8">
        <f>AugustR!F11</f>
        <v>0</v>
      </c>
    </row>
    <row r="12" spans="1:20">
      <c r="A12" s="9" t="s">
        <v>17</v>
      </c>
      <c r="B12" s="9">
        <f>'YTD Totals'!B12</f>
        <v>3142</v>
      </c>
      <c r="C12" s="9">
        <f>'July-18'!D12</f>
        <v>3136</v>
      </c>
      <c r="D12" s="9">
        <f>AugustR!I12</f>
        <v>3136</v>
      </c>
      <c r="E12" s="9">
        <f>AugustR!J12</f>
        <v>53</v>
      </c>
      <c r="F12" s="9">
        <f>AugustR!K12</f>
        <v>9</v>
      </c>
      <c r="G12" s="9">
        <f>AugustR!L12</f>
        <v>3065</v>
      </c>
      <c r="H12" s="9">
        <f>AugustR!M12</f>
        <v>16</v>
      </c>
      <c r="I12" s="9">
        <f>AugustR!N12</f>
        <v>4</v>
      </c>
      <c r="J12" s="9">
        <f>AugustR!B12</f>
        <v>260</v>
      </c>
      <c r="K12" s="9">
        <f>AugustR!C12</f>
        <v>164</v>
      </c>
      <c r="L12" s="9">
        <f>AugustR!D12</f>
        <v>96</v>
      </c>
      <c r="M12" s="9"/>
      <c r="N12" s="9">
        <f>AugustR!G12</f>
        <v>47</v>
      </c>
      <c r="O12" s="9">
        <f>AugustR!O12</f>
        <v>555</v>
      </c>
      <c r="P12" s="9">
        <f>AugustR!P12</f>
        <v>13</v>
      </c>
      <c r="Q12" s="9">
        <f>AugustR!Q12</f>
        <v>0</v>
      </c>
      <c r="R12" s="9">
        <f>AugustR!R12</f>
        <v>0</v>
      </c>
      <c r="S12" s="9">
        <f>AugustR!E12</f>
        <v>94</v>
      </c>
      <c r="T12" s="9">
        <f>AugustR!F12</f>
        <v>59</v>
      </c>
    </row>
    <row r="13" spans="1:20">
      <c r="A13" s="9" t="s">
        <v>18</v>
      </c>
      <c r="B13" s="9">
        <f>'YTD Totals'!B13</f>
        <v>5352</v>
      </c>
      <c r="C13" s="9">
        <f>'July-18'!D13</f>
        <v>5405</v>
      </c>
      <c r="D13" s="9">
        <f>AugustR!I13</f>
        <v>5405</v>
      </c>
      <c r="E13" s="9">
        <f>AugustR!J13</f>
        <v>76</v>
      </c>
      <c r="F13" s="9">
        <f>AugustR!K13</f>
        <v>21</v>
      </c>
      <c r="G13" s="9">
        <f>AugustR!L13</f>
        <v>5274</v>
      </c>
      <c r="H13" s="9">
        <f>AugustR!M13</f>
        <v>20</v>
      </c>
      <c r="I13" s="9">
        <f>AugustR!N13</f>
        <v>12</v>
      </c>
      <c r="J13" s="9">
        <f>AugustR!B13</f>
        <v>919</v>
      </c>
      <c r="K13" s="9">
        <f>AugustR!C13</f>
        <v>499</v>
      </c>
      <c r="L13" s="9">
        <f>AugustR!D13</f>
        <v>420</v>
      </c>
      <c r="M13" s="9"/>
      <c r="N13" s="9">
        <f>AugustR!G13</f>
        <v>110</v>
      </c>
      <c r="O13" s="9">
        <f>AugustR!O13</f>
        <v>451</v>
      </c>
      <c r="P13" s="9">
        <f>AugustR!P13</f>
        <v>16</v>
      </c>
      <c r="Q13" s="9">
        <f>AugustR!Q13</f>
        <v>3</v>
      </c>
      <c r="R13" s="9">
        <f>AugustR!R13</f>
        <v>0</v>
      </c>
      <c r="S13" s="9">
        <f>AugustR!E13</f>
        <v>168</v>
      </c>
      <c r="T13" s="9">
        <f>AugustR!F13</f>
        <v>205</v>
      </c>
    </row>
    <row r="14" spans="1:20">
      <c r="A14" s="9" t="s">
        <v>19</v>
      </c>
      <c r="B14" s="9">
        <f>'YTD Totals'!B14</f>
        <v>14204</v>
      </c>
      <c r="C14" s="9">
        <f>'July-18'!D14</f>
        <v>14266</v>
      </c>
      <c r="D14" s="9">
        <f>AugustR!I14</f>
        <v>14266</v>
      </c>
      <c r="E14" s="9">
        <f>AugustR!J14</f>
        <v>147</v>
      </c>
      <c r="F14" s="9">
        <f>AugustR!K14</f>
        <v>104</v>
      </c>
      <c r="G14" s="9">
        <f>AugustR!L14</f>
        <v>13941</v>
      </c>
      <c r="H14" s="9">
        <f>AugustR!M14</f>
        <v>48</v>
      </c>
      <c r="I14" s="9">
        <f>AugustR!N14</f>
        <v>24</v>
      </c>
      <c r="J14" s="9">
        <f>AugustR!B14</f>
        <v>1703</v>
      </c>
      <c r="K14" s="9">
        <f>AugustR!C14</f>
        <v>982</v>
      </c>
      <c r="L14" s="9">
        <f>AugustR!D14</f>
        <v>721</v>
      </c>
      <c r="M14" s="9"/>
      <c r="N14" s="9">
        <f>AugustR!G14</f>
        <v>237</v>
      </c>
      <c r="O14" s="9">
        <f>AugustR!O14</f>
        <v>1419</v>
      </c>
      <c r="P14" s="9">
        <f>AugustR!P14</f>
        <v>16</v>
      </c>
      <c r="Q14" s="9">
        <f>AugustR!Q14</f>
        <v>5</v>
      </c>
      <c r="R14" s="9">
        <f>AugustR!R14</f>
        <v>0</v>
      </c>
      <c r="S14" s="9">
        <f>AugustR!E14</f>
        <v>440</v>
      </c>
      <c r="T14" s="9">
        <f>AugustR!F14</f>
        <v>265</v>
      </c>
    </row>
    <row r="15" spans="1:20">
      <c r="A15" s="9" t="s">
        <v>20</v>
      </c>
      <c r="B15" s="9">
        <f>'YTD Totals'!B15</f>
        <v>8628</v>
      </c>
      <c r="C15" s="9">
        <f>'July-18'!D15</f>
        <v>8552</v>
      </c>
      <c r="D15" s="9">
        <f>AugustR!I15</f>
        <v>8552</v>
      </c>
      <c r="E15" s="9">
        <f>AugustR!J15</f>
        <v>94</v>
      </c>
      <c r="F15" s="9">
        <f>AugustR!K15</f>
        <v>202</v>
      </c>
      <c r="G15" s="9">
        <f>AugustR!L15</f>
        <v>8420</v>
      </c>
      <c r="H15" s="9">
        <f>AugustR!M15</f>
        <v>25</v>
      </c>
      <c r="I15" s="9">
        <f>AugustR!N15</f>
        <v>58</v>
      </c>
      <c r="J15" s="9">
        <f>AugustR!B15</f>
        <v>818</v>
      </c>
      <c r="K15" s="9">
        <f>AugustR!C15</f>
        <v>552</v>
      </c>
      <c r="L15" s="9">
        <f>AugustR!D15</f>
        <v>266</v>
      </c>
      <c r="M15" s="9"/>
      <c r="N15" s="9">
        <f>AugustR!G15</f>
        <v>129</v>
      </c>
      <c r="O15" s="9">
        <f>AugustR!O15</f>
        <v>985</v>
      </c>
      <c r="P15" s="9">
        <f>AugustR!P15</f>
        <v>4</v>
      </c>
      <c r="Q15" s="9">
        <f>AugustR!Q15</f>
        <v>0</v>
      </c>
      <c r="R15" s="9">
        <f>AugustR!R15</f>
        <v>0</v>
      </c>
      <c r="S15" s="9">
        <f>AugustR!E15</f>
        <v>276</v>
      </c>
      <c r="T15" s="9">
        <f>AugustR!F15</f>
        <v>215</v>
      </c>
    </row>
    <row r="16" spans="1:20">
      <c r="A16" s="5" t="s">
        <v>70</v>
      </c>
      <c r="B16" s="5">
        <f>'YTD Totals'!B16</f>
        <v>31326</v>
      </c>
      <c r="C16" s="5">
        <f>SUM(C12:C15)</f>
        <v>31359</v>
      </c>
      <c r="D16" s="5">
        <f t="shared" ref="D16:L16" si="0">SUM(D12:D15)</f>
        <v>31359</v>
      </c>
      <c r="E16" s="5">
        <f t="shared" si="0"/>
        <v>370</v>
      </c>
      <c r="F16" s="5">
        <f t="shared" si="0"/>
        <v>336</v>
      </c>
      <c r="G16" s="5">
        <f t="shared" si="0"/>
        <v>30700</v>
      </c>
      <c r="H16" s="5">
        <f t="shared" si="0"/>
        <v>109</v>
      </c>
      <c r="I16" s="5">
        <f t="shared" si="0"/>
        <v>98</v>
      </c>
      <c r="J16" s="5">
        <f t="shared" si="0"/>
        <v>3700</v>
      </c>
      <c r="K16" s="5">
        <f t="shared" si="0"/>
        <v>2197</v>
      </c>
      <c r="L16" s="5">
        <f t="shared" si="0"/>
        <v>1503</v>
      </c>
      <c r="M16" s="5">
        <f>AugustR!U14</f>
        <v>103</v>
      </c>
      <c r="N16" s="5">
        <f t="shared" ref="N16:T16" si="1">SUM(N12:N15)</f>
        <v>523</v>
      </c>
      <c r="O16" s="5">
        <f t="shared" si="1"/>
        <v>3410</v>
      </c>
      <c r="P16" s="5">
        <f>SUM(Q12:Q15)</f>
        <v>8</v>
      </c>
      <c r="Q16" s="5">
        <f>SUM(P12:P15)</f>
        <v>49</v>
      </c>
      <c r="R16" s="5">
        <f t="shared" si="1"/>
        <v>0</v>
      </c>
      <c r="S16" s="5">
        <f t="shared" si="1"/>
        <v>978</v>
      </c>
      <c r="T16" s="5">
        <f t="shared" si="1"/>
        <v>744</v>
      </c>
    </row>
    <row r="17" spans="1:20">
      <c r="A17" s="8" t="s">
        <v>21</v>
      </c>
      <c r="B17" s="8">
        <f>'YTD Totals'!B17</f>
        <v>8490</v>
      </c>
      <c r="C17" s="8">
        <f>'July-18'!D17</f>
        <v>8512</v>
      </c>
      <c r="D17" s="8">
        <f>AugustR!I16</f>
        <v>8512</v>
      </c>
      <c r="E17" s="8">
        <f>AugustR!J16</f>
        <v>29</v>
      </c>
      <c r="F17" s="8">
        <f>AugustR!K16</f>
        <v>8</v>
      </c>
      <c r="G17" s="8">
        <f>AugustR!L16</f>
        <v>8318</v>
      </c>
      <c r="H17" s="8">
        <f>AugustR!M16</f>
        <v>9</v>
      </c>
      <c r="I17" s="8">
        <f>AugustR!N16</f>
        <v>4</v>
      </c>
      <c r="J17" s="8">
        <f>AugustR!B16</f>
        <v>272</v>
      </c>
      <c r="K17" s="8">
        <f>AugustR!C16</f>
        <v>143</v>
      </c>
      <c r="L17" s="8">
        <f>AugustR!D16</f>
        <v>129</v>
      </c>
      <c r="M17" s="8">
        <f>AugustR!U15</f>
        <v>13</v>
      </c>
      <c r="N17" s="8">
        <f>AugustR!G16</f>
        <v>66</v>
      </c>
      <c r="O17" s="8">
        <f>AugustR!O16</f>
        <v>470</v>
      </c>
      <c r="P17" s="8">
        <f>AugustR!P16</f>
        <v>4</v>
      </c>
      <c r="Q17" s="8">
        <f>AugustR!Q16</f>
        <v>0</v>
      </c>
      <c r="R17" s="8">
        <f>AugustR!R16</f>
        <v>1</v>
      </c>
      <c r="S17" s="8">
        <f>AugustR!E16</f>
        <v>101</v>
      </c>
      <c r="T17" s="8">
        <f>AugustR!F16</f>
        <v>34</v>
      </c>
    </row>
    <row r="18" spans="1:20">
      <c r="A18" s="7" t="s">
        <v>22</v>
      </c>
      <c r="B18" s="7">
        <f>'YTD Totals'!B18</f>
        <v>15877</v>
      </c>
      <c r="C18" s="7">
        <f>'July-18'!D18</f>
        <v>16000</v>
      </c>
      <c r="D18" s="7">
        <f>AugustR!I17</f>
        <v>16000</v>
      </c>
      <c r="E18" s="7">
        <f>AugustR!J17</f>
        <v>175</v>
      </c>
      <c r="F18" s="7">
        <f>AugustR!K17</f>
        <v>47</v>
      </c>
      <c r="G18" s="7">
        <f>AugustR!L17</f>
        <v>15708</v>
      </c>
      <c r="H18" s="7">
        <f>AugustR!M17</f>
        <v>65</v>
      </c>
      <c r="I18" s="7">
        <f>AugustR!N17</f>
        <v>20</v>
      </c>
      <c r="J18" s="7">
        <f>AugustR!B17</f>
        <v>4048</v>
      </c>
      <c r="K18" s="7">
        <f>AugustR!C17</f>
        <v>1384</v>
      </c>
      <c r="L18" s="7">
        <f>AugustR!D17</f>
        <v>2664</v>
      </c>
      <c r="M18" s="7">
        <f>AugustR!U16</f>
        <v>182</v>
      </c>
      <c r="N18" s="7">
        <f>AugustR!G17</f>
        <v>321</v>
      </c>
      <c r="O18" s="7">
        <f>AugustR!O17</f>
        <v>3911</v>
      </c>
      <c r="P18" s="7">
        <f>AugustR!P17</f>
        <v>17</v>
      </c>
      <c r="Q18" s="7">
        <f>AugustR!Q17</f>
        <v>5</v>
      </c>
      <c r="R18" s="7">
        <f>AugustR!R17</f>
        <v>0</v>
      </c>
      <c r="S18" s="7">
        <f>AugustR!E17</f>
        <v>721</v>
      </c>
      <c r="T18" s="7">
        <f>AugustR!F17</f>
        <v>541</v>
      </c>
    </row>
    <row r="19" spans="1:20">
      <c r="A19" s="8" t="s">
        <v>23</v>
      </c>
      <c r="B19" s="8">
        <f>'YTD Totals'!B19</f>
        <v>9558</v>
      </c>
      <c r="C19" s="8">
        <f>'July-18'!D19</f>
        <v>9690</v>
      </c>
      <c r="D19" s="8">
        <f>AugustR!I18</f>
        <v>9690</v>
      </c>
      <c r="E19" s="8">
        <f>AugustR!J18</f>
        <v>140</v>
      </c>
      <c r="F19" s="8">
        <f>AugustR!K18</f>
        <v>8</v>
      </c>
      <c r="G19" s="8">
        <f>AugustR!L18</f>
        <v>9609</v>
      </c>
      <c r="H19" s="8">
        <f>AugustR!M18</f>
        <v>13</v>
      </c>
      <c r="I19" s="8">
        <f>AugustR!N18</f>
        <v>6</v>
      </c>
      <c r="J19" s="8">
        <f>AugustR!B18</f>
        <v>361</v>
      </c>
      <c r="K19" s="8">
        <f>AugustR!C18</f>
        <v>218</v>
      </c>
      <c r="L19" s="8">
        <f>AugustR!D18</f>
        <v>143</v>
      </c>
      <c r="M19" s="8">
        <f>AugustR!U4</f>
        <v>0</v>
      </c>
      <c r="N19" s="8">
        <f>AugustR!G18</f>
        <v>29</v>
      </c>
      <c r="O19" s="8">
        <f>AugustR!O18</f>
        <v>123</v>
      </c>
      <c r="P19" s="8">
        <f>AugustR!P18</f>
        <v>2</v>
      </c>
      <c r="Q19" s="8">
        <f>AugustR!Q18</f>
        <v>0</v>
      </c>
      <c r="R19" s="8">
        <f>AugustR!R18</f>
        <v>0</v>
      </c>
      <c r="S19" s="8">
        <f>AugustR!E18</f>
        <v>87</v>
      </c>
      <c r="T19" s="8">
        <f>AugustR!F18</f>
        <v>44</v>
      </c>
    </row>
    <row r="20" spans="1:20">
      <c r="A20" s="7" t="s">
        <v>24</v>
      </c>
      <c r="B20" s="7">
        <f>'YTD Totals'!B20</f>
        <v>33493</v>
      </c>
      <c r="C20" s="7">
        <f>'July-18'!D20</f>
        <v>33403</v>
      </c>
      <c r="D20" s="7">
        <f>AugustR!I19</f>
        <v>33403</v>
      </c>
      <c r="E20" s="7">
        <f>AugustR!J19</f>
        <v>182</v>
      </c>
      <c r="F20" s="7">
        <f>AugustR!K19</f>
        <v>275</v>
      </c>
      <c r="G20" s="7">
        <f>AugustR!L19</f>
        <v>31685</v>
      </c>
      <c r="H20" s="7">
        <f>AugustR!M19</f>
        <v>75</v>
      </c>
      <c r="I20" s="7">
        <f>AugustR!N19</f>
        <v>63</v>
      </c>
      <c r="J20" s="7">
        <f>AugustR!B19</f>
        <v>5380</v>
      </c>
      <c r="K20" s="7">
        <f>AugustR!C19</f>
        <v>2783</v>
      </c>
      <c r="L20" s="7">
        <f>AugustR!D19</f>
        <v>2597</v>
      </c>
      <c r="M20" s="7">
        <f>AugustR!U27</f>
        <v>87</v>
      </c>
      <c r="N20" s="7">
        <f>AugustR!G19</f>
        <v>577</v>
      </c>
      <c r="O20" s="7">
        <f>AugustR!O19</f>
        <v>3387</v>
      </c>
      <c r="P20" s="7">
        <f>AugustR!P19</f>
        <v>25</v>
      </c>
      <c r="Q20" s="7">
        <f>AugustR!Q19</f>
        <v>9</v>
      </c>
      <c r="R20" s="7">
        <f>AugustR!R19</f>
        <v>4</v>
      </c>
      <c r="S20" s="7">
        <f>AugustR!E19</f>
        <v>429</v>
      </c>
      <c r="T20" s="7">
        <f>AugustR!F19</f>
        <v>726</v>
      </c>
    </row>
    <row r="21" spans="1:20">
      <c r="A21" s="8" t="s">
        <v>189</v>
      </c>
      <c r="B21" s="8">
        <f>'YTD Totals'!B21</f>
        <v>0</v>
      </c>
      <c r="C21" s="8">
        <f>'July-18'!D21</f>
        <v>0</v>
      </c>
      <c r="D21" s="8">
        <f>AugustR!I20</f>
        <v>0</v>
      </c>
      <c r="E21" s="8">
        <f>AugustR!J20</f>
        <v>0</v>
      </c>
      <c r="F21" s="8">
        <f>AugustR!K20</f>
        <v>0</v>
      </c>
      <c r="G21" s="8">
        <f>AugustR!L20</f>
        <v>0</v>
      </c>
      <c r="H21" s="8">
        <f>AugustR!M20</f>
        <v>0</v>
      </c>
      <c r="I21" s="8">
        <f>AugustR!N20</f>
        <v>0</v>
      </c>
      <c r="J21" s="8">
        <f>AugustR!B20</f>
        <v>0</v>
      </c>
      <c r="K21" s="8">
        <f>AugustR!C20</f>
        <v>0</v>
      </c>
      <c r="L21" s="8">
        <f>AugustR!D20</f>
        <v>0</v>
      </c>
      <c r="M21" s="8">
        <f>AugustR!U17</f>
        <v>0</v>
      </c>
      <c r="N21" s="8">
        <f>AugustR!G20</f>
        <v>0</v>
      </c>
      <c r="O21" s="8">
        <f>AugustR!O20</f>
        <v>0</v>
      </c>
      <c r="P21" s="8">
        <f>AugustR!P20</f>
        <v>0</v>
      </c>
      <c r="Q21" s="8">
        <f>AugustR!Q20</f>
        <v>0</v>
      </c>
      <c r="R21" s="8">
        <f>AugustR!R20</f>
        <v>0</v>
      </c>
      <c r="S21" s="8">
        <f>AugustR!E20</f>
        <v>0</v>
      </c>
      <c r="T21" s="8">
        <f>AugustR!F20</f>
        <v>0</v>
      </c>
    </row>
    <row r="22" spans="1:20">
      <c r="A22" s="7" t="s">
        <v>25</v>
      </c>
      <c r="B22" s="7">
        <f>'YTD Totals'!B22</f>
        <v>27814</v>
      </c>
      <c r="C22" s="7">
        <f>'July-18'!D22</f>
        <v>27792</v>
      </c>
      <c r="D22" s="7">
        <f>AugustR!I21</f>
        <v>27792</v>
      </c>
      <c r="E22" s="7">
        <f>AugustR!J21</f>
        <v>162</v>
      </c>
      <c r="F22" s="7">
        <f>AugustR!K21</f>
        <v>186</v>
      </c>
      <c r="G22" s="7">
        <f>AugustR!L21</f>
        <v>26609</v>
      </c>
      <c r="H22" s="7">
        <f>AugustR!M21</f>
        <v>25</v>
      </c>
      <c r="I22" s="7">
        <f>AugustR!N21</f>
        <v>29</v>
      </c>
      <c r="J22" s="7">
        <f>AugustR!B21</f>
        <v>4308</v>
      </c>
      <c r="K22" s="7">
        <f>AugustR!C21</f>
        <v>2807</v>
      </c>
      <c r="L22" s="7">
        <f>AugustR!D21</f>
        <v>1501</v>
      </c>
      <c r="M22" s="7">
        <f>AugustR!U6</f>
        <v>92</v>
      </c>
      <c r="N22" s="7">
        <f>AugustR!G21</f>
        <v>604</v>
      </c>
      <c r="O22" s="7">
        <f>AugustR!O21</f>
        <v>5357</v>
      </c>
      <c r="P22" s="7">
        <f>AugustR!P21</f>
        <v>20</v>
      </c>
      <c r="Q22" s="7">
        <f>AugustR!Q21</f>
        <v>7</v>
      </c>
      <c r="R22" s="7">
        <f>AugustR!R21</f>
        <v>3</v>
      </c>
      <c r="S22" s="7">
        <f>AugustR!E21</f>
        <v>225</v>
      </c>
      <c r="T22" s="7">
        <f>AugustR!F21</f>
        <v>438</v>
      </c>
    </row>
    <row r="23" spans="1:20">
      <c r="A23" s="8" t="s">
        <v>26</v>
      </c>
      <c r="B23" s="8">
        <f>'YTD Totals'!B23</f>
        <v>18512</v>
      </c>
      <c r="C23" s="8">
        <f>'July-18'!D23</f>
        <v>16849</v>
      </c>
      <c r="D23" s="8">
        <f>AugustR!I22</f>
        <v>16849</v>
      </c>
      <c r="E23" s="8">
        <f>AugustR!J22</f>
        <v>83</v>
      </c>
      <c r="F23" s="8">
        <f>AugustR!K22</f>
        <v>1746</v>
      </c>
      <c r="G23" s="8">
        <f>AugustR!L22</f>
        <v>16096</v>
      </c>
      <c r="H23" s="8">
        <f>AugustR!M22</f>
        <v>24</v>
      </c>
      <c r="I23" s="8">
        <f>AugustR!N22</f>
        <v>1242</v>
      </c>
      <c r="J23" s="8">
        <f>AugustR!B22</f>
        <v>632</v>
      </c>
      <c r="K23" s="8">
        <f>AugustR!C22</f>
        <v>417</v>
      </c>
      <c r="L23" s="8">
        <f>AugustR!D22</f>
        <v>215</v>
      </c>
      <c r="M23" s="8">
        <f>AugustR!U18</f>
        <v>19</v>
      </c>
      <c r="N23" s="8">
        <f>AugustR!G22</f>
        <v>106</v>
      </c>
      <c r="O23" s="8">
        <f>AugustR!O22</f>
        <v>1839</v>
      </c>
      <c r="P23" s="8">
        <f>AugustR!P22</f>
        <v>4</v>
      </c>
      <c r="Q23" s="8">
        <f>AugustR!Q22</f>
        <v>2</v>
      </c>
      <c r="R23" s="8">
        <f>AugustR!R22</f>
        <v>0</v>
      </c>
      <c r="S23" s="8">
        <f>AugustR!E22</f>
        <v>196</v>
      </c>
      <c r="T23" s="8">
        <f>AugustR!F22</f>
        <v>82</v>
      </c>
    </row>
    <row r="24" spans="1:20">
      <c r="A24" s="7" t="s">
        <v>27</v>
      </c>
      <c r="B24" s="7">
        <f>'YTD Totals'!B24</f>
        <v>21538</v>
      </c>
      <c r="C24" s="7">
        <f>'July-18'!D24</f>
        <v>20797</v>
      </c>
      <c r="D24" s="7">
        <f>AugustR!I23</f>
        <v>20797</v>
      </c>
      <c r="E24" s="7">
        <f>AugustR!J23</f>
        <v>137</v>
      </c>
      <c r="F24" s="7">
        <f>AugustR!K23</f>
        <v>878</v>
      </c>
      <c r="G24" s="7">
        <f>AugustR!L23</f>
        <v>19939</v>
      </c>
      <c r="H24" s="7">
        <f>AugustR!M23</f>
        <v>40</v>
      </c>
      <c r="I24" s="7">
        <f>AugustR!N23</f>
        <v>267</v>
      </c>
      <c r="J24" s="7">
        <f>AugustR!B23</f>
        <v>5526</v>
      </c>
      <c r="K24" s="7">
        <f>AugustR!C23</f>
        <v>2411</v>
      </c>
      <c r="L24" s="7">
        <f>AugustR!D23</f>
        <v>3115</v>
      </c>
      <c r="M24" s="7">
        <f>AugustR!U19</f>
        <v>132</v>
      </c>
      <c r="N24" s="7">
        <f>AugustR!G23</f>
        <v>573</v>
      </c>
      <c r="O24" s="7">
        <f>AugustR!O23</f>
        <v>3775</v>
      </c>
      <c r="P24" s="7">
        <f>AugustR!P23</f>
        <v>69</v>
      </c>
      <c r="Q24" s="7">
        <f>AugustR!Q23</f>
        <v>6</v>
      </c>
      <c r="R24" s="7">
        <f>AugustR!R23</f>
        <v>0</v>
      </c>
      <c r="S24" s="7">
        <f>AugustR!E23</f>
        <v>436</v>
      </c>
      <c r="T24" s="7">
        <f>AugustR!F23</f>
        <v>744</v>
      </c>
    </row>
    <row r="25" spans="1:20">
      <c r="A25" s="8" t="s">
        <v>28</v>
      </c>
      <c r="B25" s="8">
        <f>'YTD Totals'!B25</f>
        <v>90432</v>
      </c>
      <c r="C25" s="8">
        <f>'July-18'!D25</f>
        <v>90913</v>
      </c>
      <c r="D25" s="8">
        <f>AugustR!I24</f>
        <v>90913</v>
      </c>
      <c r="E25" s="8">
        <f>AugustR!J24</f>
        <v>653</v>
      </c>
      <c r="F25" s="8">
        <f>AugustR!K24</f>
        <v>187</v>
      </c>
      <c r="G25" s="8">
        <f>AugustR!L24</f>
        <v>80997</v>
      </c>
      <c r="H25" s="8">
        <f>AugustR!M24</f>
        <v>370</v>
      </c>
      <c r="I25" s="8">
        <f>AugustR!N24</f>
        <v>71</v>
      </c>
      <c r="J25" s="8">
        <f>AugustR!B24</f>
        <v>19900</v>
      </c>
      <c r="K25" s="8">
        <f>AugustR!C24</f>
        <v>10413</v>
      </c>
      <c r="L25" s="8">
        <f>AugustR!D24</f>
        <v>9487</v>
      </c>
      <c r="M25" s="8">
        <f>AugustR!U20</f>
        <v>1120</v>
      </c>
      <c r="N25" s="8">
        <f>AugustR!G24</f>
        <v>1706</v>
      </c>
      <c r="O25" s="8">
        <f>AugustR!O24</f>
        <v>19802</v>
      </c>
      <c r="P25" s="8">
        <f>AugustR!P24</f>
        <v>258</v>
      </c>
      <c r="Q25" s="8">
        <f>AugustR!Q24</f>
        <v>34</v>
      </c>
      <c r="R25" s="8">
        <f>AugustR!R24</f>
        <v>8</v>
      </c>
      <c r="S25" s="8">
        <f>AugustR!E24</f>
        <v>1411</v>
      </c>
      <c r="T25" s="8">
        <f>AugustR!F24</f>
        <v>2011</v>
      </c>
    </row>
    <row r="26" spans="1:20">
      <c r="A26" s="7" t="s">
        <v>29</v>
      </c>
      <c r="B26" s="7">
        <f>'YTD Totals'!B26</f>
        <v>13344</v>
      </c>
      <c r="C26" s="7">
        <f>'July-18'!D26</f>
        <v>13292</v>
      </c>
      <c r="D26" s="7">
        <f>AugustR!I25</f>
        <v>13292</v>
      </c>
      <c r="E26" s="7">
        <f>AugustR!J25</f>
        <v>149</v>
      </c>
      <c r="F26" s="7">
        <f>AugustR!K25</f>
        <v>201</v>
      </c>
      <c r="G26" s="7">
        <f>AugustR!L25</f>
        <v>12904</v>
      </c>
      <c r="H26" s="7">
        <f>AugustR!M25</f>
        <v>65</v>
      </c>
      <c r="I26" s="7">
        <f>AugustR!N25</f>
        <v>44</v>
      </c>
      <c r="J26" s="7">
        <f>AugustR!B25</f>
        <v>1521</v>
      </c>
      <c r="K26" s="7">
        <f>AugustR!C25</f>
        <v>923</v>
      </c>
      <c r="L26" s="7">
        <f>AugustR!D25</f>
        <v>598</v>
      </c>
      <c r="M26" s="7">
        <f>AugustR!U21</f>
        <v>55</v>
      </c>
      <c r="N26" s="7">
        <f>AugustR!G25</f>
        <v>174</v>
      </c>
      <c r="O26" s="7">
        <f>AugustR!O25</f>
        <v>991</v>
      </c>
      <c r="P26" s="7">
        <f>AugustR!P25</f>
        <v>2</v>
      </c>
      <c r="Q26" s="7">
        <f>AugustR!Q25</f>
        <v>1</v>
      </c>
      <c r="R26" s="7">
        <f>AugustR!R25</f>
        <v>0</v>
      </c>
      <c r="S26" s="7">
        <f>AugustR!E25</f>
        <v>378</v>
      </c>
      <c r="T26" s="7">
        <f>AugustR!F25</f>
        <v>228</v>
      </c>
    </row>
    <row r="27" spans="1:20">
      <c r="A27" s="8" t="s">
        <v>30</v>
      </c>
      <c r="B27" s="8">
        <f>'YTD Totals'!B27</f>
        <v>0</v>
      </c>
      <c r="C27" s="8">
        <f>'July-18'!D27</f>
        <v>0</v>
      </c>
      <c r="D27" s="8">
        <f>AugustR!I26</f>
        <v>0</v>
      </c>
      <c r="E27" s="8">
        <f>AugustR!J26</f>
        <v>0</v>
      </c>
      <c r="F27" s="8">
        <f>AugustR!K26</f>
        <v>0</v>
      </c>
      <c r="G27" s="8">
        <f>AugustR!L26</f>
        <v>0</v>
      </c>
      <c r="H27" s="8">
        <f>AugustR!M26</f>
        <v>0</v>
      </c>
      <c r="I27" s="8">
        <f>AugustR!N26</f>
        <v>0</v>
      </c>
      <c r="J27" s="8">
        <f>AugustR!B26</f>
        <v>0</v>
      </c>
      <c r="K27" s="8">
        <f>AugustR!C26</f>
        <v>0</v>
      </c>
      <c r="L27" s="8">
        <f>AugustR!D26</f>
        <v>0</v>
      </c>
      <c r="M27" s="8">
        <f>AugustR!U22</f>
        <v>104</v>
      </c>
      <c r="N27" s="8">
        <f>AugustR!G26</f>
        <v>0</v>
      </c>
      <c r="O27" s="8">
        <f>AugustR!O26</f>
        <v>201</v>
      </c>
      <c r="P27" s="8">
        <f>AugustR!P26</f>
        <v>9</v>
      </c>
      <c r="Q27" s="8">
        <f>AugustR!Q26</f>
        <v>0</v>
      </c>
      <c r="R27" s="8">
        <f>AugustR!R26</f>
        <v>0</v>
      </c>
      <c r="S27" s="8">
        <f>AugustR!E26</f>
        <v>0</v>
      </c>
      <c r="T27" s="8">
        <f>AugustR!F26</f>
        <v>0</v>
      </c>
    </row>
    <row r="28" spans="1:20">
      <c r="A28" s="7" t="s">
        <v>31</v>
      </c>
      <c r="B28" s="7">
        <f>'YTD Totals'!B28</f>
        <v>14886</v>
      </c>
      <c r="C28" s="7">
        <f>'July-18'!D28</f>
        <v>15022</v>
      </c>
      <c r="D28" s="7">
        <f>AugustR!I27</f>
        <v>15022</v>
      </c>
      <c r="E28" s="7">
        <f>AugustR!J27</f>
        <v>154</v>
      </c>
      <c r="F28" s="7">
        <f>AugustR!K27</f>
        <v>14</v>
      </c>
      <c r="G28" s="7">
        <f>AugustR!L27</f>
        <v>14712</v>
      </c>
      <c r="H28" s="7">
        <f>AugustR!M27</f>
        <v>49</v>
      </c>
      <c r="I28" s="7">
        <f>AugustR!N27</f>
        <v>3</v>
      </c>
      <c r="J28" s="7">
        <f>AugustR!B27</f>
        <v>1489</v>
      </c>
      <c r="K28" s="7">
        <f>AugustR!C27</f>
        <v>936</v>
      </c>
      <c r="L28" s="7">
        <f>AugustR!D27</f>
        <v>553</v>
      </c>
      <c r="M28" s="7">
        <f>AugustR!U23</f>
        <v>74</v>
      </c>
      <c r="N28" s="7">
        <f>AugustR!G27</f>
        <v>159</v>
      </c>
      <c r="O28" s="7">
        <f>AugustR!O27</f>
        <v>1131</v>
      </c>
      <c r="P28" s="7">
        <f>AugustR!P27</f>
        <v>8</v>
      </c>
      <c r="Q28" s="7">
        <f>AugustR!Q27</f>
        <v>0</v>
      </c>
      <c r="R28" s="7">
        <f>AugustR!R27</f>
        <v>0</v>
      </c>
      <c r="S28" s="7">
        <f>AugustR!E27</f>
        <v>250</v>
      </c>
      <c r="T28" s="7">
        <f>AugustR!F27</f>
        <v>231</v>
      </c>
    </row>
    <row r="29" spans="1:20">
      <c r="A29" s="8" t="s">
        <v>32</v>
      </c>
      <c r="B29" s="8">
        <f>'YTD Totals'!B29</f>
        <v>4011</v>
      </c>
      <c r="C29" s="8">
        <f>'July-18'!D29</f>
        <v>4060</v>
      </c>
      <c r="D29" s="8">
        <f>AugustR!I28</f>
        <v>4060</v>
      </c>
      <c r="E29" s="8">
        <f>AugustR!J28</f>
        <v>53</v>
      </c>
      <c r="F29" s="8">
        <f>AugustR!K28</f>
        <v>4</v>
      </c>
      <c r="G29" s="8">
        <f>AugustR!L28</f>
        <v>4029</v>
      </c>
      <c r="H29" s="8">
        <f>AugustR!M28</f>
        <v>9</v>
      </c>
      <c r="I29" s="8">
        <f>AugustR!N28</f>
        <v>2</v>
      </c>
      <c r="J29" s="8">
        <f>AugustR!B28</f>
        <v>597</v>
      </c>
      <c r="K29" s="8">
        <f>AugustR!C28</f>
        <v>310</v>
      </c>
      <c r="L29" s="8">
        <f>AugustR!D28</f>
        <v>287</v>
      </c>
      <c r="M29" s="8">
        <f>AugustR!U25</f>
        <v>22</v>
      </c>
      <c r="N29" s="8">
        <f>AugustR!G28</f>
        <v>79</v>
      </c>
      <c r="O29" s="8">
        <f>AugustR!O28</f>
        <v>595</v>
      </c>
      <c r="P29" s="8">
        <f>AugustR!P28</f>
        <v>7</v>
      </c>
      <c r="Q29" s="8">
        <f>AugustR!Q28</f>
        <v>1</v>
      </c>
      <c r="R29" s="8">
        <f>AugustR!R28</f>
        <v>1</v>
      </c>
      <c r="S29" s="8">
        <f>AugustR!E28</f>
        <v>56</v>
      </c>
      <c r="T29" s="8">
        <f>AugustR!F28</f>
        <v>71</v>
      </c>
    </row>
    <row r="30" spans="1:20">
      <c r="A30" s="7" t="s">
        <v>33</v>
      </c>
      <c r="B30" s="7">
        <f>'YTD Totals'!B30</f>
        <v>16665</v>
      </c>
      <c r="C30" s="7">
        <f>'July-18'!D30</f>
        <v>16800</v>
      </c>
      <c r="D30" s="7">
        <f>AugustR!I29</f>
        <v>16800</v>
      </c>
      <c r="E30" s="7">
        <f>AugustR!J29</f>
        <v>158</v>
      </c>
      <c r="F30" s="7">
        <f>AugustR!K29</f>
        <v>23</v>
      </c>
      <c r="G30" s="7">
        <f>AugustR!L29</f>
        <v>16614</v>
      </c>
      <c r="H30" s="7">
        <f>AugustR!M29</f>
        <v>57</v>
      </c>
      <c r="I30" s="7">
        <f>AugustR!N29</f>
        <v>2</v>
      </c>
      <c r="J30" s="7">
        <f>AugustR!B29</f>
        <v>3749</v>
      </c>
      <c r="K30" s="7">
        <f>AugustR!C29</f>
        <v>2067</v>
      </c>
      <c r="L30" s="7">
        <f>AugustR!D29</f>
        <v>1682</v>
      </c>
      <c r="M30" s="7">
        <f>AugustR!U26</f>
        <v>50</v>
      </c>
      <c r="N30" s="7">
        <f>AugustR!G29</f>
        <v>358</v>
      </c>
      <c r="O30" s="7">
        <f>AugustR!O29</f>
        <v>1841</v>
      </c>
      <c r="P30" s="7">
        <f>AugustR!P29</f>
        <v>13</v>
      </c>
      <c r="Q30" s="7">
        <f>AugustR!Q29</f>
        <v>3</v>
      </c>
      <c r="R30" s="7">
        <f>AugustR!R29</f>
        <v>0</v>
      </c>
      <c r="S30" s="7">
        <f>AugustR!E29</f>
        <v>507</v>
      </c>
      <c r="T30" s="7">
        <f>AugustR!F29</f>
        <v>489</v>
      </c>
    </row>
    <row r="31" spans="1:20">
      <c r="A31" s="8" t="s">
        <v>34</v>
      </c>
      <c r="B31" s="8">
        <f>'YTD Totals'!B31</f>
        <v>1143</v>
      </c>
      <c r="C31" s="8">
        <f>'July-18'!D31</f>
        <v>1146</v>
      </c>
      <c r="D31" s="8">
        <f>AugustR!I30</f>
        <v>1146</v>
      </c>
      <c r="E31" s="8">
        <f>AugustR!J30</f>
        <v>44</v>
      </c>
      <c r="F31" s="8">
        <f>AugustR!K30</f>
        <v>42</v>
      </c>
      <c r="G31" s="8">
        <f>AugustR!L30</f>
        <v>1046</v>
      </c>
      <c r="H31" s="8">
        <f>AugustR!M30</f>
        <v>3</v>
      </c>
      <c r="I31" s="8">
        <f>AugustR!N30</f>
        <v>5</v>
      </c>
      <c r="J31" s="8">
        <f>AugustR!B30</f>
        <v>92</v>
      </c>
      <c r="K31" s="8">
        <f>AugustR!C30</f>
        <v>73</v>
      </c>
      <c r="L31" s="8">
        <f>AugustR!D30</f>
        <v>19</v>
      </c>
      <c r="M31" s="8">
        <f>AugustR!U28</f>
        <v>5</v>
      </c>
      <c r="N31" s="8">
        <f>AugustR!G30</f>
        <v>16</v>
      </c>
      <c r="O31" s="8">
        <f>AugustR!O30</f>
        <v>193</v>
      </c>
      <c r="P31" s="8">
        <f>AugustR!P30</f>
        <v>1</v>
      </c>
      <c r="Q31" s="8">
        <f>AugustR!Q30</f>
        <v>0</v>
      </c>
      <c r="R31" s="8">
        <f>AugustR!R30</f>
        <v>0</v>
      </c>
      <c r="S31" s="8">
        <f>AugustR!E30</f>
        <v>77</v>
      </c>
      <c r="T31" s="8">
        <f>AugustR!F30</f>
        <v>21</v>
      </c>
    </row>
    <row r="32" spans="1:20">
      <c r="A32" s="7" t="s">
        <v>35</v>
      </c>
      <c r="B32" s="7">
        <f>'YTD Totals'!B32</f>
        <v>21309</v>
      </c>
      <c r="C32" s="7">
        <f>'July-18'!D32</f>
        <v>21382</v>
      </c>
      <c r="D32" s="7">
        <f>AugustR!I31</f>
        <v>21382</v>
      </c>
      <c r="E32" s="7">
        <f>AugustR!J31</f>
        <v>84</v>
      </c>
      <c r="F32" s="7">
        <f>AugustR!K31</f>
        <v>11</v>
      </c>
      <c r="G32" s="7">
        <f>AugustR!L31</f>
        <v>20517</v>
      </c>
      <c r="H32" s="7">
        <f>AugustR!M31</f>
        <v>37</v>
      </c>
      <c r="I32" s="7">
        <f>AugustR!N31</f>
        <v>3</v>
      </c>
      <c r="J32" s="7">
        <f>AugustR!B31</f>
        <v>750</v>
      </c>
      <c r="K32" s="7">
        <f>AugustR!C31</f>
        <v>320</v>
      </c>
      <c r="L32" s="7">
        <f>AugustR!D31</f>
        <v>430</v>
      </c>
      <c r="M32" s="7">
        <f>AugustR!U29</f>
        <v>14</v>
      </c>
      <c r="N32" s="7">
        <f>AugustR!G31</f>
        <v>99</v>
      </c>
      <c r="O32" s="7">
        <f>AugustR!O31</f>
        <v>648</v>
      </c>
      <c r="P32" s="7">
        <f>AugustR!P31</f>
        <v>7</v>
      </c>
      <c r="Q32" s="7">
        <f>AugustR!Q31</f>
        <v>1</v>
      </c>
      <c r="R32" s="7">
        <f>AugustR!R31</f>
        <v>1</v>
      </c>
      <c r="S32" s="7">
        <f>AugustR!E31</f>
        <v>312</v>
      </c>
      <c r="T32" s="7">
        <f>AugustR!F31</f>
        <v>29</v>
      </c>
    </row>
    <row r="33" spans="1:20">
      <c r="A33" s="8" t="s">
        <v>36</v>
      </c>
      <c r="B33" s="8">
        <f>'YTD Totals'!B33</f>
        <v>24255</v>
      </c>
      <c r="C33" s="8">
        <f>'July-18'!D33</f>
        <v>24330</v>
      </c>
      <c r="D33" s="8">
        <f>AugustR!I32</f>
        <v>24330</v>
      </c>
      <c r="E33" s="8">
        <f>AugustR!J32</f>
        <v>177</v>
      </c>
      <c r="F33" s="8">
        <f>AugustR!K32</f>
        <v>102</v>
      </c>
      <c r="G33" s="8">
        <f>AugustR!L32</f>
        <v>24081</v>
      </c>
      <c r="H33" s="8">
        <f>AugustR!M32</f>
        <v>100</v>
      </c>
      <c r="I33" s="8">
        <f>AugustR!N32</f>
        <v>74</v>
      </c>
      <c r="J33" s="8">
        <f>AugustR!B32</f>
        <v>4709</v>
      </c>
      <c r="K33" s="8">
        <f>AugustR!C32</f>
        <v>2883</v>
      </c>
      <c r="L33" s="8">
        <f>AugustR!D32</f>
        <v>1826</v>
      </c>
      <c r="M33" s="8">
        <f>AugustR!U30</f>
        <v>105</v>
      </c>
      <c r="N33" s="8">
        <f>AugustR!G32</f>
        <v>555</v>
      </c>
      <c r="O33" s="8">
        <f>AugustR!O32</f>
        <v>2761</v>
      </c>
      <c r="P33" s="8">
        <f>AugustR!P32</f>
        <v>28</v>
      </c>
      <c r="Q33" s="8">
        <f>AugustR!Q32</f>
        <v>7</v>
      </c>
      <c r="R33" s="8">
        <f>AugustR!R32</f>
        <v>4</v>
      </c>
      <c r="S33" s="8">
        <f>AugustR!E32</f>
        <v>463</v>
      </c>
      <c r="T33" s="8">
        <f>AugustR!F32</f>
        <v>496</v>
      </c>
    </row>
    <row r="34" spans="1:20">
      <c r="A34" s="7" t="s">
        <v>37</v>
      </c>
      <c r="B34" s="7">
        <f>'YTD Totals'!B34</f>
        <v>24501</v>
      </c>
      <c r="C34" s="7">
        <f>'July-18'!D34</f>
        <v>24585</v>
      </c>
      <c r="D34" s="7">
        <f>AugustR!I33</f>
        <v>24585</v>
      </c>
      <c r="E34" s="7">
        <f>AugustR!J33</f>
        <v>132</v>
      </c>
      <c r="F34" s="7">
        <f>AugustR!K33</f>
        <v>48</v>
      </c>
      <c r="G34" s="7">
        <f>AugustR!L33</f>
        <v>24141</v>
      </c>
      <c r="H34" s="7">
        <f>AugustR!M33</f>
        <v>68</v>
      </c>
      <c r="I34" s="7">
        <f>AugustR!N33</f>
        <v>2</v>
      </c>
      <c r="J34" s="7">
        <f>AugustR!B33</f>
        <v>2721</v>
      </c>
      <c r="K34" s="7">
        <f>AugustR!C33</f>
        <v>1897</v>
      </c>
      <c r="L34" s="7">
        <f>AugustR!D33</f>
        <v>824</v>
      </c>
      <c r="M34" s="7">
        <f>AugustR!U31</f>
        <v>12</v>
      </c>
      <c r="N34" s="7">
        <f>AugustR!G33</f>
        <v>320</v>
      </c>
      <c r="O34" s="7">
        <f>AugustR!O33</f>
        <v>3461</v>
      </c>
      <c r="P34" s="7">
        <f>AugustR!P33</f>
        <v>16</v>
      </c>
      <c r="Q34" s="7">
        <f>AugustR!Q33</f>
        <v>3</v>
      </c>
      <c r="R34" s="7">
        <f>AugustR!R33</f>
        <v>1</v>
      </c>
      <c r="S34" s="7">
        <f>AugustR!E33</f>
        <v>738</v>
      </c>
      <c r="T34" s="7">
        <f>AugustR!F33</f>
        <v>697</v>
      </c>
    </row>
    <row r="35" spans="1:20">
      <c r="A35" s="8" t="s">
        <v>38</v>
      </c>
      <c r="B35" s="8">
        <f>'YTD Totals'!B35</f>
        <v>10675</v>
      </c>
      <c r="C35" s="8">
        <f>'July-18'!D35</f>
        <v>10567</v>
      </c>
      <c r="D35" s="8">
        <f>AugustR!I34</f>
        <v>10567</v>
      </c>
      <c r="E35" s="8">
        <f>AugustR!J34</f>
        <v>32</v>
      </c>
      <c r="F35" s="8">
        <f>AugustR!K34</f>
        <v>140</v>
      </c>
      <c r="G35" s="8">
        <f>AugustR!L34</f>
        <v>10423</v>
      </c>
      <c r="H35" s="8">
        <f>AugustR!M34</f>
        <v>14</v>
      </c>
      <c r="I35" s="8">
        <f>AugustR!N34</f>
        <v>2</v>
      </c>
      <c r="J35" s="8">
        <f>AugustR!B34</f>
        <v>2029</v>
      </c>
      <c r="K35" s="8">
        <f>AugustR!C34</f>
        <v>1216</v>
      </c>
      <c r="L35" s="8">
        <f>AugustR!D34</f>
        <v>813</v>
      </c>
      <c r="M35" s="8">
        <f>AugustR!U32</f>
        <v>49</v>
      </c>
      <c r="N35" s="8">
        <f>AugustR!G34</f>
        <v>265</v>
      </c>
      <c r="O35" s="8">
        <f>AugustR!O34</f>
        <v>1411</v>
      </c>
      <c r="P35" s="8">
        <f>AugustR!P34</f>
        <v>11</v>
      </c>
      <c r="Q35" s="8">
        <f>AugustR!Q34</f>
        <v>4</v>
      </c>
      <c r="R35" s="8">
        <f>AugustR!R34</f>
        <v>0</v>
      </c>
      <c r="S35" s="8">
        <f>AugustR!E34</f>
        <v>120</v>
      </c>
      <c r="T35" s="8">
        <f>AugustR!F34</f>
        <v>184</v>
      </c>
    </row>
    <row r="36" spans="1:20">
      <c r="A36" s="7" t="s">
        <v>39</v>
      </c>
      <c r="B36" s="7">
        <f>'YTD Totals'!B36</f>
        <v>64751</v>
      </c>
      <c r="C36" s="7">
        <f>'July-18'!D36</f>
        <v>64621</v>
      </c>
      <c r="D36" s="7">
        <f>AugustR!I35</f>
        <v>64621</v>
      </c>
      <c r="E36" s="7">
        <f>AugustR!J35</f>
        <v>341</v>
      </c>
      <c r="F36" s="7">
        <f>AugustR!K35</f>
        <v>473</v>
      </c>
      <c r="G36" s="7">
        <f>AugustR!L35</f>
        <v>62329</v>
      </c>
      <c r="H36" s="7">
        <f>AugustR!M35</f>
        <v>188</v>
      </c>
      <c r="I36" s="7">
        <f>AugustR!N35</f>
        <v>125</v>
      </c>
      <c r="J36" s="7">
        <f>AugustR!B35</f>
        <v>11305</v>
      </c>
      <c r="K36" s="7">
        <f>AugustR!C35</f>
        <v>6193</v>
      </c>
      <c r="L36" s="7">
        <f>AugustR!D35</f>
        <v>5112</v>
      </c>
      <c r="M36" s="7">
        <f>AugustR!U33</f>
        <v>258</v>
      </c>
      <c r="N36" s="7">
        <f>AugustR!G35</f>
        <v>1227</v>
      </c>
      <c r="O36" s="7">
        <f>AugustR!O35</f>
        <v>14144</v>
      </c>
      <c r="P36" s="7">
        <f>AugustR!P35</f>
        <v>73</v>
      </c>
      <c r="Q36" s="7">
        <f>AugustR!Q35</f>
        <v>20</v>
      </c>
      <c r="R36" s="7">
        <f>AugustR!R35</f>
        <v>5</v>
      </c>
      <c r="S36" s="7">
        <f>AugustR!E35</f>
        <v>1126</v>
      </c>
      <c r="T36" s="7">
        <f>AugustR!F35</f>
        <v>1223</v>
      </c>
    </row>
    <row r="37" spans="1:20">
      <c r="A37" s="8" t="s">
        <v>40</v>
      </c>
      <c r="B37" s="8">
        <f>'YTD Totals'!B37</f>
        <v>20619</v>
      </c>
      <c r="C37" s="8">
        <f>'July-18'!D37</f>
        <v>20712</v>
      </c>
      <c r="D37" s="8">
        <f>AugustR!I36</f>
        <v>20712</v>
      </c>
      <c r="E37" s="8">
        <f>AugustR!J36</f>
        <v>110</v>
      </c>
      <c r="F37" s="8">
        <f>AugustR!K36</f>
        <v>17</v>
      </c>
      <c r="G37" s="8">
        <f>AugustR!L36</f>
        <v>20447</v>
      </c>
      <c r="H37" s="8">
        <f>AugustR!M36</f>
        <v>42</v>
      </c>
      <c r="I37" s="8">
        <f>AugustR!N36</f>
        <v>0</v>
      </c>
      <c r="J37" s="8">
        <f>AugustR!B36</f>
        <v>2255</v>
      </c>
      <c r="K37" s="8">
        <f>AugustR!C36</f>
        <v>1218</v>
      </c>
      <c r="L37" s="8">
        <f>AugustR!D36</f>
        <v>1037</v>
      </c>
      <c r="M37" s="8">
        <f>AugustR!U34</f>
        <v>45</v>
      </c>
      <c r="N37" s="8">
        <f>AugustR!G36</f>
        <v>269</v>
      </c>
      <c r="O37" s="8">
        <f>AugustR!O36</f>
        <v>1760</v>
      </c>
      <c r="P37" s="8">
        <f>AugustR!P36</f>
        <v>12</v>
      </c>
      <c r="Q37" s="8">
        <f>AugustR!Q36</f>
        <v>5</v>
      </c>
      <c r="R37" s="8">
        <f>AugustR!R36</f>
        <v>0</v>
      </c>
      <c r="S37" s="8">
        <f>AugustR!E36</f>
        <v>461</v>
      </c>
      <c r="T37" s="8">
        <f>AugustR!F36</f>
        <v>292</v>
      </c>
    </row>
    <row r="38" spans="1:20">
      <c r="A38" s="7" t="s">
        <v>41</v>
      </c>
      <c r="B38" s="7">
        <f>'YTD Totals'!B38</f>
        <v>33028</v>
      </c>
      <c r="C38" s="7">
        <f>'July-18'!D38</f>
        <v>33164</v>
      </c>
      <c r="D38" s="7">
        <f>AugustR!I37</f>
        <v>33164</v>
      </c>
      <c r="E38" s="7">
        <f>AugustR!J37</f>
        <v>219</v>
      </c>
      <c r="F38" s="7">
        <f>AugustR!K37</f>
        <v>85</v>
      </c>
      <c r="G38" s="7">
        <f>AugustR!L37</f>
        <v>31625</v>
      </c>
      <c r="H38" s="7">
        <f>AugustR!M37</f>
        <v>94</v>
      </c>
      <c r="I38" s="7">
        <f>AugustR!N37</f>
        <v>67</v>
      </c>
      <c r="J38" s="7">
        <f>AugustR!B37</f>
        <v>5079</v>
      </c>
      <c r="K38" s="7">
        <f>AugustR!C37</f>
        <v>2584</v>
      </c>
      <c r="L38" s="7">
        <f>AugustR!D37</f>
        <v>2495</v>
      </c>
      <c r="M38" s="7">
        <f>AugustR!U35</f>
        <v>114</v>
      </c>
      <c r="N38" s="7">
        <f>AugustR!G37</f>
        <v>863</v>
      </c>
      <c r="O38" s="7">
        <f>AugustR!O37</f>
        <v>6476</v>
      </c>
      <c r="P38" s="7">
        <f>AugustR!P37</f>
        <v>64</v>
      </c>
      <c r="Q38" s="7">
        <f>AugustR!Q37</f>
        <v>8</v>
      </c>
      <c r="R38" s="7">
        <f>AugustR!R37</f>
        <v>5</v>
      </c>
      <c r="S38" s="7">
        <f>AugustR!E37</f>
        <v>377</v>
      </c>
      <c r="T38" s="7">
        <f>AugustR!F37</f>
        <v>308</v>
      </c>
    </row>
    <row r="39" spans="1:20">
      <c r="A39" s="8" t="s">
        <v>42</v>
      </c>
      <c r="B39" s="8">
        <f>'YTD Totals'!B39</f>
        <v>7973</v>
      </c>
      <c r="C39" s="8">
        <f>'July-18'!D39</f>
        <v>8075</v>
      </c>
      <c r="D39" s="8">
        <f>AugustR!I38</f>
        <v>8075</v>
      </c>
      <c r="E39" s="8">
        <f>AugustR!J38</f>
        <v>105</v>
      </c>
      <c r="F39" s="8">
        <f>AugustR!K38</f>
        <v>3</v>
      </c>
      <c r="G39" s="8">
        <f>AugustR!L38</f>
        <v>8069</v>
      </c>
      <c r="H39" s="8">
        <f>AugustR!M38</f>
        <v>64</v>
      </c>
      <c r="I39" s="8">
        <f>AugustR!N38</f>
        <v>0</v>
      </c>
      <c r="J39" s="8">
        <f>AugustR!B38</f>
        <v>208</v>
      </c>
      <c r="K39" s="8">
        <f>AugustR!C38</f>
        <v>158</v>
      </c>
      <c r="L39" s="8">
        <f>AugustR!D38</f>
        <v>50</v>
      </c>
      <c r="M39" s="8">
        <f>AugustR!U36</f>
        <v>0</v>
      </c>
      <c r="N39" s="8">
        <f>AugustR!G38</f>
        <v>27</v>
      </c>
      <c r="O39" s="8">
        <f>AugustR!O38</f>
        <v>303</v>
      </c>
      <c r="P39" s="8">
        <f>AugustR!P38</f>
        <v>2</v>
      </c>
      <c r="Q39" s="8">
        <f>AugustR!Q38</f>
        <v>1</v>
      </c>
      <c r="R39" s="8">
        <f>AugustR!R38</f>
        <v>1</v>
      </c>
      <c r="S39" s="8">
        <f>AugustR!E38</f>
        <v>87</v>
      </c>
      <c r="T39" s="8">
        <f>AugustR!F38</f>
        <v>55</v>
      </c>
    </row>
    <row r="40" spans="1:20">
      <c r="A40" s="10" t="s">
        <v>43</v>
      </c>
      <c r="B40" s="10">
        <f>'YTD Totals'!B40</f>
        <v>10388</v>
      </c>
      <c r="C40" s="10">
        <f>'July-18'!D40</f>
        <v>10386</v>
      </c>
      <c r="D40" s="10">
        <f>AugustR!I39</f>
        <v>10386</v>
      </c>
      <c r="E40" s="10">
        <f>AugustR!J39</f>
        <v>0</v>
      </c>
      <c r="F40" s="10">
        <f>AugustR!K39</f>
        <v>2</v>
      </c>
      <c r="G40" s="10">
        <f>AugustR!L39</f>
        <v>8885</v>
      </c>
      <c r="H40" s="10">
        <f>AugustR!M39</f>
        <v>0</v>
      </c>
      <c r="I40" s="10">
        <f>AugustR!N39</f>
        <v>0</v>
      </c>
      <c r="J40" s="10">
        <f>AugustR!B39</f>
        <v>0</v>
      </c>
      <c r="K40" s="10">
        <f>AugustR!C39</f>
        <v>0</v>
      </c>
      <c r="L40" s="10">
        <f>AugustR!D39</f>
        <v>0</v>
      </c>
      <c r="M40" s="10"/>
      <c r="N40" s="10">
        <f>AugustR!G39</f>
        <v>0</v>
      </c>
      <c r="O40" s="10">
        <f>AugustR!O39</f>
        <v>241</v>
      </c>
      <c r="P40" s="10">
        <f>AugustR!P39</f>
        <v>0</v>
      </c>
      <c r="Q40" s="10">
        <f>AugustR!Q39</f>
        <v>0</v>
      </c>
      <c r="R40" s="10">
        <f>AugustR!R39</f>
        <v>0</v>
      </c>
      <c r="S40" s="10">
        <f>AugustR!E39</f>
        <v>0</v>
      </c>
      <c r="T40" s="10">
        <f>AugustR!F39</f>
        <v>0</v>
      </c>
    </row>
    <row r="41" spans="1:20">
      <c r="A41" s="10" t="s">
        <v>44</v>
      </c>
      <c r="B41" s="10">
        <f>'YTD Totals'!B41</f>
        <v>18549</v>
      </c>
      <c r="C41" s="10">
        <f>'July-18'!D41</f>
        <v>18548</v>
      </c>
      <c r="D41" s="10">
        <f>AugustR!I40</f>
        <v>18548</v>
      </c>
      <c r="E41" s="10">
        <f>AugustR!J40</f>
        <v>0</v>
      </c>
      <c r="F41" s="10">
        <f>AugustR!K40</f>
        <v>1</v>
      </c>
      <c r="G41" s="10">
        <f>AugustR!L40</f>
        <v>14646</v>
      </c>
      <c r="H41" s="10">
        <f>AugustR!M40</f>
        <v>0</v>
      </c>
      <c r="I41" s="10">
        <f>AugustR!N40</f>
        <v>0</v>
      </c>
      <c r="J41" s="10">
        <f>AugustR!B40</f>
        <v>0</v>
      </c>
      <c r="K41" s="10">
        <f>AugustR!C40</f>
        <v>0</v>
      </c>
      <c r="L41" s="10">
        <f>AugustR!D40</f>
        <v>0</v>
      </c>
      <c r="M41" s="10"/>
      <c r="N41" s="10">
        <f>AugustR!G40</f>
        <v>0</v>
      </c>
      <c r="O41" s="10">
        <f>AugustR!O40</f>
        <v>419</v>
      </c>
      <c r="P41" s="10">
        <f>AugustR!P40</f>
        <v>0</v>
      </c>
      <c r="Q41" s="10">
        <f>AugustR!Q40</f>
        <v>0</v>
      </c>
      <c r="R41" s="10">
        <f>AugustR!R40</f>
        <v>0</v>
      </c>
      <c r="S41" s="10">
        <f>AugustR!E40</f>
        <v>0</v>
      </c>
      <c r="T41" s="10">
        <f>AugustR!F40</f>
        <v>0</v>
      </c>
    </row>
    <row r="42" spans="1:20">
      <c r="A42" s="10" t="s">
        <v>45</v>
      </c>
      <c r="B42" s="10">
        <f>'YTD Totals'!B42</f>
        <v>5474</v>
      </c>
      <c r="C42" s="10">
        <f>'July-18'!D42</f>
        <v>5474</v>
      </c>
      <c r="D42" s="10">
        <f>AugustR!I41</f>
        <v>5474</v>
      </c>
      <c r="E42" s="10">
        <f>AugustR!J41</f>
        <v>0</v>
      </c>
      <c r="F42" s="10">
        <f>AugustR!K41</f>
        <v>0</v>
      </c>
      <c r="G42" s="10">
        <f>AugustR!L41</f>
        <v>5012</v>
      </c>
      <c r="H42" s="10">
        <f>AugustR!M41</f>
        <v>0</v>
      </c>
      <c r="I42" s="10">
        <f>AugustR!N41</f>
        <v>0</v>
      </c>
      <c r="J42" s="10">
        <f>AugustR!B41</f>
        <v>0</v>
      </c>
      <c r="K42" s="10">
        <f>AugustR!C41</f>
        <v>0</v>
      </c>
      <c r="L42" s="10">
        <f>AugustR!D41</f>
        <v>0</v>
      </c>
      <c r="M42" s="10"/>
      <c r="N42" s="10">
        <f>AugustR!G41</f>
        <v>0</v>
      </c>
      <c r="O42" s="10">
        <f>AugustR!O41</f>
        <v>293</v>
      </c>
      <c r="P42" s="10">
        <f>AugustR!P41</f>
        <v>0</v>
      </c>
      <c r="Q42" s="10">
        <f>AugustR!Q41</f>
        <v>0</v>
      </c>
      <c r="R42" s="10">
        <f>AugustR!R41</f>
        <v>0</v>
      </c>
      <c r="S42" s="10">
        <f>AugustR!E41</f>
        <v>0</v>
      </c>
      <c r="T42" s="10">
        <f>AugustR!F41</f>
        <v>0</v>
      </c>
    </row>
    <row r="43" spans="1:20">
      <c r="A43" s="10" t="s">
        <v>46</v>
      </c>
      <c r="B43" s="10">
        <f>'YTD Totals'!B43</f>
        <v>5013</v>
      </c>
      <c r="C43" s="10">
        <f>'July-18'!D43</f>
        <v>5061</v>
      </c>
      <c r="D43" s="10">
        <f>AugustR!I42</f>
        <v>5061</v>
      </c>
      <c r="E43" s="10">
        <f>AugustR!J42</f>
        <v>48</v>
      </c>
      <c r="F43" s="10">
        <f>AugustR!K42</f>
        <v>0</v>
      </c>
      <c r="G43" s="10">
        <f>AugustR!L42</f>
        <v>4349</v>
      </c>
      <c r="H43" s="10">
        <f>AugustR!M42</f>
        <v>1</v>
      </c>
      <c r="I43" s="10">
        <f>AugustR!N42</f>
        <v>0</v>
      </c>
      <c r="J43" s="10">
        <f>AugustR!B42</f>
        <v>0</v>
      </c>
      <c r="K43" s="10">
        <f>AugustR!C42</f>
        <v>0</v>
      </c>
      <c r="L43" s="10">
        <f>AugustR!D42</f>
        <v>0</v>
      </c>
      <c r="M43" s="10"/>
      <c r="N43" s="10">
        <f>AugustR!G42</f>
        <v>0</v>
      </c>
      <c r="O43" s="10">
        <f>AugustR!O42</f>
        <v>196</v>
      </c>
      <c r="P43" s="10">
        <f>AugustR!P42</f>
        <v>0</v>
      </c>
      <c r="Q43" s="10">
        <f>AugustR!Q42</f>
        <v>0</v>
      </c>
      <c r="R43" s="10">
        <f>AugustR!R42</f>
        <v>0</v>
      </c>
      <c r="S43" s="10">
        <f>AugustR!E42</f>
        <v>1</v>
      </c>
      <c r="T43" s="10">
        <f>AugustR!F42</f>
        <v>0</v>
      </c>
    </row>
    <row r="44" spans="1:20">
      <c r="A44" s="10" t="s">
        <v>47</v>
      </c>
      <c r="B44" s="10">
        <f>'YTD Totals'!B44</f>
        <v>13457</v>
      </c>
      <c r="C44" s="10">
        <f>'July-18'!D44</f>
        <v>13456</v>
      </c>
      <c r="D44" s="10">
        <f>AugustR!I43</f>
        <v>13456</v>
      </c>
      <c r="E44" s="10">
        <f>AugustR!J43</f>
        <v>0</v>
      </c>
      <c r="F44" s="10">
        <f>AugustR!K43</f>
        <v>1</v>
      </c>
      <c r="G44" s="10">
        <f>AugustR!L43</f>
        <v>9528</v>
      </c>
      <c r="H44" s="10">
        <f>AugustR!M43</f>
        <v>0</v>
      </c>
      <c r="I44" s="10">
        <f>AugustR!N43</f>
        <v>0</v>
      </c>
      <c r="J44" s="10">
        <f>AugustR!B43</f>
        <v>0</v>
      </c>
      <c r="K44" s="10">
        <f>AugustR!C43</f>
        <v>0</v>
      </c>
      <c r="L44" s="10">
        <f>AugustR!D43</f>
        <v>0</v>
      </c>
      <c r="M44" s="10"/>
      <c r="N44" s="10">
        <f>AugustR!G43</f>
        <v>0</v>
      </c>
      <c r="O44" s="10">
        <f>AugustR!O43</f>
        <v>196</v>
      </c>
      <c r="P44" s="10">
        <f>AugustR!P43</f>
        <v>0</v>
      </c>
      <c r="Q44" s="10">
        <f>AugustR!Q43</f>
        <v>0</v>
      </c>
      <c r="R44" s="10">
        <f>AugustR!R43</f>
        <v>0</v>
      </c>
      <c r="S44" s="10">
        <f>AugustR!E43</f>
        <v>0</v>
      </c>
      <c r="T44" s="10">
        <f>AugustR!F43</f>
        <v>0</v>
      </c>
    </row>
    <row r="45" spans="1:20">
      <c r="A45" s="11" t="s">
        <v>69</v>
      </c>
      <c r="B45" s="11">
        <f>'YTD Totals'!B45</f>
        <v>52881</v>
      </c>
      <c r="C45" s="11">
        <f>SUM(C40:C44)</f>
        <v>52925</v>
      </c>
      <c r="D45" s="11">
        <f t="shared" ref="D45:L45" si="2">SUM(D40:D44)</f>
        <v>52925</v>
      </c>
      <c r="E45" s="11">
        <f t="shared" si="2"/>
        <v>48</v>
      </c>
      <c r="F45" s="11">
        <f t="shared" si="2"/>
        <v>4</v>
      </c>
      <c r="G45" s="11">
        <f t="shared" si="2"/>
        <v>42420</v>
      </c>
      <c r="H45" s="11">
        <f t="shared" si="2"/>
        <v>1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/>
      <c r="N45" s="11">
        <f t="shared" ref="N45:T45" si="3">SUM(N40:N44)</f>
        <v>0</v>
      </c>
      <c r="O45" s="11">
        <f t="shared" si="3"/>
        <v>1345</v>
      </c>
      <c r="P45" s="11">
        <f>SUM(Q40:Q44)</f>
        <v>0</v>
      </c>
      <c r="Q45" s="11">
        <f>SUM(P40:P44)</f>
        <v>0</v>
      </c>
      <c r="R45" s="11">
        <f t="shared" si="3"/>
        <v>0</v>
      </c>
      <c r="S45" s="11">
        <f t="shared" si="3"/>
        <v>1</v>
      </c>
      <c r="T45" s="11">
        <f t="shared" si="3"/>
        <v>0</v>
      </c>
    </row>
    <row r="46" spans="1:20">
      <c r="A46" s="8" t="s">
        <v>48</v>
      </c>
      <c r="B46" s="8">
        <f>'YTD Totals'!B46</f>
        <v>6476</v>
      </c>
      <c r="C46" s="8">
        <f>'July-18'!D46</f>
        <v>6542</v>
      </c>
      <c r="D46" s="8">
        <f>AugustR!I44</f>
        <v>6542</v>
      </c>
      <c r="E46" s="8">
        <f>AugustR!J44</f>
        <v>71</v>
      </c>
      <c r="F46" s="8">
        <f>AugustR!K44</f>
        <v>5</v>
      </c>
      <c r="G46" s="8">
        <f>AugustR!L44</f>
        <v>6418</v>
      </c>
      <c r="H46" s="8">
        <f>AugustR!M44</f>
        <v>12</v>
      </c>
      <c r="I46" s="8">
        <f>AugustR!N44</f>
        <v>1</v>
      </c>
      <c r="J46" s="8">
        <f>AugustR!B44</f>
        <v>345</v>
      </c>
      <c r="K46" s="8">
        <f>AugustR!C44</f>
        <v>218</v>
      </c>
      <c r="L46" s="8">
        <f>AugustR!D44</f>
        <v>127</v>
      </c>
      <c r="M46" s="8">
        <f>AugustR!U37</f>
        <v>7</v>
      </c>
      <c r="N46" s="8">
        <f>AugustR!G44</f>
        <v>52</v>
      </c>
      <c r="O46" s="8">
        <f>AugustR!O44</f>
        <v>492</v>
      </c>
      <c r="P46" s="8">
        <f>AugustR!P44</f>
        <v>6</v>
      </c>
      <c r="Q46" s="8">
        <f>AugustR!Q44</f>
        <v>0</v>
      </c>
      <c r="R46" s="8">
        <f>AugustR!R44</f>
        <v>0</v>
      </c>
      <c r="S46" s="8">
        <f>AugustR!E44</f>
        <v>71</v>
      </c>
      <c r="T46" s="8">
        <f>AugustR!F44</f>
        <v>47</v>
      </c>
    </row>
    <row r="47" spans="1:20">
      <c r="A47" s="7" t="s">
        <v>49</v>
      </c>
      <c r="B47" s="7">
        <f>'YTD Totals'!B47</f>
        <v>6971</v>
      </c>
      <c r="C47" s="7">
        <f>'July-18'!D47</f>
        <v>6988</v>
      </c>
      <c r="D47" s="7">
        <f>AugustR!I45</f>
        <v>6988</v>
      </c>
      <c r="E47" s="7">
        <f>AugustR!J45</f>
        <v>34</v>
      </c>
      <c r="F47" s="7">
        <f>AugustR!K45</f>
        <v>17</v>
      </c>
      <c r="G47" s="7">
        <f>AugustR!L45</f>
        <v>6957</v>
      </c>
      <c r="H47" s="7">
        <f>AugustR!M45</f>
        <v>6</v>
      </c>
      <c r="I47" s="7">
        <f>AugustR!N45</f>
        <v>0</v>
      </c>
      <c r="J47" s="7">
        <f>AugustR!B45</f>
        <v>864</v>
      </c>
      <c r="K47" s="7">
        <f>AugustR!C45</f>
        <v>316</v>
      </c>
      <c r="L47" s="7">
        <f>AugustR!D45</f>
        <v>548</v>
      </c>
      <c r="M47" s="7">
        <f>AugustR!U38</f>
        <v>12</v>
      </c>
      <c r="N47" s="7">
        <f>AugustR!G45</f>
        <v>59</v>
      </c>
      <c r="O47" s="7">
        <f>AugustR!O45</f>
        <v>255</v>
      </c>
      <c r="P47" s="7">
        <f>AugustR!P45</f>
        <v>1</v>
      </c>
      <c r="Q47" s="7">
        <f>AugustR!Q45</f>
        <v>0</v>
      </c>
      <c r="R47" s="7">
        <f>AugustR!R45</f>
        <v>0</v>
      </c>
      <c r="S47" s="7">
        <f>AugustR!E45</f>
        <v>119</v>
      </c>
      <c r="T47" s="7">
        <f>AugustR!F45</f>
        <v>73</v>
      </c>
    </row>
    <row r="48" spans="1:20">
      <c r="A48" s="8" t="s">
        <v>50</v>
      </c>
      <c r="B48" s="8">
        <f>'YTD Totals'!B48</f>
        <v>14844</v>
      </c>
      <c r="C48" s="8">
        <f>'July-18'!D48</f>
        <v>14941</v>
      </c>
      <c r="D48" s="8">
        <f>AugustR!I46</f>
        <v>14941</v>
      </c>
      <c r="E48" s="8">
        <f>AugustR!J46</f>
        <v>127</v>
      </c>
      <c r="F48" s="8">
        <f>AugustR!K46</f>
        <v>30</v>
      </c>
      <c r="G48" s="8">
        <f>AugustR!L46</f>
        <v>14872</v>
      </c>
      <c r="H48" s="8">
        <f>AugustR!M46</f>
        <v>33</v>
      </c>
      <c r="I48" s="8">
        <f>AugustR!N46</f>
        <v>20</v>
      </c>
      <c r="J48" s="8">
        <f>AugustR!B46</f>
        <v>2540</v>
      </c>
      <c r="K48" s="8">
        <f>AugustR!C46</f>
        <v>1473</v>
      </c>
      <c r="L48" s="8">
        <f>AugustR!D46</f>
        <v>1067</v>
      </c>
      <c r="M48" s="8">
        <f>AugustR!U39</f>
        <v>48</v>
      </c>
      <c r="N48" s="8">
        <f>AugustR!G46</f>
        <v>274</v>
      </c>
      <c r="O48" s="8">
        <f>AugustR!O46</f>
        <v>1593</v>
      </c>
      <c r="P48" s="8">
        <f>AugustR!P46</f>
        <v>11</v>
      </c>
      <c r="Q48" s="8">
        <f>AugustR!Q46</f>
        <v>8</v>
      </c>
      <c r="R48" s="8">
        <f>AugustR!R46</f>
        <v>1</v>
      </c>
      <c r="S48" s="8">
        <f>AugustR!E46</f>
        <v>275</v>
      </c>
      <c r="T48" s="8">
        <f>AugustR!F46</f>
        <v>323</v>
      </c>
    </row>
    <row r="49" spans="1:20">
      <c r="A49" s="7" t="s">
        <v>51</v>
      </c>
      <c r="B49" s="7">
        <f>'YTD Totals'!B49</f>
        <v>31693</v>
      </c>
      <c r="C49" s="7">
        <f>'July-18'!D49</f>
        <v>31881</v>
      </c>
      <c r="D49" s="7">
        <f>AugustR!I47</f>
        <v>31881</v>
      </c>
      <c r="E49" s="7">
        <f>AugustR!J47</f>
        <v>219</v>
      </c>
      <c r="F49" s="7">
        <f>AugustR!K47</f>
        <v>34</v>
      </c>
      <c r="G49" s="7">
        <f>AugustR!L47</f>
        <v>30721</v>
      </c>
      <c r="H49" s="7">
        <f>AugustR!M47</f>
        <v>101</v>
      </c>
      <c r="I49" s="7">
        <f>AugustR!N47</f>
        <v>4</v>
      </c>
      <c r="J49" s="7">
        <f>AugustR!B47</f>
        <v>5161</v>
      </c>
      <c r="K49" s="7">
        <f>AugustR!C47</f>
        <v>1622</v>
      </c>
      <c r="L49" s="7">
        <f>AugustR!D47</f>
        <v>3539</v>
      </c>
      <c r="M49" s="7">
        <f>AugustR!U24</f>
        <v>102</v>
      </c>
      <c r="N49" s="7">
        <f>AugustR!G47</f>
        <v>404</v>
      </c>
      <c r="O49" s="7">
        <f>AugustR!O47</f>
        <v>2015</v>
      </c>
      <c r="P49" s="7">
        <f>AugustR!P47</f>
        <v>16</v>
      </c>
      <c r="Q49" s="7">
        <f>AugustR!Q47</f>
        <v>12</v>
      </c>
      <c r="R49" s="7">
        <f>AugustR!R47</f>
        <v>0</v>
      </c>
      <c r="S49" s="7">
        <f>AugustR!E47</f>
        <v>589</v>
      </c>
      <c r="T49" s="7">
        <f>AugustR!F47</f>
        <v>440</v>
      </c>
    </row>
    <row r="50" spans="1:20">
      <c r="A50" s="8" t="s">
        <v>52</v>
      </c>
      <c r="B50" s="8">
        <f>'YTD Totals'!B50</f>
        <v>25578</v>
      </c>
      <c r="C50" s="8">
        <f>'July-18'!D50</f>
        <v>25635</v>
      </c>
      <c r="D50" s="8">
        <f>AugustR!I48</f>
        <v>25635</v>
      </c>
      <c r="E50" s="8">
        <f>AugustR!J48</f>
        <v>76</v>
      </c>
      <c r="F50" s="8">
        <f>AugustR!K48</f>
        <v>19</v>
      </c>
      <c r="G50" s="8">
        <f>AugustR!L48</f>
        <v>25500</v>
      </c>
      <c r="H50" s="8">
        <f>AugustR!M48</f>
        <v>39</v>
      </c>
      <c r="I50" s="8">
        <f>AugustR!N48</f>
        <v>1</v>
      </c>
      <c r="J50" s="8">
        <f>AugustR!B48</f>
        <v>4383</v>
      </c>
      <c r="K50" s="8">
        <f>AugustR!C48</f>
        <v>1536</v>
      </c>
      <c r="L50" s="8">
        <f>AugustR!D48</f>
        <v>2847</v>
      </c>
      <c r="M50" s="8">
        <f>AugustR!U40</f>
        <v>208</v>
      </c>
      <c r="N50" s="8">
        <f>AugustR!G48</f>
        <v>468</v>
      </c>
      <c r="O50" s="8">
        <f>AugustR!O48</f>
        <v>2175</v>
      </c>
      <c r="P50" s="8">
        <f>AugustR!P48</f>
        <v>11</v>
      </c>
      <c r="Q50" s="8">
        <f>AugustR!Q48</f>
        <v>8</v>
      </c>
      <c r="R50" s="8">
        <f>AugustR!R48</f>
        <v>1</v>
      </c>
      <c r="S50" s="8">
        <f>AugustR!E48</f>
        <v>601</v>
      </c>
      <c r="T50" s="8">
        <f>AugustR!F48</f>
        <v>273</v>
      </c>
    </row>
    <row r="51" spans="1:20">
      <c r="A51" s="7" t="s">
        <v>53</v>
      </c>
      <c r="B51" s="7">
        <f>'YTD Totals'!B51</f>
        <v>10661</v>
      </c>
      <c r="C51" s="7">
        <f>'July-18'!D51</f>
        <v>10712</v>
      </c>
      <c r="D51" s="7">
        <f>AugustR!I49</f>
        <v>10712</v>
      </c>
      <c r="E51" s="7">
        <f>AugustR!J49</f>
        <v>66</v>
      </c>
      <c r="F51" s="7">
        <f>AugustR!K49</f>
        <v>15</v>
      </c>
      <c r="G51" s="7">
        <f>AugustR!L49</f>
        <v>10158</v>
      </c>
      <c r="H51" s="7">
        <f>AugustR!M49</f>
        <v>17</v>
      </c>
      <c r="I51" s="7">
        <f>AugustR!N49</f>
        <v>2</v>
      </c>
      <c r="J51" s="7">
        <f>AugustR!B49</f>
        <v>1453</v>
      </c>
      <c r="K51" s="7">
        <f>AugustR!C49</f>
        <v>557</v>
      </c>
      <c r="L51" s="7">
        <f>AugustR!D49</f>
        <v>896</v>
      </c>
      <c r="M51" s="7">
        <f>AugustR!U41</f>
        <v>36</v>
      </c>
      <c r="N51" s="7">
        <f>AugustR!G49</f>
        <v>159</v>
      </c>
      <c r="O51" s="7">
        <f>AugustR!O49</f>
        <v>1357</v>
      </c>
      <c r="P51" s="7">
        <f>AugustR!P49</f>
        <v>12</v>
      </c>
      <c r="Q51" s="7">
        <f>AugustR!Q49</f>
        <v>4</v>
      </c>
      <c r="R51" s="7">
        <f>AugustR!R49</f>
        <v>0</v>
      </c>
      <c r="S51" s="7">
        <f>AugustR!E49</f>
        <v>199</v>
      </c>
      <c r="T51" s="7">
        <f>AugustR!F49</f>
        <v>243</v>
      </c>
    </row>
    <row r="52" spans="1:20">
      <c r="A52" s="8" t="s">
        <v>54</v>
      </c>
      <c r="B52" s="8">
        <f>'YTD Totals'!B52</f>
        <v>30706</v>
      </c>
      <c r="C52" s="8">
        <f>'July-18'!D52</f>
        <v>30772</v>
      </c>
      <c r="D52" s="8">
        <f>AugustR!I50</f>
        <v>30772</v>
      </c>
      <c r="E52" s="8">
        <f>AugustR!J50</f>
        <v>197</v>
      </c>
      <c r="F52" s="8">
        <f>AugustR!K50</f>
        <v>131</v>
      </c>
      <c r="G52" s="8">
        <f>AugustR!L50</f>
        <v>30383</v>
      </c>
      <c r="H52" s="8">
        <f>AugustR!M50</f>
        <v>112</v>
      </c>
      <c r="I52" s="8">
        <f>AugustR!N50</f>
        <v>51</v>
      </c>
      <c r="J52" s="8">
        <f>AugustR!B50</f>
        <v>4040</v>
      </c>
      <c r="K52" s="8">
        <f>AugustR!C50</f>
        <v>2414</v>
      </c>
      <c r="L52" s="8">
        <f>AugustR!D50</f>
        <v>1626</v>
      </c>
      <c r="M52" s="8">
        <f>AugustR!U42</f>
        <v>172</v>
      </c>
      <c r="N52" s="8">
        <f>AugustR!G50</f>
        <v>577</v>
      </c>
      <c r="O52" s="8">
        <f>AugustR!O50</f>
        <v>5448</v>
      </c>
      <c r="P52" s="8">
        <f>AugustR!P50</f>
        <v>48</v>
      </c>
      <c r="Q52" s="8">
        <f>AugustR!Q50</f>
        <v>10</v>
      </c>
      <c r="R52" s="8">
        <f>AugustR!R50</f>
        <v>2</v>
      </c>
      <c r="S52" s="8">
        <f>AugustR!E50</f>
        <v>556</v>
      </c>
      <c r="T52" s="8">
        <f>AugustR!F50</f>
        <v>624</v>
      </c>
    </row>
    <row r="53" spans="1:20">
      <c r="A53" s="7" t="s">
        <v>55</v>
      </c>
      <c r="B53" s="7">
        <f>'YTD Totals'!B53</f>
        <v>11200</v>
      </c>
      <c r="C53" s="7">
        <f>'July-18'!D53</f>
        <v>11253</v>
      </c>
      <c r="D53" s="7">
        <f>AugustR!I51</f>
        <v>11253</v>
      </c>
      <c r="E53" s="7">
        <f>AugustR!J51</f>
        <v>54</v>
      </c>
      <c r="F53" s="7">
        <f>AugustR!K51</f>
        <v>1</v>
      </c>
      <c r="G53" s="7">
        <f>AugustR!L51</f>
        <v>11172</v>
      </c>
      <c r="H53" s="7">
        <f>AugustR!M51</f>
        <v>13</v>
      </c>
      <c r="I53" s="7">
        <f>AugustR!N51</f>
        <v>0</v>
      </c>
      <c r="J53" s="7">
        <f>AugustR!B51</f>
        <v>839</v>
      </c>
      <c r="K53" s="7">
        <f>AugustR!C51</f>
        <v>504</v>
      </c>
      <c r="L53" s="7">
        <f>AugustR!D51</f>
        <v>335</v>
      </c>
      <c r="M53" s="7">
        <f>AugustR!U13</f>
        <v>6</v>
      </c>
      <c r="N53" s="7">
        <f>AugustR!G51</f>
        <v>121</v>
      </c>
      <c r="O53" s="7">
        <f>AugustR!O51</f>
        <v>786</v>
      </c>
      <c r="P53" s="7">
        <f>AugustR!P51</f>
        <v>8</v>
      </c>
      <c r="Q53" s="7">
        <f>AugustR!Q51</f>
        <v>1</v>
      </c>
      <c r="R53" s="7">
        <f>AugustR!R51</f>
        <v>0</v>
      </c>
      <c r="S53" s="7">
        <f>AugustR!E51</f>
        <v>92</v>
      </c>
      <c r="T53" s="7">
        <f>AugustR!F51</f>
        <v>176</v>
      </c>
    </row>
    <row r="54" spans="1:20">
      <c r="A54" s="8" t="s">
        <v>56</v>
      </c>
      <c r="B54" s="8">
        <f>'YTD Totals'!B54</f>
        <v>22067</v>
      </c>
      <c r="C54" s="8">
        <f>'July-18'!D54</f>
        <v>22223</v>
      </c>
      <c r="D54" s="8">
        <f>AugustR!I52</f>
        <v>22223</v>
      </c>
      <c r="E54" s="8">
        <f>AugustR!J52</f>
        <v>222</v>
      </c>
      <c r="F54" s="8">
        <f>AugustR!K52</f>
        <v>66</v>
      </c>
      <c r="G54" s="8">
        <f>AugustR!L52</f>
        <v>21473</v>
      </c>
      <c r="H54" s="8">
        <f>AugustR!M52</f>
        <v>157</v>
      </c>
      <c r="I54" s="8">
        <f>AugustR!N52</f>
        <v>15</v>
      </c>
      <c r="J54" s="8">
        <f>AugustR!B52</f>
        <v>2813</v>
      </c>
      <c r="K54" s="8">
        <f>AugustR!C52</f>
        <v>1498</v>
      </c>
      <c r="L54" s="8">
        <f>AugustR!D52</f>
        <v>1315</v>
      </c>
      <c r="M54" s="8">
        <f>AugustR!U43</f>
        <v>62</v>
      </c>
      <c r="N54" s="8">
        <f>AugustR!G52</f>
        <v>276</v>
      </c>
      <c r="O54" s="8">
        <f>AugustR!O52</f>
        <v>1358</v>
      </c>
      <c r="P54" s="8">
        <f>AugustR!P52</f>
        <v>21</v>
      </c>
      <c r="Q54" s="8">
        <f>AugustR!Q52</f>
        <v>0</v>
      </c>
      <c r="R54" s="8">
        <f>AugustR!R52</f>
        <v>19</v>
      </c>
      <c r="S54" s="8">
        <f>AugustR!E52</f>
        <v>546</v>
      </c>
      <c r="T54" s="8">
        <f>AugustR!F52</f>
        <v>346</v>
      </c>
    </row>
    <row r="55" spans="1:20">
      <c r="A55" s="7" t="s">
        <v>57</v>
      </c>
      <c r="B55" s="7">
        <f>'YTD Totals'!B55</f>
        <v>10340</v>
      </c>
      <c r="C55" s="7">
        <f>'July-18'!D55</f>
        <v>10208</v>
      </c>
      <c r="D55" s="7">
        <f>AugustR!I53</f>
        <v>10208</v>
      </c>
      <c r="E55" s="7">
        <f>AugustR!J53</f>
        <v>18</v>
      </c>
      <c r="F55" s="7">
        <f>AugustR!K53</f>
        <v>150</v>
      </c>
      <c r="G55" s="7">
        <f>AugustR!L53</f>
        <v>10039</v>
      </c>
      <c r="H55" s="7">
        <f>AugustR!M53</f>
        <v>3</v>
      </c>
      <c r="I55" s="7">
        <f>AugustR!N53</f>
        <v>31</v>
      </c>
      <c r="J55" s="7">
        <f>AugustR!B53</f>
        <v>228</v>
      </c>
      <c r="K55" s="7">
        <f>AugustR!C53</f>
        <v>175</v>
      </c>
      <c r="L55" s="7">
        <f>AugustR!D53</f>
        <v>53</v>
      </c>
      <c r="M55" s="7">
        <f>AugustR!U44</f>
        <v>3</v>
      </c>
      <c r="N55" s="7">
        <f>AugustR!G53</f>
        <v>31</v>
      </c>
      <c r="O55" s="7">
        <f>AugustR!O53</f>
        <v>370</v>
      </c>
      <c r="P55" s="7">
        <f>AugustR!P53</f>
        <v>0</v>
      </c>
      <c r="Q55" s="7">
        <f>AugustR!Q53</f>
        <v>1</v>
      </c>
      <c r="R55" s="7">
        <f>AugustR!R53</f>
        <v>0</v>
      </c>
      <c r="S55" s="7">
        <f>AugustR!E53</f>
        <v>68</v>
      </c>
      <c r="T55" s="7">
        <f>AugustR!F53</f>
        <v>116</v>
      </c>
    </row>
    <row r="56" spans="1:20">
      <c r="A56" s="8" t="s">
        <v>58</v>
      </c>
      <c r="B56" s="8">
        <f>'YTD Totals'!B56</f>
        <v>15378</v>
      </c>
      <c r="C56" s="8">
        <f>'July-18'!D56</f>
        <v>15365</v>
      </c>
      <c r="D56" s="8">
        <f>AugustR!I54</f>
        <v>15365</v>
      </c>
      <c r="E56" s="8">
        <f>AugustR!J54</f>
        <v>53</v>
      </c>
      <c r="F56" s="8">
        <f>AugustR!K54</f>
        <v>66</v>
      </c>
      <c r="G56" s="8">
        <f>AugustR!L54</f>
        <v>15232</v>
      </c>
      <c r="H56" s="8">
        <f>AugustR!M54</f>
        <v>14</v>
      </c>
      <c r="I56" s="8">
        <f>AugustR!N54</f>
        <v>29</v>
      </c>
      <c r="J56" s="8">
        <f>AugustR!B54</f>
        <v>592</v>
      </c>
      <c r="K56" s="8">
        <f>AugustR!C54</f>
        <v>264</v>
      </c>
      <c r="L56" s="8">
        <f>AugustR!D54</f>
        <v>328</v>
      </c>
      <c r="M56" s="8">
        <f>AugustR!U45</f>
        <v>4</v>
      </c>
      <c r="N56" s="8">
        <f>AugustR!G54</f>
        <v>76</v>
      </c>
      <c r="O56" s="8">
        <f>AugustR!O54</f>
        <v>782</v>
      </c>
      <c r="P56" s="8">
        <f>AugustR!P54</f>
        <v>2</v>
      </c>
      <c r="Q56" s="8">
        <f>AugustR!Q54</f>
        <v>2</v>
      </c>
      <c r="R56" s="8">
        <f>AugustR!R54</f>
        <v>0</v>
      </c>
      <c r="S56" s="8">
        <f>AugustR!E54</f>
        <v>201</v>
      </c>
      <c r="T56" s="8">
        <f>AugustR!F54</f>
        <v>82</v>
      </c>
    </row>
    <row r="57" spans="1:20">
      <c r="A57" s="7" t="s">
        <v>59</v>
      </c>
      <c r="B57" s="7">
        <f>'YTD Totals'!B57</f>
        <v>17645</v>
      </c>
      <c r="C57" s="7">
        <f>'July-18'!D57</f>
        <v>17457</v>
      </c>
      <c r="D57" s="7">
        <f>AugustR!I55</f>
        <v>17457</v>
      </c>
      <c r="E57" s="7">
        <f>AugustR!J55</f>
        <v>46</v>
      </c>
      <c r="F57" s="7">
        <f>AugustR!K55</f>
        <v>234</v>
      </c>
      <c r="G57" s="7">
        <f>AugustR!L55</f>
        <v>16823</v>
      </c>
      <c r="H57" s="7">
        <f>AugustR!M55</f>
        <v>14</v>
      </c>
      <c r="I57" s="7">
        <f>AugustR!N55</f>
        <v>95</v>
      </c>
      <c r="J57" s="7">
        <f>AugustR!B55</f>
        <v>556</v>
      </c>
      <c r="K57" s="7">
        <f>AugustR!C55</f>
        <v>248</v>
      </c>
      <c r="L57" s="7">
        <f>AugustR!D55</f>
        <v>308</v>
      </c>
      <c r="M57" s="7">
        <f>AugustR!U46</f>
        <v>28</v>
      </c>
      <c r="N57" s="7">
        <f>AugustR!G55</f>
        <v>73</v>
      </c>
      <c r="O57" s="7">
        <f>AugustR!O55</f>
        <v>856</v>
      </c>
      <c r="P57" s="7">
        <f>AugustR!P55</f>
        <v>6</v>
      </c>
      <c r="Q57" s="7">
        <f>AugustR!Q55</f>
        <v>0</v>
      </c>
      <c r="R57" s="7">
        <f>AugustR!R55</f>
        <v>0</v>
      </c>
      <c r="S57" s="7">
        <f>AugustR!E55</f>
        <v>126</v>
      </c>
      <c r="T57" s="7">
        <f>AugustR!F55</f>
        <v>115</v>
      </c>
    </row>
    <row r="58" spans="1:20">
      <c r="A58" s="6" t="s">
        <v>68</v>
      </c>
      <c r="B58" s="6">
        <f>'YTD Totals'!B58</f>
        <v>1043053</v>
      </c>
      <c r="C58" s="6">
        <f t="shared" ref="C58:T58" si="4">SUM(C46:C57)+SUM(C17:C44)+SUM(C2:C15)</f>
        <v>1042834</v>
      </c>
      <c r="D58" s="6">
        <f t="shared" si="4"/>
        <v>1042834</v>
      </c>
      <c r="E58" s="6">
        <f t="shared" si="4"/>
        <v>8832</v>
      </c>
      <c r="F58" s="6">
        <f t="shared" si="4"/>
        <v>9061</v>
      </c>
      <c r="G58" s="6"/>
      <c r="H58" s="6"/>
      <c r="I58" s="6"/>
      <c r="J58" s="6">
        <f t="shared" si="4"/>
        <v>152516</v>
      </c>
      <c r="K58" s="6">
        <f t="shared" si="4"/>
        <v>77596</v>
      </c>
      <c r="L58" s="6">
        <f t="shared" si="4"/>
        <v>74920</v>
      </c>
      <c r="M58" s="6">
        <f>SUM(M2:M57)</f>
        <v>4629</v>
      </c>
      <c r="N58" s="6">
        <f t="shared" si="4"/>
        <v>15931</v>
      </c>
      <c r="O58" s="6">
        <f t="shared" si="4"/>
        <v>133529</v>
      </c>
      <c r="P58" s="6">
        <f>SUM(Q46:Q57)+SUM(Q17:Q44)+SUM(Q2:Q15)</f>
        <v>253</v>
      </c>
      <c r="Q58" s="6">
        <f>SUM(P46:P57)+SUM(P17:P44)+SUM(P2:P15)</f>
        <v>1098</v>
      </c>
      <c r="R58" s="6">
        <f t="shared" si="4"/>
        <v>89</v>
      </c>
      <c r="S58" s="6">
        <f t="shared" si="4"/>
        <v>17439</v>
      </c>
      <c r="T58" s="6">
        <f t="shared" si="4"/>
        <v>17439</v>
      </c>
    </row>
  </sheetData>
  <sheetProtection autoFilter="0"/>
  <autoFilter ref="A1:T58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55"/>
  <sheetViews>
    <sheetView workbookViewId="0"/>
  </sheetViews>
  <sheetFormatPr defaultRowHeight="14.4"/>
  <cols>
    <col min="2" max="18" width="21.664062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183</v>
      </c>
      <c r="I1" t="s">
        <v>184</v>
      </c>
      <c r="J1" t="s">
        <v>60</v>
      </c>
      <c r="K1" t="s">
        <v>61</v>
      </c>
      <c r="L1" t="s">
        <v>62</v>
      </c>
      <c r="M1" t="s">
        <v>63</v>
      </c>
      <c r="N1" t="s">
        <v>185</v>
      </c>
      <c r="O1" t="s">
        <v>76</v>
      </c>
      <c r="P1" t="s">
        <v>77</v>
      </c>
      <c r="Q1" t="s">
        <v>188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9161</v>
      </c>
      <c r="C2">
        <v>4616</v>
      </c>
      <c r="D2">
        <v>4545</v>
      </c>
      <c r="E2">
        <v>1118</v>
      </c>
      <c r="F2">
        <v>1224</v>
      </c>
      <c r="G2">
        <v>880</v>
      </c>
      <c r="I2">
        <v>59784</v>
      </c>
      <c r="J2">
        <v>386</v>
      </c>
      <c r="K2">
        <v>197</v>
      </c>
      <c r="L2">
        <v>58324</v>
      </c>
      <c r="M2">
        <v>183</v>
      </c>
      <c r="N2">
        <v>93</v>
      </c>
      <c r="O2">
        <v>9686</v>
      </c>
      <c r="P2">
        <v>67</v>
      </c>
      <c r="Q2">
        <v>13</v>
      </c>
      <c r="R2">
        <v>13</v>
      </c>
      <c r="T2" s="30" t="s">
        <v>108</v>
      </c>
      <c r="U2" s="54">
        <v>257</v>
      </c>
    </row>
    <row r="3" spans="1:21">
      <c r="A3" t="s">
        <v>8</v>
      </c>
      <c r="B3">
        <v>4509</v>
      </c>
      <c r="C3">
        <v>2285</v>
      </c>
      <c r="D3">
        <v>2224</v>
      </c>
      <c r="E3">
        <v>317</v>
      </c>
      <c r="F3">
        <v>507</v>
      </c>
      <c r="G3">
        <v>506</v>
      </c>
      <c r="I3">
        <v>24190</v>
      </c>
      <c r="J3">
        <v>246</v>
      </c>
      <c r="K3">
        <v>82</v>
      </c>
      <c r="L3">
        <v>23739</v>
      </c>
      <c r="M3">
        <v>83</v>
      </c>
      <c r="N3">
        <v>19</v>
      </c>
      <c r="O3">
        <v>4287</v>
      </c>
      <c r="P3">
        <v>38</v>
      </c>
      <c r="Q3">
        <v>10</v>
      </c>
      <c r="R3">
        <v>1</v>
      </c>
      <c r="T3" s="30" t="s">
        <v>109</v>
      </c>
      <c r="U3" s="54">
        <v>157</v>
      </c>
    </row>
    <row r="4" spans="1:21">
      <c r="A4" t="s">
        <v>9</v>
      </c>
      <c r="B4">
        <v>17802</v>
      </c>
      <c r="C4">
        <v>8408</v>
      </c>
      <c r="D4">
        <v>9394</v>
      </c>
      <c r="E4">
        <v>1005</v>
      </c>
      <c r="F4">
        <v>1286</v>
      </c>
      <c r="G4">
        <v>1408</v>
      </c>
      <c r="I4">
        <v>65220</v>
      </c>
      <c r="J4">
        <v>546</v>
      </c>
      <c r="K4">
        <v>357</v>
      </c>
      <c r="L4">
        <v>60779</v>
      </c>
      <c r="M4">
        <v>349</v>
      </c>
      <c r="N4">
        <v>158</v>
      </c>
      <c r="O4">
        <v>7491</v>
      </c>
      <c r="P4">
        <v>56</v>
      </c>
      <c r="Q4">
        <v>30</v>
      </c>
      <c r="R4">
        <v>9</v>
      </c>
      <c r="T4" s="30" t="s">
        <v>110</v>
      </c>
      <c r="U4" s="54">
        <v>0</v>
      </c>
    </row>
    <row r="5" spans="1:21">
      <c r="A5" t="s">
        <v>10</v>
      </c>
      <c r="B5">
        <v>320</v>
      </c>
      <c r="C5">
        <v>90</v>
      </c>
      <c r="D5">
        <v>230</v>
      </c>
      <c r="E5">
        <v>99</v>
      </c>
      <c r="F5">
        <v>32</v>
      </c>
      <c r="G5">
        <v>28</v>
      </c>
      <c r="I5">
        <v>11548</v>
      </c>
      <c r="J5">
        <v>53</v>
      </c>
      <c r="K5">
        <v>19</v>
      </c>
      <c r="L5">
        <v>11262</v>
      </c>
      <c r="M5">
        <v>5</v>
      </c>
      <c r="N5">
        <v>6</v>
      </c>
      <c r="O5">
        <v>200</v>
      </c>
      <c r="P5">
        <v>1</v>
      </c>
      <c r="Q5">
        <v>0</v>
      </c>
      <c r="R5">
        <v>0</v>
      </c>
      <c r="T5" s="30" t="s">
        <v>111</v>
      </c>
      <c r="U5" s="54">
        <v>504</v>
      </c>
    </row>
    <row r="6" spans="1:21">
      <c r="A6" t="s">
        <v>11</v>
      </c>
      <c r="B6">
        <v>13513</v>
      </c>
      <c r="C6">
        <v>5827</v>
      </c>
      <c r="D6">
        <v>7686</v>
      </c>
      <c r="E6">
        <v>1396</v>
      </c>
      <c r="F6">
        <v>1397</v>
      </c>
      <c r="G6">
        <v>1299</v>
      </c>
      <c r="I6">
        <v>60100</v>
      </c>
      <c r="J6">
        <v>555</v>
      </c>
      <c r="K6">
        <v>172</v>
      </c>
      <c r="L6">
        <v>56603</v>
      </c>
      <c r="M6">
        <v>293</v>
      </c>
      <c r="N6">
        <v>115</v>
      </c>
      <c r="O6">
        <v>13301</v>
      </c>
      <c r="P6">
        <v>79</v>
      </c>
      <c r="Q6">
        <v>27</v>
      </c>
      <c r="R6">
        <v>8</v>
      </c>
      <c r="T6" s="30" t="s">
        <v>112</v>
      </c>
      <c r="U6" s="54">
        <v>92</v>
      </c>
    </row>
    <row r="7" spans="1:21">
      <c r="A7" t="s">
        <v>12</v>
      </c>
      <c r="B7">
        <v>1534</v>
      </c>
      <c r="C7">
        <v>1115</v>
      </c>
      <c r="D7">
        <v>419</v>
      </c>
      <c r="E7">
        <v>231</v>
      </c>
      <c r="F7">
        <v>226</v>
      </c>
      <c r="G7">
        <v>149</v>
      </c>
      <c r="I7">
        <v>15268</v>
      </c>
      <c r="J7">
        <v>68</v>
      </c>
      <c r="K7">
        <v>23</v>
      </c>
      <c r="L7">
        <v>15166</v>
      </c>
      <c r="M7">
        <v>13</v>
      </c>
      <c r="N7">
        <v>13</v>
      </c>
      <c r="O7">
        <v>703</v>
      </c>
      <c r="P7">
        <v>6</v>
      </c>
      <c r="Q7">
        <v>0</v>
      </c>
      <c r="R7">
        <v>0</v>
      </c>
      <c r="T7" s="30" t="s">
        <v>113</v>
      </c>
      <c r="U7" s="54">
        <v>22</v>
      </c>
    </row>
    <row r="8" spans="1:21">
      <c r="A8" t="s">
        <v>13</v>
      </c>
      <c r="B8">
        <v>795</v>
      </c>
      <c r="C8">
        <v>610</v>
      </c>
      <c r="D8">
        <v>185</v>
      </c>
      <c r="E8">
        <v>130</v>
      </c>
      <c r="F8">
        <v>174</v>
      </c>
      <c r="G8">
        <v>96</v>
      </c>
      <c r="I8">
        <v>9061</v>
      </c>
      <c r="J8">
        <v>56</v>
      </c>
      <c r="K8">
        <v>14</v>
      </c>
      <c r="L8">
        <v>8898</v>
      </c>
      <c r="M8">
        <v>11</v>
      </c>
      <c r="N8">
        <v>3</v>
      </c>
      <c r="O8">
        <v>604</v>
      </c>
      <c r="P8">
        <v>7</v>
      </c>
      <c r="Q8">
        <v>2</v>
      </c>
      <c r="R8">
        <v>1</v>
      </c>
      <c r="T8" s="30" t="s">
        <v>114</v>
      </c>
      <c r="U8" s="54">
        <v>300</v>
      </c>
    </row>
    <row r="9" spans="1:21">
      <c r="A9" t="s">
        <v>14</v>
      </c>
      <c r="B9">
        <v>332</v>
      </c>
      <c r="C9">
        <v>239</v>
      </c>
      <c r="D9">
        <v>93</v>
      </c>
      <c r="E9">
        <v>106</v>
      </c>
      <c r="F9">
        <v>44</v>
      </c>
      <c r="G9">
        <v>54</v>
      </c>
      <c r="I9">
        <v>9328</v>
      </c>
      <c r="J9">
        <v>39</v>
      </c>
      <c r="K9">
        <v>73</v>
      </c>
      <c r="L9">
        <v>9151</v>
      </c>
      <c r="M9">
        <v>14</v>
      </c>
      <c r="N9">
        <v>3</v>
      </c>
      <c r="O9">
        <v>291</v>
      </c>
      <c r="P9">
        <v>1</v>
      </c>
      <c r="Q9">
        <v>0</v>
      </c>
      <c r="R9">
        <v>0</v>
      </c>
      <c r="T9" s="30" t="s">
        <v>115</v>
      </c>
      <c r="U9" s="54">
        <v>28</v>
      </c>
    </row>
    <row r="10" spans="1:21">
      <c r="A10" t="s">
        <v>15</v>
      </c>
      <c r="B10">
        <v>105</v>
      </c>
      <c r="C10">
        <v>30</v>
      </c>
      <c r="D10">
        <v>75</v>
      </c>
      <c r="E10">
        <v>57</v>
      </c>
      <c r="F10">
        <v>3</v>
      </c>
      <c r="G10">
        <v>25</v>
      </c>
      <c r="I10">
        <v>6523</v>
      </c>
      <c r="J10">
        <v>60</v>
      </c>
      <c r="K10">
        <v>2</v>
      </c>
      <c r="L10">
        <v>6379</v>
      </c>
      <c r="M10">
        <v>1</v>
      </c>
      <c r="N10">
        <v>1</v>
      </c>
      <c r="O10">
        <v>141</v>
      </c>
      <c r="P10">
        <v>0</v>
      </c>
      <c r="Q10">
        <v>0</v>
      </c>
      <c r="R10">
        <v>0</v>
      </c>
      <c r="T10" s="30" t="s">
        <v>116</v>
      </c>
      <c r="U10" s="54">
        <v>9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I11">
        <v>11839</v>
      </c>
      <c r="J11">
        <v>1903</v>
      </c>
      <c r="K11">
        <v>2516</v>
      </c>
      <c r="L11">
        <v>11839</v>
      </c>
      <c r="M11">
        <v>412</v>
      </c>
      <c r="N11">
        <v>2516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54">
        <v>8</v>
      </c>
    </row>
    <row r="12" spans="1:21">
      <c r="A12" t="s">
        <v>17</v>
      </c>
      <c r="B12">
        <v>260</v>
      </c>
      <c r="C12">
        <v>164</v>
      </c>
      <c r="D12">
        <v>96</v>
      </c>
      <c r="E12">
        <v>94</v>
      </c>
      <c r="F12">
        <v>59</v>
      </c>
      <c r="G12">
        <v>47</v>
      </c>
      <c r="I12">
        <v>3136</v>
      </c>
      <c r="J12">
        <v>53</v>
      </c>
      <c r="K12">
        <v>9</v>
      </c>
      <c r="L12">
        <v>3065</v>
      </c>
      <c r="M12">
        <v>16</v>
      </c>
      <c r="N12">
        <v>4</v>
      </c>
      <c r="O12">
        <v>555</v>
      </c>
      <c r="P12">
        <v>13</v>
      </c>
      <c r="Q12">
        <v>0</v>
      </c>
      <c r="R12">
        <v>0</v>
      </c>
      <c r="T12" s="30" t="s">
        <v>118</v>
      </c>
      <c r="U12" s="54">
        <v>1</v>
      </c>
    </row>
    <row r="13" spans="1:21">
      <c r="A13" t="s">
        <v>18</v>
      </c>
      <c r="B13">
        <v>919</v>
      </c>
      <c r="C13">
        <v>499</v>
      </c>
      <c r="D13">
        <v>420</v>
      </c>
      <c r="E13">
        <v>168</v>
      </c>
      <c r="F13">
        <v>205</v>
      </c>
      <c r="G13">
        <v>110</v>
      </c>
      <c r="I13">
        <v>5405</v>
      </c>
      <c r="J13">
        <v>76</v>
      </c>
      <c r="K13">
        <v>21</v>
      </c>
      <c r="L13">
        <v>5274</v>
      </c>
      <c r="M13">
        <v>20</v>
      </c>
      <c r="N13">
        <v>12</v>
      </c>
      <c r="O13">
        <v>451</v>
      </c>
      <c r="P13">
        <v>16</v>
      </c>
      <c r="Q13">
        <v>3</v>
      </c>
      <c r="R13">
        <v>0</v>
      </c>
      <c r="T13" s="30" t="s">
        <v>119</v>
      </c>
      <c r="U13" s="54">
        <v>6</v>
      </c>
    </row>
    <row r="14" spans="1:21">
      <c r="A14" t="s">
        <v>19</v>
      </c>
      <c r="B14">
        <v>1703</v>
      </c>
      <c r="C14">
        <v>982</v>
      </c>
      <c r="D14">
        <v>721</v>
      </c>
      <c r="E14">
        <v>440</v>
      </c>
      <c r="F14">
        <v>265</v>
      </c>
      <c r="G14">
        <v>237</v>
      </c>
      <c r="I14">
        <v>14266</v>
      </c>
      <c r="J14">
        <v>147</v>
      </c>
      <c r="K14">
        <v>104</v>
      </c>
      <c r="L14">
        <v>13941</v>
      </c>
      <c r="M14">
        <v>48</v>
      </c>
      <c r="N14">
        <v>24</v>
      </c>
      <c r="O14">
        <v>1419</v>
      </c>
      <c r="P14">
        <v>16</v>
      </c>
      <c r="Q14">
        <v>5</v>
      </c>
      <c r="R14">
        <v>0</v>
      </c>
      <c r="T14" s="30" t="s">
        <v>120</v>
      </c>
      <c r="U14" s="54">
        <v>103</v>
      </c>
    </row>
    <row r="15" spans="1:21">
      <c r="A15" t="s">
        <v>20</v>
      </c>
      <c r="B15">
        <v>818</v>
      </c>
      <c r="C15">
        <v>552</v>
      </c>
      <c r="D15">
        <v>266</v>
      </c>
      <c r="E15">
        <v>276</v>
      </c>
      <c r="F15">
        <v>215</v>
      </c>
      <c r="G15">
        <v>129</v>
      </c>
      <c r="I15">
        <v>8552</v>
      </c>
      <c r="J15">
        <v>94</v>
      </c>
      <c r="K15">
        <v>202</v>
      </c>
      <c r="L15">
        <v>8420</v>
      </c>
      <c r="M15">
        <v>25</v>
      </c>
      <c r="N15">
        <v>58</v>
      </c>
      <c r="O15">
        <v>985</v>
      </c>
      <c r="P15">
        <v>4</v>
      </c>
      <c r="Q15">
        <v>0</v>
      </c>
      <c r="R15">
        <v>0</v>
      </c>
      <c r="T15" s="30" t="s">
        <v>121</v>
      </c>
      <c r="U15" s="54">
        <v>13</v>
      </c>
    </row>
    <row r="16" spans="1:21">
      <c r="A16" t="s">
        <v>21</v>
      </c>
      <c r="B16">
        <v>272</v>
      </c>
      <c r="C16">
        <v>143</v>
      </c>
      <c r="D16">
        <v>129</v>
      </c>
      <c r="E16">
        <v>101</v>
      </c>
      <c r="F16">
        <v>34</v>
      </c>
      <c r="G16">
        <v>66</v>
      </c>
      <c r="I16">
        <v>8512</v>
      </c>
      <c r="J16">
        <v>29</v>
      </c>
      <c r="K16">
        <v>8</v>
      </c>
      <c r="L16">
        <v>8318</v>
      </c>
      <c r="M16">
        <v>9</v>
      </c>
      <c r="N16">
        <v>4</v>
      </c>
      <c r="O16">
        <v>470</v>
      </c>
      <c r="P16">
        <v>4</v>
      </c>
      <c r="Q16">
        <v>0</v>
      </c>
      <c r="R16">
        <v>1</v>
      </c>
      <c r="T16" s="30" t="s">
        <v>122</v>
      </c>
      <c r="U16" s="54">
        <v>182</v>
      </c>
    </row>
    <row r="17" spans="1:21">
      <c r="A17" t="s">
        <v>22</v>
      </c>
      <c r="B17">
        <v>4048</v>
      </c>
      <c r="C17">
        <v>1384</v>
      </c>
      <c r="D17">
        <v>2664</v>
      </c>
      <c r="E17">
        <v>721</v>
      </c>
      <c r="F17">
        <v>541</v>
      </c>
      <c r="G17">
        <v>321</v>
      </c>
      <c r="I17">
        <v>16000</v>
      </c>
      <c r="J17">
        <v>175</v>
      </c>
      <c r="K17">
        <v>47</v>
      </c>
      <c r="L17">
        <v>15708</v>
      </c>
      <c r="M17">
        <v>65</v>
      </c>
      <c r="N17">
        <v>20</v>
      </c>
      <c r="O17">
        <v>3911</v>
      </c>
      <c r="P17">
        <v>17</v>
      </c>
      <c r="Q17">
        <v>5</v>
      </c>
      <c r="R17">
        <v>0</v>
      </c>
      <c r="T17" s="30" t="s">
        <v>191</v>
      </c>
      <c r="U17" s="31"/>
    </row>
    <row r="18" spans="1:21">
      <c r="A18" t="s">
        <v>23</v>
      </c>
      <c r="B18">
        <v>361</v>
      </c>
      <c r="C18">
        <v>218</v>
      </c>
      <c r="D18">
        <v>143</v>
      </c>
      <c r="E18">
        <v>87</v>
      </c>
      <c r="F18">
        <v>44</v>
      </c>
      <c r="G18">
        <v>29</v>
      </c>
      <c r="I18">
        <v>9690</v>
      </c>
      <c r="J18">
        <v>140</v>
      </c>
      <c r="K18">
        <v>8</v>
      </c>
      <c r="L18">
        <v>9609</v>
      </c>
      <c r="M18">
        <v>13</v>
      </c>
      <c r="N18">
        <v>6</v>
      </c>
      <c r="O18">
        <v>123</v>
      </c>
      <c r="P18">
        <v>2</v>
      </c>
      <c r="Q18">
        <v>0</v>
      </c>
      <c r="R18">
        <v>0</v>
      </c>
      <c r="T18" s="30" t="s">
        <v>123</v>
      </c>
      <c r="U18" s="54">
        <v>19</v>
      </c>
    </row>
    <row r="19" spans="1:21">
      <c r="A19" t="s">
        <v>24</v>
      </c>
      <c r="B19">
        <v>5380</v>
      </c>
      <c r="C19">
        <v>2783</v>
      </c>
      <c r="D19">
        <v>2597</v>
      </c>
      <c r="E19">
        <v>429</v>
      </c>
      <c r="F19">
        <v>726</v>
      </c>
      <c r="G19">
        <v>577</v>
      </c>
      <c r="I19">
        <v>33403</v>
      </c>
      <c r="J19">
        <v>182</v>
      </c>
      <c r="K19">
        <v>275</v>
      </c>
      <c r="L19">
        <v>31685</v>
      </c>
      <c r="M19">
        <v>75</v>
      </c>
      <c r="N19">
        <v>63</v>
      </c>
      <c r="O19">
        <v>3387</v>
      </c>
      <c r="P19">
        <v>25</v>
      </c>
      <c r="Q19">
        <v>9</v>
      </c>
      <c r="R19">
        <v>4</v>
      </c>
      <c r="T19" s="30" t="s">
        <v>124</v>
      </c>
      <c r="U19" s="54">
        <v>132</v>
      </c>
    </row>
    <row r="20" spans="1:21">
      <c r="A20" s="55" t="s">
        <v>189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T20" s="30" t="s">
        <v>125</v>
      </c>
      <c r="U20" s="54">
        <v>1120</v>
      </c>
    </row>
    <row r="21" spans="1:21">
      <c r="A21" t="s">
        <v>25</v>
      </c>
      <c r="B21">
        <v>4308</v>
      </c>
      <c r="C21">
        <v>2807</v>
      </c>
      <c r="D21">
        <v>1501</v>
      </c>
      <c r="E21">
        <v>225</v>
      </c>
      <c r="F21">
        <v>438</v>
      </c>
      <c r="G21">
        <v>604</v>
      </c>
      <c r="I21" s="56">
        <v>27792</v>
      </c>
      <c r="J21">
        <v>162</v>
      </c>
      <c r="K21">
        <v>186</v>
      </c>
      <c r="L21">
        <v>26609</v>
      </c>
      <c r="M21">
        <v>25</v>
      </c>
      <c r="N21">
        <v>29</v>
      </c>
      <c r="O21">
        <v>5357</v>
      </c>
      <c r="P21">
        <v>20</v>
      </c>
      <c r="Q21">
        <v>7</v>
      </c>
      <c r="R21">
        <v>3</v>
      </c>
      <c r="T21" s="30" t="s">
        <v>126</v>
      </c>
      <c r="U21" s="54">
        <v>55</v>
      </c>
    </row>
    <row r="22" spans="1:21">
      <c r="A22" t="s">
        <v>26</v>
      </c>
      <c r="B22">
        <v>632</v>
      </c>
      <c r="C22">
        <v>417</v>
      </c>
      <c r="D22">
        <v>215</v>
      </c>
      <c r="E22">
        <v>196</v>
      </c>
      <c r="F22">
        <v>82</v>
      </c>
      <c r="G22">
        <v>106</v>
      </c>
      <c r="I22" s="56">
        <v>16849</v>
      </c>
      <c r="J22">
        <v>83</v>
      </c>
      <c r="K22">
        <v>1746</v>
      </c>
      <c r="L22">
        <v>16096</v>
      </c>
      <c r="M22">
        <v>24</v>
      </c>
      <c r="N22">
        <v>1242</v>
      </c>
      <c r="O22">
        <v>1839</v>
      </c>
      <c r="P22">
        <v>4</v>
      </c>
      <c r="Q22">
        <v>2</v>
      </c>
      <c r="R22">
        <v>0</v>
      </c>
      <c r="T22" s="30" t="s">
        <v>127</v>
      </c>
      <c r="U22" s="54">
        <v>104</v>
      </c>
    </row>
    <row r="23" spans="1:21">
      <c r="A23" t="s">
        <v>27</v>
      </c>
      <c r="B23">
        <v>5526</v>
      </c>
      <c r="C23">
        <v>2411</v>
      </c>
      <c r="D23">
        <v>3115</v>
      </c>
      <c r="E23">
        <v>436</v>
      </c>
      <c r="F23">
        <v>744</v>
      </c>
      <c r="G23">
        <v>573</v>
      </c>
      <c r="I23" s="56">
        <v>20797</v>
      </c>
      <c r="J23">
        <v>137</v>
      </c>
      <c r="K23">
        <v>878</v>
      </c>
      <c r="L23">
        <v>19939</v>
      </c>
      <c r="M23">
        <v>40</v>
      </c>
      <c r="N23">
        <v>267</v>
      </c>
      <c r="O23">
        <v>3775</v>
      </c>
      <c r="P23">
        <v>69</v>
      </c>
      <c r="Q23">
        <v>6</v>
      </c>
      <c r="R23">
        <v>0</v>
      </c>
      <c r="T23" s="30" t="s">
        <v>128</v>
      </c>
      <c r="U23" s="54">
        <v>74</v>
      </c>
    </row>
    <row r="24" spans="1:21">
      <c r="A24" t="s">
        <v>28</v>
      </c>
      <c r="B24">
        <v>19900</v>
      </c>
      <c r="C24">
        <v>10413</v>
      </c>
      <c r="D24">
        <v>9487</v>
      </c>
      <c r="E24">
        <v>1411</v>
      </c>
      <c r="F24">
        <v>2011</v>
      </c>
      <c r="G24">
        <v>1706</v>
      </c>
      <c r="I24" s="56">
        <v>90913</v>
      </c>
      <c r="J24">
        <v>653</v>
      </c>
      <c r="K24">
        <v>187</v>
      </c>
      <c r="L24">
        <v>80997</v>
      </c>
      <c r="M24">
        <v>370</v>
      </c>
      <c r="N24">
        <v>71</v>
      </c>
      <c r="O24">
        <v>19802</v>
      </c>
      <c r="P24">
        <v>258</v>
      </c>
      <c r="Q24">
        <v>34</v>
      </c>
      <c r="R24">
        <v>8</v>
      </c>
      <c r="T24" s="30" t="s">
        <v>129</v>
      </c>
      <c r="U24" s="54">
        <v>102</v>
      </c>
    </row>
    <row r="25" spans="1:21">
      <c r="A25" t="s">
        <v>29</v>
      </c>
      <c r="B25">
        <v>1521</v>
      </c>
      <c r="C25">
        <v>923</v>
      </c>
      <c r="D25">
        <v>598</v>
      </c>
      <c r="E25">
        <v>378</v>
      </c>
      <c r="F25">
        <v>228</v>
      </c>
      <c r="G25">
        <v>174</v>
      </c>
      <c r="I25" s="56">
        <v>13292</v>
      </c>
      <c r="J25">
        <v>149</v>
      </c>
      <c r="K25">
        <v>201</v>
      </c>
      <c r="L25">
        <v>12904</v>
      </c>
      <c r="M25">
        <v>65</v>
      </c>
      <c r="N25">
        <v>44</v>
      </c>
      <c r="O25">
        <v>991</v>
      </c>
      <c r="P25">
        <v>2</v>
      </c>
      <c r="Q25">
        <v>1</v>
      </c>
      <c r="R25">
        <v>0</v>
      </c>
      <c r="T25" s="30" t="s">
        <v>130</v>
      </c>
      <c r="U25" s="54">
        <v>22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I26" s="5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201</v>
      </c>
      <c r="P26">
        <v>9</v>
      </c>
      <c r="Q26">
        <v>0</v>
      </c>
      <c r="R26">
        <v>0</v>
      </c>
      <c r="T26" s="30" t="s">
        <v>131</v>
      </c>
      <c r="U26" s="54">
        <v>50</v>
      </c>
    </row>
    <row r="27" spans="1:21">
      <c r="A27" t="s">
        <v>31</v>
      </c>
      <c r="B27">
        <v>1489</v>
      </c>
      <c r="C27">
        <v>936</v>
      </c>
      <c r="D27">
        <v>553</v>
      </c>
      <c r="E27">
        <v>250</v>
      </c>
      <c r="F27">
        <v>231</v>
      </c>
      <c r="G27">
        <v>159</v>
      </c>
      <c r="I27" s="56">
        <v>15022</v>
      </c>
      <c r="J27">
        <v>154</v>
      </c>
      <c r="K27">
        <v>14</v>
      </c>
      <c r="L27">
        <v>14712</v>
      </c>
      <c r="M27">
        <v>49</v>
      </c>
      <c r="N27">
        <v>3</v>
      </c>
      <c r="O27">
        <v>1131</v>
      </c>
      <c r="P27">
        <v>8</v>
      </c>
      <c r="Q27">
        <v>0</v>
      </c>
      <c r="R27">
        <v>0</v>
      </c>
      <c r="T27" s="30" t="s">
        <v>132</v>
      </c>
      <c r="U27" s="54">
        <v>87</v>
      </c>
    </row>
    <row r="28" spans="1:21">
      <c r="A28" t="s">
        <v>32</v>
      </c>
      <c r="B28">
        <v>597</v>
      </c>
      <c r="C28">
        <v>310</v>
      </c>
      <c r="D28">
        <v>287</v>
      </c>
      <c r="E28">
        <v>56</v>
      </c>
      <c r="F28">
        <v>71</v>
      </c>
      <c r="G28">
        <v>79</v>
      </c>
      <c r="I28" s="56">
        <v>4060</v>
      </c>
      <c r="J28">
        <v>53</v>
      </c>
      <c r="K28">
        <v>4</v>
      </c>
      <c r="L28">
        <v>4029</v>
      </c>
      <c r="M28">
        <v>9</v>
      </c>
      <c r="N28">
        <v>2</v>
      </c>
      <c r="O28">
        <v>595</v>
      </c>
      <c r="P28">
        <v>7</v>
      </c>
      <c r="Q28">
        <v>1</v>
      </c>
      <c r="R28">
        <v>1</v>
      </c>
      <c r="T28" s="30" t="s">
        <v>133</v>
      </c>
      <c r="U28" s="54">
        <v>5</v>
      </c>
    </row>
    <row r="29" spans="1:21">
      <c r="A29" t="s">
        <v>33</v>
      </c>
      <c r="B29">
        <v>3749</v>
      </c>
      <c r="C29">
        <v>2067</v>
      </c>
      <c r="D29">
        <v>1682</v>
      </c>
      <c r="E29">
        <v>507</v>
      </c>
      <c r="F29">
        <v>489</v>
      </c>
      <c r="G29">
        <v>358</v>
      </c>
      <c r="I29" s="56">
        <v>16800</v>
      </c>
      <c r="J29">
        <v>158</v>
      </c>
      <c r="K29">
        <v>23</v>
      </c>
      <c r="L29">
        <v>16614</v>
      </c>
      <c r="M29">
        <v>57</v>
      </c>
      <c r="N29">
        <v>2</v>
      </c>
      <c r="O29">
        <v>1841</v>
      </c>
      <c r="P29">
        <v>13</v>
      </c>
      <c r="Q29">
        <v>3</v>
      </c>
      <c r="R29">
        <v>0</v>
      </c>
      <c r="T29" s="30" t="s">
        <v>134</v>
      </c>
      <c r="U29" s="54">
        <v>14</v>
      </c>
    </row>
    <row r="30" spans="1:21">
      <c r="A30" t="s">
        <v>34</v>
      </c>
      <c r="B30">
        <v>92</v>
      </c>
      <c r="C30">
        <v>73</v>
      </c>
      <c r="D30">
        <v>19</v>
      </c>
      <c r="E30">
        <v>77</v>
      </c>
      <c r="F30">
        <v>21</v>
      </c>
      <c r="G30">
        <v>16</v>
      </c>
      <c r="I30" s="56">
        <v>1146</v>
      </c>
      <c r="J30">
        <v>44</v>
      </c>
      <c r="K30">
        <v>42</v>
      </c>
      <c r="L30">
        <v>1046</v>
      </c>
      <c r="M30">
        <v>3</v>
      </c>
      <c r="N30">
        <v>5</v>
      </c>
      <c r="O30">
        <v>193</v>
      </c>
      <c r="P30">
        <v>1</v>
      </c>
      <c r="Q30">
        <v>0</v>
      </c>
      <c r="R30">
        <v>0</v>
      </c>
      <c r="T30" s="30" t="s">
        <v>135</v>
      </c>
      <c r="U30" s="54">
        <v>105</v>
      </c>
    </row>
    <row r="31" spans="1:21">
      <c r="A31" t="s">
        <v>35</v>
      </c>
      <c r="B31">
        <v>750</v>
      </c>
      <c r="C31">
        <v>320</v>
      </c>
      <c r="D31">
        <v>430</v>
      </c>
      <c r="E31">
        <v>312</v>
      </c>
      <c r="F31">
        <v>29</v>
      </c>
      <c r="G31">
        <v>99</v>
      </c>
      <c r="I31" s="56">
        <v>21382</v>
      </c>
      <c r="J31">
        <v>84</v>
      </c>
      <c r="K31">
        <v>11</v>
      </c>
      <c r="L31">
        <v>20517</v>
      </c>
      <c r="M31">
        <v>37</v>
      </c>
      <c r="N31">
        <v>3</v>
      </c>
      <c r="O31">
        <v>648</v>
      </c>
      <c r="P31">
        <v>7</v>
      </c>
      <c r="Q31">
        <v>1</v>
      </c>
      <c r="R31">
        <v>1</v>
      </c>
      <c r="T31" s="30" t="s">
        <v>136</v>
      </c>
      <c r="U31" s="54">
        <v>12</v>
      </c>
    </row>
    <row r="32" spans="1:21">
      <c r="A32" t="s">
        <v>36</v>
      </c>
      <c r="B32">
        <v>4709</v>
      </c>
      <c r="C32">
        <v>2883</v>
      </c>
      <c r="D32">
        <v>1826</v>
      </c>
      <c r="E32">
        <v>463</v>
      </c>
      <c r="F32">
        <v>496</v>
      </c>
      <c r="G32">
        <v>555</v>
      </c>
      <c r="I32" s="56">
        <v>24330</v>
      </c>
      <c r="J32">
        <v>177</v>
      </c>
      <c r="K32">
        <v>102</v>
      </c>
      <c r="L32">
        <v>24081</v>
      </c>
      <c r="M32">
        <v>100</v>
      </c>
      <c r="N32">
        <v>74</v>
      </c>
      <c r="O32">
        <v>2761</v>
      </c>
      <c r="P32">
        <v>28</v>
      </c>
      <c r="Q32">
        <v>7</v>
      </c>
      <c r="R32">
        <v>4</v>
      </c>
      <c r="T32" s="30" t="s">
        <v>137</v>
      </c>
      <c r="U32" s="54">
        <v>49</v>
      </c>
    </row>
    <row r="33" spans="1:21">
      <c r="A33" t="s">
        <v>37</v>
      </c>
      <c r="B33">
        <v>2721</v>
      </c>
      <c r="C33">
        <v>1897</v>
      </c>
      <c r="D33">
        <v>824</v>
      </c>
      <c r="E33">
        <v>738</v>
      </c>
      <c r="F33">
        <v>697</v>
      </c>
      <c r="G33">
        <v>320</v>
      </c>
      <c r="I33" s="56">
        <v>24585</v>
      </c>
      <c r="J33">
        <v>132</v>
      </c>
      <c r="K33">
        <v>48</v>
      </c>
      <c r="L33">
        <v>24141</v>
      </c>
      <c r="M33">
        <v>68</v>
      </c>
      <c r="N33">
        <v>2</v>
      </c>
      <c r="O33">
        <v>3461</v>
      </c>
      <c r="P33">
        <v>16</v>
      </c>
      <c r="Q33">
        <v>3</v>
      </c>
      <c r="R33">
        <v>1</v>
      </c>
      <c r="T33" s="30" t="s">
        <v>138</v>
      </c>
      <c r="U33" s="54">
        <v>258</v>
      </c>
    </row>
    <row r="34" spans="1:21">
      <c r="A34" t="s">
        <v>38</v>
      </c>
      <c r="B34">
        <v>2029</v>
      </c>
      <c r="C34">
        <v>1216</v>
      </c>
      <c r="D34">
        <v>813</v>
      </c>
      <c r="E34">
        <v>120</v>
      </c>
      <c r="F34">
        <v>184</v>
      </c>
      <c r="G34">
        <v>265</v>
      </c>
      <c r="I34" s="56">
        <v>10567</v>
      </c>
      <c r="J34">
        <v>32</v>
      </c>
      <c r="K34">
        <v>140</v>
      </c>
      <c r="L34">
        <v>10423</v>
      </c>
      <c r="M34">
        <v>14</v>
      </c>
      <c r="N34">
        <v>2</v>
      </c>
      <c r="O34">
        <v>1411</v>
      </c>
      <c r="P34">
        <v>11</v>
      </c>
      <c r="Q34">
        <v>4</v>
      </c>
      <c r="R34">
        <v>0</v>
      </c>
      <c r="T34" s="30" t="s">
        <v>139</v>
      </c>
      <c r="U34" s="54">
        <v>45</v>
      </c>
    </row>
    <row r="35" spans="1:21">
      <c r="A35" t="s">
        <v>39</v>
      </c>
      <c r="B35">
        <v>11305</v>
      </c>
      <c r="C35">
        <v>6193</v>
      </c>
      <c r="D35">
        <v>5112</v>
      </c>
      <c r="E35">
        <v>1126</v>
      </c>
      <c r="F35">
        <v>1223</v>
      </c>
      <c r="G35">
        <v>1227</v>
      </c>
      <c r="I35" s="56">
        <v>64621</v>
      </c>
      <c r="J35">
        <v>341</v>
      </c>
      <c r="K35">
        <v>473</v>
      </c>
      <c r="L35">
        <v>62329</v>
      </c>
      <c r="M35">
        <v>188</v>
      </c>
      <c r="N35">
        <v>125</v>
      </c>
      <c r="O35">
        <v>14144</v>
      </c>
      <c r="P35">
        <v>73</v>
      </c>
      <c r="Q35">
        <v>20</v>
      </c>
      <c r="R35">
        <v>5</v>
      </c>
      <c r="T35" s="30" t="s">
        <v>140</v>
      </c>
      <c r="U35" s="54">
        <v>114</v>
      </c>
    </row>
    <row r="36" spans="1:21">
      <c r="A36" t="s">
        <v>40</v>
      </c>
      <c r="B36">
        <v>2255</v>
      </c>
      <c r="C36">
        <v>1218</v>
      </c>
      <c r="D36">
        <v>1037</v>
      </c>
      <c r="E36">
        <v>461</v>
      </c>
      <c r="F36">
        <v>292</v>
      </c>
      <c r="G36">
        <v>269</v>
      </c>
      <c r="I36" s="56">
        <v>20712</v>
      </c>
      <c r="J36">
        <v>110</v>
      </c>
      <c r="K36">
        <v>17</v>
      </c>
      <c r="L36">
        <v>20447</v>
      </c>
      <c r="M36">
        <v>42</v>
      </c>
      <c r="N36">
        <v>0</v>
      </c>
      <c r="O36">
        <v>1760</v>
      </c>
      <c r="P36">
        <v>12</v>
      </c>
      <c r="Q36">
        <v>5</v>
      </c>
      <c r="R36">
        <v>0</v>
      </c>
      <c r="T36" s="30" t="s">
        <v>141</v>
      </c>
      <c r="U36" s="54">
        <v>0</v>
      </c>
    </row>
    <row r="37" spans="1:21">
      <c r="A37" t="s">
        <v>41</v>
      </c>
      <c r="B37">
        <v>5079</v>
      </c>
      <c r="C37">
        <v>2584</v>
      </c>
      <c r="D37">
        <v>2495</v>
      </c>
      <c r="E37">
        <v>377</v>
      </c>
      <c r="F37">
        <v>308</v>
      </c>
      <c r="G37">
        <v>863</v>
      </c>
      <c r="I37" s="56">
        <v>33164</v>
      </c>
      <c r="J37">
        <v>219</v>
      </c>
      <c r="K37">
        <v>85</v>
      </c>
      <c r="L37">
        <v>31625</v>
      </c>
      <c r="M37">
        <v>94</v>
      </c>
      <c r="N37">
        <v>67</v>
      </c>
      <c r="O37">
        <v>6476</v>
      </c>
      <c r="P37">
        <v>64</v>
      </c>
      <c r="Q37">
        <v>8</v>
      </c>
      <c r="R37">
        <v>5</v>
      </c>
      <c r="T37" s="30" t="s">
        <v>142</v>
      </c>
      <c r="U37" s="54">
        <v>7</v>
      </c>
    </row>
    <row r="38" spans="1:21">
      <c r="A38" t="s">
        <v>42</v>
      </c>
      <c r="B38">
        <v>208</v>
      </c>
      <c r="C38">
        <v>158</v>
      </c>
      <c r="D38">
        <v>50</v>
      </c>
      <c r="E38">
        <v>87</v>
      </c>
      <c r="F38">
        <v>55</v>
      </c>
      <c r="G38">
        <v>27</v>
      </c>
      <c r="I38" s="56">
        <v>8075</v>
      </c>
      <c r="J38">
        <v>105</v>
      </c>
      <c r="K38">
        <v>3</v>
      </c>
      <c r="L38">
        <v>8069</v>
      </c>
      <c r="M38">
        <v>64</v>
      </c>
      <c r="N38">
        <v>0</v>
      </c>
      <c r="O38">
        <v>303</v>
      </c>
      <c r="P38">
        <v>2</v>
      </c>
      <c r="Q38">
        <v>1</v>
      </c>
      <c r="R38">
        <v>1</v>
      </c>
      <c r="T38" s="30" t="s">
        <v>143</v>
      </c>
      <c r="U38" s="54">
        <v>12</v>
      </c>
    </row>
    <row r="39" spans="1:21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I39" s="56">
        <v>10386</v>
      </c>
      <c r="J39">
        <v>0</v>
      </c>
      <c r="K39">
        <v>2</v>
      </c>
      <c r="L39">
        <v>8885</v>
      </c>
      <c r="M39">
        <v>0</v>
      </c>
      <c r="N39">
        <v>0</v>
      </c>
      <c r="O39">
        <v>241</v>
      </c>
      <c r="P39">
        <v>0</v>
      </c>
      <c r="Q39">
        <v>0</v>
      </c>
      <c r="R39">
        <v>0</v>
      </c>
      <c r="T39" s="30" t="s">
        <v>144</v>
      </c>
      <c r="U39" s="54">
        <v>48</v>
      </c>
    </row>
    <row r="40" spans="1:21">
      <c r="A40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40" s="56">
        <v>18548</v>
      </c>
      <c r="J40">
        <v>0</v>
      </c>
      <c r="K40">
        <v>1</v>
      </c>
      <c r="L40">
        <v>14646</v>
      </c>
      <c r="M40">
        <v>0</v>
      </c>
      <c r="N40">
        <v>0</v>
      </c>
      <c r="O40">
        <v>419</v>
      </c>
      <c r="P40">
        <v>0</v>
      </c>
      <c r="Q40">
        <v>0</v>
      </c>
      <c r="R40">
        <v>0</v>
      </c>
      <c r="T40" s="30" t="s">
        <v>145</v>
      </c>
      <c r="U40" s="54">
        <v>208</v>
      </c>
    </row>
    <row r="41" spans="1:21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I41" s="56">
        <v>5474</v>
      </c>
      <c r="J41">
        <v>0</v>
      </c>
      <c r="K41">
        <v>0</v>
      </c>
      <c r="L41">
        <v>5012</v>
      </c>
      <c r="M41">
        <v>0</v>
      </c>
      <c r="N41">
        <v>0</v>
      </c>
      <c r="O41">
        <v>293</v>
      </c>
      <c r="P41">
        <v>0</v>
      </c>
      <c r="Q41">
        <v>0</v>
      </c>
      <c r="R41">
        <v>0</v>
      </c>
      <c r="T41" s="30" t="s">
        <v>146</v>
      </c>
      <c r="U41" s="54">
        <v>36</v>
      </c>
    </row>
    <row r="42" spans="1:21">
      <c r="A42" t="s">
        <v>46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I42" s="56">
        <v>5061</v>
      </c>
      <c r="J42">
        <v>48</v>
      </c>
      <c r="K42">
        <v>0</v>
      </c>
      <c r="L42">
        <v>4349</v>
      </c>
      <c r="M42">
        <v>1</v>
      </c>
      <c r="N42">
        <v>0</v>
      </c>
      <c r="O42">
        <v>196</v>
      </c>
      <c r="P42">
        <v>0</v>
      </c>
      <c r="Q42">
        <v>0</v>
      </c>
      <c r="R42">
        <v>0</v>
      </c>
      <c r="T42" s="30" t="s">
        <v>147</v>
      </c>
      <c r="U42" s="54">
        <v>172</v>
      </c>
    </row>
    <row r="43" spans="1:21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I43" s="56">
        <v>13456</v>
      </c>
      <c r="J43">
        <v>0</v>
      </c>
      <c r="K43">
        <v>1</v>
      </c>
      <c r="L43">
        <v>9528</v>
      </c>
      <c r="M43">
        <v>0</v>
      </c>
      <c r="N43">
        <v>0</v>
      </c>
      <c r="O43">
        <v>196</v>
      </c>
      <c r="P43">
        <v>0</v>
      </c>
      <c r="Q43">
        <v>0</v>
      </c>
      <c r="R43">
        <v>0</v>
      </c>
      <c r="T43" s="30" t="s">
        <v>148</v>
      </c>
      <c r="U43" s="54">
        <v>62</v>
      </c>
    </row>
    <row r="44" spans="1:21">
      <c r="A44" t="s">
        <v>48</v>
      </c>
      <c r="B44">
        <v>345</v>
      </c>
      <c r="C44">
        <v>218</v>
      </c>
      <c r="D44">
        <v>127</v>
      </c>
      <c r="E44">
        <v>71</v>
      </c>
      <c r="F44">
        <v>47</v>
      </c>
      <c r="G44">
        <v>52</v>
      </c>
      <c r="I44" s="56">
        <v>6542</v>
      </c>
      <c r="J44">
        <v>71</v>
      </c>
      <c r="K44">
        <v>5</v>
      </c>
      <c r="L44">
        <v>6418</v>
      </c>
      <c r="M44">
        <v>12</v>
      </c>
      <c r="N44">
        <v>1</v>
      </c>
      <c r="O44">
        <v>492</v>
      </c>
      <c r="P44">
        <v>6</v>
      </c>
      <c r="Q44">
        <v>0</v>
      </c>
      <c r="R44">
        <v>0</v>
      </c>
      <c r="T44" s="30" t="s">
        <v>149</v>
      </c>
      <c r="U44" s="54">
        <v>3</v>
      </c>
    </row>
    <row r="45" spans="1:21">
      <c r="A45" t="s">
        <v>49</v>
      </c>
      <c r="B45">
        <v>864</v>
      </c>
      <c r="C45">
        <v>316</v>
      </c>
      <c r="D45">
        <v>548</v>
      </c>
      <c r="E45">
        <v>119</v>
      </c>
      <c r="F45">
        <v>73</v>
      </c>
      <c r="G45">
        <v>59</v>
      </c>
      <c r="I45" s="56">
        <v>6988</v>
      </c>
      <c r="J45">
        <v>34</v>
      </c>
      <c r="K45">
        <v>17</v>
      </c>
      <c r="L45">
        <v>6957</v>
      </c>
      <c r="M45">
        <v>6</v>
      </c>
      <c r="N45">
        <v>0</v>
      </c>
      <c r="O45">
        <v>255</v>
      </c>
      <c r="P45">
        <v>1</v>
      </c>
      <c r="Q45">
        <v>0</v>
      </c>
      <c r="R45">
        <v>0</v>
      </c>
      <c r="T45" s="30" t="s">
        <v>150</v>
      </c>
      <c r="U45" s="54">
        <v>4</v>
      </c>
    </row>
    <row r="46" spans="1:21" ht="15" thickBot="1">
      <c r="A46" t="s">
        <v>50</v>
      </c>
      <c r="B46">
        <v>2540</v>
      </c>
      <c r="C46">
        <v>1473</v>
      </c>
      <c r="D46">
        <v>1067</v>
      </c>
      <c r="E46">
        <v>275</v>
      </c>
      <c r="F46">
        <v>323</v>
      </c>
      <c r="G46">
        <v>274</v>
      </c>
      <c r="I46" s="56">
        <v>14941</v>
      </c>
      <c r="J46">
        <v>127</v>
      </c>
      <c r="K46">
        <v>30</v>
      </c>
      <c r="L46">
        <v>14872</v>
      </c>
      <c r="M46">
        <v>33</v>
      </c>
      <c r="N46">
        <v>20</v>
      </c>
      <c r="O46">
        <v>1593</v>
      </c>
      <c r="P46">
        <v>11</v>
      </c>
      <c r="Q46">
        <v>8</v>
      </c>
      <c r="R46">
        <v>1</v>
      </c>
      <c r="T46" s="32" t="s">
        <v>151</v>
      </c>
      <c r="U46" s="54">
        <v>28</v>
      </c>
    </row>
    <row r="47" spans="1:21" ht="15" thickTop="1">
      <c r="A47" t="s">
        <v>51</v>
      </c>
      <c r="B47">
        <v>5161</v>
      </c>
      <c r="C47">
        <v>1622</v>
      </c>
      <c r="D47">
        <v>3539</v>
      </c>
      <c r="E47">
        <v>589</v>
      </c>
      <c r="F47">
        <v>440</v>
      </c>
      <c r="G47">
        <v>404</v>
      </c>
      <c r="I47" s="56">
        <v>31881</v>
      </c>
      <c r="J47">
        <v>219</v>
      </c>
      <c r="K47">
        <v>34</v>
      </c>
      <c r="L47">
        <v>30721</v>
      </c>
      <c r="M47">
        <v>101</v>
      </c>
      <c r="N47">
        <v>4</v>
      </c>
      <c r="O47">
        <v>2015</v>
      </c>
      <c r="P47">
        <v>16</v>
      </c>
      <c r="Q47">
        <v>12</v>
      </c>
      <c r="R47">
        <v>0</v>
      </c>
      <c r="U47" s="31"/>
    </row>
    <row r="48" spans="1:21">
      <c r="A48" t="s">
        <v>52</v>
      </c>
      <c r="B48">
        <v>4383</v>
      </c>
      <c r="C48">
        <v>1536</v>
      </c>
      <c r="D48">
        <v>2847</v>
      </c>
      <c r="E48">
        <v>601</v>
      </c>
      <c r="F48">
        <v>273</v>
      </c>
      <c r="G48">
        <v>468</v>
      </c>
      <c r="I48" s="56">
        <v>25635</v>
      </c>
      <c r="J48">
        <v>76</v>
      </c>
      <c r="K48">
        <v>19</v>
      </c>
      <c r="L48">
        <v>25500</v>
      </c>
      <c r="M48">
        <v>39</v>
      </c>
      <c r="N48">
        <v>1</v>
      </c>
      <c r="O48">
        <v>2175</v>
      </c>
      <c r="P48">
        <v>11</v>
      </c>
      <c r="Q48">
        <v>8</v>
      </c>
      <c r="R48">
        <v>1</v>
      </c>
    </row>
    <row r="49" spans="1:18">
      <c r="A49" t="s">
        <v>53</v>
      </c>
      <c r="B49">
        <v>1453</v>
      </c>
      <c r="C49">
        <v>557</v>
      </c>
      <c r="D49">
        <v>896</v>
      </c>
      <c r="E49">
        <v>199</v>
      </c>
      <c r="F49">
        <v>243</v>
      </c>
      <c r="G49">
        <v>159</v>
      </c>
      <c r="I49" s="56">
        <v>10712</v>
      </c>
      <c r="J49">
        <v>66</v>
      </c>
      <c r="K49">
        <v>15</v>
      </c>
      <c r="L49">
        <v>10158</v>
      </c>
      <c r="M49">
        <v>17</v>
      </c>
      <c r="N49">
        <v>2</v>
      </c>
      <c r="O49">
        <v>1357</v>
      </c>
      <c r="P49">
        <v>12</v>
      </c>
      <c r="Q49">
        <v>4</v>
      </c>
      <c r="R49">
        <v>0</v>
      </c>
    </row>
    <row r="50" spans="1:18">
      <c r="A50" t="s">
        <v>54</v>
      </c>
      <c r="B50">
        <v>4040</v>
      </c>
      <c r="C50">
        <v>2414</v>
      </c>
      <c r="D50">
        <v>1626</v>
      </c>
      <c r="E50">
        <v>556</v>
      </c>
      <c r="F50">
        <v>624</v>
      </c>
      <c r="G50">
        <v>577</v>
      </c>
      <c r="I50" s="56">
        <v>30772</v>
      </c>
      <c r="J50">
        <v>197</v>
      </c>
      <c r="K50">
        <v>131</v>
      </c>
      <c r="L50">
        <v>30383</v>
      </c>
      <c r="M50">
        <v>112</v>
      </c>
      <c r="N50">
        <v>51</v>
      </c>
      <c r="O50">
        <v>5448</v>
      </c>
      <c r="P50">
        <v>48</v>
      </c>
      <c r="Q50">
        <v>10</v>
      </c>
      <c r="R50">
        <v>2</v>
      </c>
    </row>
    <row r="51" spans="1:18">
      <c r="A51" t="s">
        <v>55</v>
      </c>
      <c r="B51">
        <v>839</v>
      </c>
      <c r="C51">
        <v>504</v>
      </c>
      <c r="D51">
        <v>335</v>
      </c>
      <c r="E51">
        <v>92</v>
      </c>
      <c r="F51">
        <v>176</v>
      </c>
      <c r="G51">
        <v>121</v>
      </c>
      <c r="I51" s="56">
        <v>11253</v>
      </c>
      <c r="J51">
        <v>54</v>
      </c>
      <c r="K51">
        <v>1</v>
      </c>
      <c r="L51">
        <v>11172</v>
      </c>
      <c r="M51">
        <v>13</v>
      </c>
      <c r="N51">
        <v>0</v>
      </c>
      <c r="O51">
        <v>786</v>
      </c>
      <c r="P51">
        <v>8</v>
      </c>
      <c r="Q51">
        <v>1</v>
      </c>
      <c r="R51">
        <v>0</v>
      </c>
    </row>
    <row r="52" spans="1:18">
      <c r="A52" t="s">
        <v>56</v>
      </c>
      <c r="B52">
        <v>2813</v>
      </c>
      <c r="C52">
        <v>1498</v>
      </c>
      <c r="D52">
        <v>1315</v>
      </c>
      <c r="E52">
        <v>546</v>
      </c>
      <c r="F52">
        <v>346</v>
      </c>
      <c r="G52">
        <v>276</v>
      </c>
      <c r="I52" s="56">
        <v>22223</v>
      </c>
      <c r="J52">
        <v>222</v>
      </c>
      <c r="K52">
        <v>66</v>
      </c>
      <c r="L52">
        <v>21473</v>
      </c>
      <c r="M52">
        <v>157</v>
      </c>
      <c r="N52">
        <v>15</v>
      </c>
      <c r="O52">
        <v>1358</v>
      </c>
      <c r="P52">
        <v>21</v>
      </c>
      <c r="Q52">
        <v>0</v>
      </c>
      <c r="R52">
        <v>19</v>
      </c>
    </row>
    <row r="53" spans="1:18">
      <c r="A53" t="s">
        <v>57</v>
      </c>
      <c r="B53">
        <v>228</v>
      </c>
      <c r="C53">
        <v>175</v>
      </c>
      <c r="D53">
        <v>53</v>
      </c>
      <c r="E53">
        <v>68</v>
      </c>
      <c r="F53">
        <v>116</v>
      </c>
      <c r="G53">
        <v>31</v>
      </c>
      <c r="I53" s="56">
        <v>10208</v>
      </c>
      <c r="J53">
        <v>18</v>
      </c>
      <c r="K53">
        <v>150</v>
      </c>
      <c r="L53">
        <v>10039</v>
      </c>
      <c r="M53">
        <v>3</v>
      </c>
      <c r="N53">
        <v>31</v>
      </c>
      <c r="O53">
        <v>370</v>
      </c>
      <c r="P53">
        <v>0</v>
      </c>
      <c r="Q53">
        <v>1</v>
      </c>
      <c r="R53">
        <v>0</v>
      </c>
    </row>
    <row r="54" spans="1:18">
      <c r="A54" t="s">
        <v>58</v>
      </c>
      <c r="B54">
        <v>592</v>
      </c>
      <c r="C54">
        <v>264</v>
      </c>
      <c r="D54">
        <v>328</v>
      </c>
      <c r="E54">
        <v>201</v>
      </c>
      <c r="F54">
        <v>82</v>
      </c>
      <c r="G54">
        <v>76</v>
      </c>
      <c r="I54" s="56">
        <v>15365</v>
      </c>
      <c r="J54">
        <v>53</v>
      </c>
      <c r="K54">
        <v>66</v>
      </c>
      <c r="L54">
        <v>15232</v>
      </c>
      <c r="M54">
        <v>14</v>
      </c>
      <c r="N54">
        <v>29</v>
      </c>
      <c r="O54">
        <v>782</v>
      </c>
      <c r="P54">
        <v>2</v>
      </c>
      <c r="Q54">
        <v>2</v>
      </c>
      <c r="R54">
        <v>0</v>
      </c>
    </row>
    <row r="55" spans="1:18">
      <c r="A55" t="s">
        <v>59</v>
      </c>
      <c r="B55">
        <v>556</v>
      </c>
      <c r="C55">
        <v>248</v>
      </c>
      <c r="D55">
        <v>308</v>
      </c>
      <c r="E55">
        <v>126</v>
      </c>
      <c r="F55">
        <v>115</v>
      </c>
      <c r="G55">
        <v>73</v>
      </c>
      <c r="I55" s="56">
        <v>17457</v>
      </c>
      <c r="J55">
        <v>46</v>
      </c>
      <c r="K55">
        <v>234</v>
      </c>
      <c r="L55">
        <v>16823</v>
      </c>
      <c r="M55">
        <v>14</v>
      </c>
      <c r="N55">
        <v>95</v>
      </c>
      <c r="O55">
        <v>856</v>
      </c>
      <c r="P55">
        <v>6</v>
      </c>
      <c r="Q55">
        <v>0</v>
      </c>
      <c r="R55">
        <v>0</v>
      </c>
    </row>
  </sheetData>
  <sheetProtection autoFilter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58"/>
  <sheetViews>
    <sheetView workbookViewId="0">
      <pane xSplit="1" ySplit="1" topLeftCell="B2" activePane="bottomRight" state="frozen"/>
      <selection activeCell="E23" sqref="E23"/>
      <selection pane="topRight" activeCell="E23" sqref="E23"/>
      <selection pane="bottomLeft" activeCell="E23" sqref="E23"/>
      <selection pane="bottomRight" activeCell="E23" sqref="E23"/>
    </sheetView>
  </sheetViews>
  <sheetFormatPr defaultColWidth="9.109375" defaultRowHeight="14.4"/>
  <cols>
    <col min="1" max="1" width="16.6640625" style="2" customWidth="1"/>
    <col min="2" max="20" width="14.6640625" style="2" customWidth="1"/>
    <col min="21" max="16384" width="9.109375" style="2"/>
  </cols>
  <sheetData>
    <row r="1" spans="1:20" s="1" customFormat="1" ht="75" customHeight="1">
      <c r="A1" s="3" t="s">
        <v>192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187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59595</v>
      </c>
      <c r="C2" s="7">
        <f>'August-18'!D2</f>
        <v>59784</v>
      </c>
      <c r="D2" s="7">
        <f>SeptemberR!I2</f>
        <v>60127</v>
      </c>
      <c r="E2" s="7">
        <f>SeptemberR!J2</f>
        <v>319</v>
      </c>
      <c r="F2" s="7">
        <f>SeptemberR!K2</f>
        <v>180</v>
      </c>
      <c r="G2" s="7">
        <f>SeptemberR!L2</f>
        <v>58680</v>
      </c>
      <c r="H2" s="7">
        <f>SeptemberR!M2</f>
        <v>168</v>
      </c>
      <c r="I2" s="7">
        <f>SeptemberR!N2</f>
        <v>79</v>
      </c>
      <c r="J2" s="7">
        <f>SeptemberR!B2</f>
        <v>6909</v>
      </c>
      <c r="K2" s="7">
        <f>SeptemberR!C2</f>
        <v>3956</v>
      </c>
      <c r="L2" s="7">
        <f>SeptemberR!D2</f>
        <v>2953</v>
      </c>
      <c r="M2" s="7">
        <f>SeptemberR!U2</f>
        <v>256</v>
      </c>
      <c r="N2" s="7">
        <f>SeptemberR!G2</f>
        <v>728</v>
      </c>
      <c r="O2" s="7">
        <f>SeptemberR!O2</f>
        <v>7760</v>
      </c>
      <c r="P2" s="7">
        <f>SeptemberR!P2</f>
        <v>46</v>
      </c>
      <c r="Q2" s="7">
        <f>SeptemberR!Q2</f>
        <v>139</v>
      </c>
      <c r="R2" s="7">
        <f>SeptemberR!R2</f>
        <v>439</v>
      </c>
      <c r="S2" s="7">
        <f>SeptemberR!E2</f>
        <v>975</v>
      </c>
      <c r="T2" s="7">
        <f>SeptemberR!F2</f>
        <v>1135</v>
      </c>
    </row>
    <row r="3" spans="1:20">
      <c r="A3" s="8" t="s">
        <v>8</v>
      </c>
      <c r="B3" s="8">
        <f>'YTD Totals'!B3</f>
        <v>24025</v>
      </c>
      <c r="C3" s="8">
        <f>'August-18'!D3</f>
        <v>24190</v>
      </c>
      <c r="D3" s="8">
        <f>SeptemberR!I3</f>
        <v>24365</v>
      </c>
      <c r="E3" s="8">
        <f>SeptemberR!J3</f>
        <v>217</v>
      </c>
      <c r="F3" s="8">
        <f>SeptemberR!K3</f>
        <v>168</v>
      </c>
      <c r="G3" s="8">
        <f>SeptemberR!L3</f>
        <v>23891</v>
      </c>
      <c r="H3" s="8">
        <f>SeptemberR!M3</f>
        <v>115</v>
      </c>
      <c r="I3" s="8">
        <f>SeptemberR!N3</f>
        <v>13</v>
      </c>
      <c r="J3" s="8">
        <f>SeptemberR!B3</f>
        <v>3180</v>
      </c>
      <c r="K3" s="8">
        <f>SeptemberR!C3</f>
        <v>1861</v>
      </c>
      <c r="L3" s="8">
        <f>SeptemberR!D3</f>
        <v>1319</v>
      </c>
      <c r="M3" s="8">
        <f>SeptemberR!U3</f>
        <v>179</v>
      </c>
      <c r="N3" s="8">
        <f>SeptemberR!G3</f>
        <v>405</v>
      </c>
      <c r="O3" s="8">
        <f>SeptemberR!O3</f>
        <v>4008</v>
      </c>
      <c r="P3" s="8">
        <f>SeptemberR!P3</f>
        <v>29</v>
      </c>
      <c r="Q3" s="8">
        <f>SeptemberR!Q3</f>
        <v>68</v>
      </c>
      <c r="R3" s="8">
        <f>SeptemberR!R3</f>
        <v>1</v>
      </c>
      <c r="S3" s="8">
        <f>SeptemberR!E3</f>
        <v>323</v>
      </c>
      <c r="T3" s="8">
        <f>SeptemberR!F3</f>
        <v>382</v>
      </c>
    </row>
    <row r="4" spans="1:20">
      <c r="A4" s="7" t="s">
        <v>9</v>
      </c>
      <c r="B4" s="7">
        <f>'YTD Totals'!B4</f>
        <v>65054</v>
      </c>
      <c r="C4" s="7">
        <f>'August-18'!D4</f>
        <v>65220</v>
      </c>
      <c r="D4" s="7">
        <f>SeptemberR!I4</f>
        <v>65303</v>
      </c>
      <c r="E4" s="7">
        <f>SeptemberR!J4</f>
        <v>601</v>
      </c>
      <c r="F4" s="7">
        <f>SeptemberR!K4</f>
        <v>436</v>
      </c>
      <c r="G4" s="7">
        <f>SeptemberR!L4</f>
        <v>60933</v>
      </c>
      <c r="H4" s="7">
        <f>SeptemberR!M4</f>
        <v>370</v>
      </c>
      <c r="I4" s="7">
        <f>SeptemberR!N4</f>
        <v>54</v>
      </c>
      <c r="J4" s="7">
        <f>SeptemberR!B4</f>
        <v>12561</v>
      </c>
      <c r="K4" s="7">
        <f>SeptemberR!C4</f>
        <v>6075</v>
      </c>
      <c r="L4" s="7">
        <f>SeptemberR!D4</f>
        <v>6486</v>
      </c>
      <c r="M4" s="7">
        <f>SeptemberR!U5</f>
        <v>496</v>
      </c>
      <c r="N4" s="7">
        <f>SeptemberR!G4</f>
        <v>1145</v>
      </c>
      <c r="O4" s="7">
        <f>SeptemberR!O4</f>
        <v>6818</v>
      </c>
      <c r="P4" s="7">
        <f>SeptemberR!P4</f>
        <v>40</v>
      </c>
      <c r="Q4" s="7">
        <f>SeptemberR!Q4</f>
        <v>190</v>
      </c>
      <c r="R4" s="7">
        <f>SeptemberR!R4</f>
        <v>0</v>
      </c>
      <c r="S4" s="7">
        <f>SeptemberR!E4</f>
        <v>866</v>
      </c>
      <c r="T4" s="7">
        <f>SeptemberR!F4</f>
        <v>1087</v>
      </c>
    </row>
    <row r="5" spans="1:20">
      <c r="A5" s="8" t="s">
        <v>10</v>
      </c>
      <c r="B5" s="8">
        <f>'YTD Totals'!B5</f>
        <v>11514</v>
      </c>
      <c r="C5" s="8">
        <f>'August-18'!D5</f>
        <v>11548</v>
      </c>
      <c r="D5" s="8">
        <f>SeptemberR!I5</f>
        <v>11607</v>
      </c>
      <c r="E5" s="8">
        <f>SeptemberR!J5</f>
        <v>38</v>
      </c>
      <c r="F5" s="8">
        <f>SeptemberR!K5</f>
        <v>0</v>
      </c>
      <c r="G5" s="8">
        <f>SeptemberR!L5</f>
        <v>11320</v>
      </c>
      <c r="H5" s="8">
        <f>SeptemberR!M5</f>
        <v>7</v>
      </c>
      <c r="I5" s="8">
        <f>SeptemberR!N5</f>
        <v>0</v>
      </c>
      <c r="J5" s="8">
        <f>SeptemberR!B5</f>
        <v>241</v>
      </c>
      <c r="K5" s="8">
        <f>SeptemberR!C5</f>
        <v>182</v>
      </c>
      <c r="L5" s="8">
        <f>SeptemberR!D5</f>
        <v>59</v>
      </c>
      <c r="M5" s="8">
        <f>SeptemberR!U7</f>
        <v>17</v>
      </c>
      <c r="N5" s="8">
        <f>SeptemberR!G5</f>
        <v>23</v>
      </c>
      <c r="O5" s="8">
        <f>SeptemberR!O5</f>
        <v>182</v>
      </c>
      <c r="P5" s="8">
        <f>SeptemberR!P5</f>
        <v>0</v>
      </c>
      <c r="Q5" s="8">
        <f>SeptemberR!Q5</f>
        <v>8</v>
      </c>
      <c r="R5" s="8">
        <f>SeptemberR!R5</f>
        <v>0</v>
      </c>
      <c r="S5" s="8">
        <f>SeptemberR!E5</f>
        <v>100</v>
      </c>
      <c r="T5" s="8">
        <f>SeptemberR!F5</f>
        <v>30</v>
      </c>
    </row>
    <row r="6" spans="1:20">
      <c r="A6" s="7" t="s">
        <v>11</v>
      </c>
      <c r="B6" s="7">
        <f>'YTD Totals'!B6</f>
        <v>59720</v>
      </c>
      <c r="C6" s="7">
        <f>'August-18'!D6</f>
        <v>60100</v>
      </c>
      <c r="D6" s="7">
        <f>SeptemberR!I6</f>
        <v>60810</v>
      </c>
      <c r="E6" s="7">
        <f>SeptemberR!J6</f>
        <v>614</v>
      </c>
      <c r="F6" s="7">
        <f>SeptemberR!K6</f>
        <v>281</v>
      </c>
      <c r="G6" s="7">
        <f>SeptemberR!L6</f>
        <v>57249</v>
      </c>
      <c r="H6" s="7">
        <f>SeptemberR!M6</f>
        <v>332</v>
      </c>
      <c r="I6" s="7">
        <f>SeptemberR!N6</f>
        <v>81</v>
      </c>
      <c r="J6" s="7">
        <f>SeptemberR!B6</f>
        <v>8730</v>
      </c>
      <c r="K6" s="7">
        <f>SeptemberR!C6</f>
        <v>4111</v>
      </c>
      <c r="L6" s="7">
        <f>SeptemberR!D6</f>
        <v>4619</v>
      </c>
      <c r="M6" s="7">
        <f>SeptemberR!U8</f>
        <v>480</v>
      </c>
      <c r="N6" s="7">
        <f>SeptemberR!G6</f>
        <v>961</v>
      </c>
      <c r="O6" s="7">
        <f>SeptemberR!O6</f>
        <v>12676</v>
      </c>
      <c r="P6" s="7">
        <f>SeptemberR!P6</f>
        <v>301</v>
      </c>
      <c r="Q6" s="7">
        <f>SeptemberR!Q6</f>
        <v>353</v>
      </c>
      <c r="R6" s="7">
        <f>SeptemberR!R6</f>
        <v>10</v>
      </c>
      <c r="S6" s="7">
        <f>SeptemberR!E6</f>
        <v>1318</v>
      </c>
      <c r="T6" s="7">
        <f>SeptemberR!F6</f>
        <v>1107</v>
      </c>
    </row>
    <row r="7" spans="1:20">
      <c r="A7" s="8" t="s">
        <v>12</v>
      </c>
      <c r="B7" s="8">
        <f>'YTD Totals'!B7</f>
        <v>15223</v>
      </c>
      <c r="C7" s="8">
        <f>'August-18'!D7</f>
        <v>15268</v>
      </c>
      <c r="D7" s="8">
        <f>SeptemberR!I7</f>
        <v>15313</v>
      </c>
      <c r="E7" s="8">
        <f>SeptemberR!J7</f>
        <v>55</v>
      </c>
      <c r="F7" s="8">
        <f>SeptemberR!K7</f>
        <v>40</v>
      </c>
      <c r="G7" s="8">
        <f>SeptemberR!L7</f>
        <v>15211</v>
      </c>
      <c r="H7" s="8">
        <f>SeptemberR!M7</f>
        <v>20</v>
      </c>
      <c r="I7" s="8">
        <f>SeptemberR!N7</f>
        <v>0</v>
      </c>
      <c r="J7" s="8">
        <f>SeptemberR!B7</f>
        <v>1137</v>
      </c>
      <c r="K7" s="8">
        <f>SeptemberR!C7</f>
        <v>924</v>
      </c>
      <c r="L7" s="8">
        <f>SeptemberR!D7</f>
        <v>213</v>
      </c>
      <c r="M7" s="8">
        <f>SeptemberR!U9</f>
        <v>26</v>
      </c>
      <c r="N7" s="8">
        <f>SeptemberR!G7</f>
        <v>125</v>
      </c>
      <c r="O7" s="8">
        <f>SeptemberR!O7</f>
        <v>650</v>
      </c>
      <c r="P7" s="8">
        <f>SeptemberR!P7</f>
        <v>7</v>
      </c>
      <c r="Q7" s="8">
        <f>SeptemberR!Q7</f>
        <v>15</v>
      </c>
      <c r="R7" s="8">
        <f>SeptemberR!R7</f>
        <v>0</v>
      </c>
      <c r="S7" s="8">
        <f>SeptemberR!E7</f>
        <v>169</v>
      </c>
      <c r="T7" s="8">
        <f>SeptemberR!F7</f>
        <v>251</v>
      </c>
    </row>
    <row r="8" spans="1:20">
      <c r="A8" s="7" t="s">
        <v>13</v>
      </c>
      <c r="B8" s="7">
        <f>'YTD Totals'!B8</f>
        <v>9019</v>
      </c>
      <c r="C8" s="7">
        <f>'August-18'!D8</f>
        <v>9061</v>
      </c>
      <c r="D8" s="7">
        <f>SeptemberR!I8</f>
        <v>9244</v>
      </c>
      <c r="E8" s="7">
        <f>SeptemberR!J8</f>
        <v>102</v>
      </c>
      <c r="F8" s="7">
        <f>SeptemberR!K8</f>
        <v>7</v>
      </c>
      <c r="G8" s="7">
        <f>SeptemberR!L8</f>
        <v>9085</v>
      </c>
      <c r="H8" s="7">
        <f>SeptemberR!M8</f>
        <v>20</v>
      </c>
      <c r="I8" s="7">
        <f>SeptemberR!N8</f>
        <v>0</v>
      </c>
      <c r="J8" s="7">
        <f>SeptemberR!B8</f>
        <v>609</v>
      </c>
      <c r="K8" s="7">
        <f>SeptemberR!C8</f>
        <v>477</v>
      </c>
      <c r="L8" s="7">
        <f>SeptemberR!D8</f>
        <v>132</v>
      </c>
      <c r="M8" s="7">
        <f>SeptemberR!U10</f>
        <v>12</v>
      </c>
      <c r="N8" s="7">
        <f>SeptemberR!G8</f>
        <v>86</v>
      </c>
      <c r="O8" s="7">
        <f>SeptemberR!O8</f>
        <v>526</v>
      </c>
      <c r="P8" s="7">
        <f>SeptemberR!P8</f>
        <v>2</v>
      </c>
      <c r="Q8" s="7">
        <f>SeptemberR!Q8</f>
        <v>13</v>
      </c>
      <c r="R8" s="7">
        <f>SeptemberR!R8</f>
        <v>0</v>
      </c>
      <c r="S8" s="7">
        <f>SeptemberR!E8</f>
        <v>151</v>
      </c>
      <c r="T8" s="7">
        <f>SeptemberR!F8</f>
        <v>149</v>
      </c>
    </row>
    <row r="9" spans="1:20">
      <c r="A9" s="8" t="s">
        <v>14</v>
      </c>
      <c r="B9" s="8">
        <f>'YTD Totals'!B9</f>
        <v>9362</v>
      </c>
      <c r="C9" s="8">
        <f>'August-18'!D9</f>
        <v>9328</v>
      </c>
      <c r="D9" s="8">
        <f>SeptemberR!I9</f>
        <v>9293</v>
      </c>
      <c r="E9" s="8">
        <f>SeptemberR!J9</f>
        <v>2</v>
      </c>
      <c r="F9" s="8">
        <f>SeptemberR!K9</f>
        <v>0</v>
      </c>
      <c r="G9" s="8">
        <f>SeptemberR!L9</f>
        <v>9132</v>
      </c>
      <c r="H9" s="8">
        <f>SeptemberR!M9</f>
        <v>2</v>
      </c>
      <c r="I9" s="8">
        <f>SeptemberR!N9</f>
        <v>0</v>
      </c>
      <c r="J9" s="8">
        <f>SeptemberR!B9</f>
        <v>181</v>
      </c>
      <c r="K9" s="8">
        <f>SeptemberR!C9</f>
        <v>136</v>
      </c>
      <c r="L9" s="8">
        <f>SeptemberR!D9</f>
        <v>45</v>
      </c>
      <c r="M9" s="8">
        <f>SeptemberR!U11</f>
        <v>12</v>
      </c>
      <c r="N9" s="8">
        <f>SeptemberR!G9</f>
        <v>35</v>
      </c>
      <c r="O9" s="8">
        <f>SeptemberR!O9</f>
        <v>252</v>
      </c>
      <c r="P9" s="8">
        <f>SeptemberR!P9</f>
        <v>1</v>
      </c>
      <c r="Q9" s="8">
        <f>SeptemberR!Q9</f>
        <v>1</v>
      </c>
      <c r="R9" s="8">
        <f>SeptemberR!R9</f>
        <v>0</v>
      </c>
      <c r="S9" s="8">
        <f>SeptemberR!E9</f>
        <v>23</v>
      </c>
      <c r="T9" s="8">
        <f>SeptemberR!F9</f>
        <v>1</v>
      </c>
    </row>
    <row r="10" spans="1:20">
      <c r="A10" s="7" t="s">
        <v>15</v>
      </c>
      <c r="B10" s="7">
        <f>'YTD Totals'!B10</f>
        <v>6463</v>
      </c>
      <c r="C10" s="7">
        <f>'August-18'!D10</f>
        <v>6523</v>
      </c>
      <c r="D10" s="7">
        <f>SeptemberR!I10</f>
        <v>6555</v>
      </c>
      <c r="E10" s="7">
        <f>SeptemberR!J10</f>
        <v>23</v>
      </c>
      <c r="F10" s="7">
        <f>SeptemberR!K10</f>
        <v>2</v>
      </c>
      <c r="G10" s="7">
        <f>SeptemberR!L10</f>
        <v>6411</v>
      </c>
      <c r="H10" s="7">
        <f>SeptemberR!M10</f>
        <v>1</v>
      </c>
      <c r="I10" s="7">
        <f>SeptemberR!N10</f>
        <v>0</v>
      </c>
      <c r="J10" s="7">
        <f>SeptemberR!B10</f>
        <v>60</v>
      </c>
      <c r="K10" s="7">
        <f>SeptemberR!C10</f>
        <v>22</v>
      </c>
      <c r="L10" s="7">
        <f>SeptemberR!D10</f>
        <v>38</v>
      </c>
      <c r="M10" s="7">
        <f>SeptemberR!U12</f>
        <v>0</v>
      </c>
      <c r="N10" s="7">
        <f>SeptemberR!G10</f>
        <v>12</v>
      </c>
      <c r="O10" s="7">
        <f>SeptemberR!O10</f>
        <v>130</v>
      </c>
      <c r="P10" s="7">
        <f>SeptemberR!P10</f>
        <v>2</v>
      </c>
      <c r="Q10" s="7">
        <f>SeptemberR!Q10</f>
        <v>4</v>
      </c>
      <c r="R10" s="7">
        <f>SeptemberR!R10</f>
        <v>0</v>
      </c>
      <c r="S10" s="7">
        <f>SeptemberR!E10</f>
        <v>56</v>
      </c>
      <c r="T10" s="7">
        <f>SeptemberR!F10</f>
        <v>16</v>
      </c>
    </row>
    <row r="11" spans="1:20">
      <c r="A11" s="8" t="s">
        <v>16</v>
      </c>
      <c r="B11" s="8">
        <f>'YTD Totals'!B11</f>
        <v>12438</v>
      </c>
      <c r="C11" s="8">
        <f>'August-18'!D11</f>
        <v>11839</v>
      </c>
      <c r="D11" s="8">
        <f>SeptemberR!I11</f>
        <v>19046</v>
      </c>
      <c r="E11" s="8">
        <f>SeptemberR!J11</f>
        <v>1739</v>
      </c>
      <c r="F11" s="8">
        <f>SeptemberR!K11</f>
        <v>1758</v>
      </c>
      <c r="G11" s="8">
        <f>SeptemberR!L11</f>
        <v>19046</v>
      </c>
      <c r="H11" s="8">
        <f>SeptemberR!M11</f>
        <v>1739</v>
      </c>
      <c r="I11" s="8">
        <f>SeptemberR!N11</f>
        <v>1758</v>
      </c>
      <c r="J11" s="8">
        <f>SeptemberR!B11</f>
        <v>0</v>
      </c>
      <c r="K11" s="8">
        <f>SeptemberR!C11</f>
        <v>0</v>
      </c>
      <c r="L11" s="8">
        <f>SeptemberR!D11</f>
        <v>0</v>
      </c>
      <c r="M11" s="8"/>
      <c r="N11" s="8">
        <f>SeptemberR!G11</f>
        <v>0</v>
      </c>
      <c r="O11" s="8">
        <f>SeptemberR!O11</f>
        <v>3</v>
      </c>
      <c r="P11" s="8">
        <f>SeptemberR!P11</f>
        <v>0</v>
      </c>
      <c r="Q11" s="8">
        <f>SeptemberR!Q11</f>
        <v>0</v>
      </c>
      <c r="R11" s="8">
        <f>SeptemberR!R11</f>
        <v>0</v>
      </c>
      <c r="S11" s="8">
        <f>SeptemberR!E11</f>
        <v>0</v>
      </c>
      <c r="T11" s="8">
        <f>SeptemberR!F11</f>
        <v>0</v>
      </c>
    </row>
    <row r="12" spans="1:20">
      <c r="A12" s="9" t="s">
        <v>17</v>
      </c>
      <c r="B12" s="9">
        <f>'YTD Totals'!B12</f>
        <v>3142</v>
      </c>
      <c r="C12" s="9">
        <f>'August-18'!D12</f>
        <v>3136</v>
      </c>
      <c r="D12" s="9">
        <f>SeptemberR!I12</f>
        <v>3132</v>
      </c>
      <c r="E12" s="9">
        <f>SeptemberR!J12</f>
        <v>37</v>
      </c>
      <c r="F12" s="9">
        <f>SeptemberR!K12</f>
        <v>16</v>
      </c>
      <c r="G12" s="9">
        <f>SeptemberR!L12</f>
        <v>3040</v>
      </c>
      <c r="H12" s="9">
        <f>SeptemberR!M12</f>
        <v>17</v>
      </c>
      <c r="I12" s="9">
        <f>SeptemberR!N12</f>
        <v>3</v>
      </c>
      <c r="J12" s="9">
        <f>SeptemberR!B12</f>
        <v>200</v>
      </c>
      <c r="K12" s="9">
        <f>SeptemberR!C12</f>
        <v>146</v>
      </c>
      <c r="L12" s="9">
        <f>SeptemberR!D12</f>
        <v>54</v>
      </c>
      <c r="M12" s="9"/>
      <c r="N12" s="9">
        <f>SeptemberR!G12</f>
        <v>39</v>
      </c>
      <c r="O12" s="9">
        <f>SeptemberR!O12</f>
        <v>495</v>
      </c>
      <c r="P12" s="9">
        <f>SeptemberR!P12</f>
        <v>5</v>
      </c>
      <c r="Q12" s="9">
        <f>SeptemberR!Q12</f>
        <v>5</v>
      </c>
      <c r="R12" s="9">
        <f>SeptemberR!R12</f>
        <v>0</v>
      </c>
      <c r="S12" s="9">
        <f>SeptemberR!E12</f>
        <v>106</v>
      </c>
      <c r="T12" s="9">
        <f>SeptemberR!F12</f>
        <v>48</v>
      </c>
    </row>
    <row r="13" spans="1:20">
      <c r="A13" s="9" t="s">
        <v>18</v>
      </c>
      <c r="B13" s="9">
        <f>'YTD Totals'!B13</f>
        <v>5352</v>
      </c>
      <c r="C13" s="9">
        <f>'August-18'!D13</f>
        <v>5405</v>
      </c>
      <c r="D13" s="9">
        <f>SeptemberR!I13</f>
        <v>5361</v>
      </c>
      <c r="E13" s="9">
        <f>SeptemberR!J13</f>
        <v>46</v>
      </c>
      <c r="F13" s="9">
        <f>SeptemberR!K13</f>
        <v>105</v>
      </c>
      <c r="G13" s="9">
        <f>SeptemberR!L13</f>
        <v>5239</v>
      </c>
      <c r="H13" s="9">
        <f>SeptemberR!M13</f>
        <v>24</v>
      </c>
      <c r="I13" s="9">
        <f>SeptemberR!N13</f>
        <v>22</v>
      </c>
      <c r="J13" s="9">
        <f>SeptemberR!B13</f>
        <v>692</v>
      </c>
      <c r="K13" s="9">
        <f>SeptemberR!C13</f>
        <v>358</v>
      </c>
      <c r="L13" s="9">
        <f>SeptemberR!D13</f>
        <v>334</v>
      </c>
      <c r="M13" s="9"/>
      <c r="N13" s="9">
        <f>SeptemberR!G13</f>
        <v>78</v>
      </c>
      <c r="O13" s="9">
        <f>SeptemberR!O13</f>
        <v>499</v>
      </c>
      <c r="P13" s="9">
        <f>SeptemberR!P13</f>
        <v>80</v>
      </c>
      <c r="Q13" s="9">
        <f>SeptemberR!Q13</f>
        <v>11</v>
      </c>
      <c r="R13" s="9">
        <f>SeptemberR!R13</f>
        <v>1</v>
      </c>
      <c r="S13" s="9">
        <f>SeptemberR!E13</f>
        <v>158</v>
      </c>
      <c r="T13" s="9">
        <f>SeptemberR!F13</f>
        <v>159</v>
      </c>
    </row>
    <row r="14" spans="1:20">
      <c r="A14" s="9" t="s">
        <v>19</v>
      </c>
      <c r="B14" s="9">
        <f>'YTD Totals'!B14</f>
        <v>14204</v>
      </c>
      <c r="C14" s="9">
        <f>'August-18'!D14</f>
        <v>14266</v>
      </c>
      <c r="D14" s="9">
        <f>SeptemberR!I14</f>
        <v>13956</v>
      </c>
      <c r="E14" s="9">
        <f>SeptemberR!J14</f>
        <v>112</v>
      </c>
      <c r="F14" s="9">
        <f>SeptemberR!K14</f>
        <v>62</v>
      </c>
      <c r="G14" s="9">
        <f>SeptemberR!L14</f>
        <v>13622</v>
      </c>
      <c r="H14" s="9">
        <f>SeptemberR!M14</f>
        <v>41</v>
      </c>
      <c r="I14" s="9">
        <f>SeptemberR!N14</f>
        <v>14</v>
      </c>
      <c r="J14" s="9">
        <f>SeptemberR!B14</f>
        <v>1342</v>
      </c>
      <c r="K14" s="9">
        <f>SeptemberR!C14</f>
        <v>782</v>
      </c>
      <c r="L14" s="9">
        <f>SeptemberR!D14</f>
        <v>560</v>
      </c>
      <c r="M14" s="9"/>
      <c r="N14" s="9">
        <f>SeptemberR!G14</f>
        <v>179</v>
      </c>
      <c r="O14" s="9">
        <f>SeptemberR!O14</f>
        <v>1284</v>
      </c>
      <c r="P14" s="9">
        <f>SeptemberR!P14</f>
        <v>18</v>
      </c>
      <c r="Q14" s="9">
        <f>SeptemberR!Q14</f>
        <v>29</v>
      </c>
      <c r="R14" s="9">
        <f>SeptemberR!R14</f>
        <v>1</v>
      </c>
      <c r="S14" s="9">
        <f>SeptemberR!E14</f>
        <v>437</v>
      </c>
      <c r="T14" s="9">
        <f>SeptemberR!F14</f>
        <v>246</v>
      </c>
    </row>
    <row r="15" spans="1:20">
      <c r="A15" s="9" t="s">
        <v>20</v>
      </c>
      <c r="B15" s="9">
        <f>'YTD Totals'!B15</f>
        <v>8628</v>
      </c>
      <c r="C15" s="9">
        <f>'August-18'!D15</f>
        <v>8552</v>
      </c>
      <c r="D15" s="9">
        <f>SeptemberR!I15</f>
        <v>7741</v>
      </c>
      <c r="E15" s="9">
        <f>SeptemberR!J15</f>
        <v>52</v>
      </c>
      <c r="F15" s="9">
        <f>SeptemberR!K15</f>
        <v>36</v>
      </c>
      <c r="G15" s="9">
        <f>SeptemberR!L15</f>
        <v>7611</v>
      </c>
      <c r="H15" s="9">
        <f>SeptemberR!M15</f>
        <v>25</v>
      </c>
      <c r="I15" s="9">
        <f>SeptemberR!N15</f>
        <v>12</v>
      </c>
      <c r="J15" s="9">
        <f>SeptemberR!B15</f>
        <v>862</v>
      </c>
      <c r="K15" s="9">
        <f>SeptemberR!C15</f>
        <v>549</v>
      </c>
      <c r="L15" s="9">
        <f>SeptemberR!D15</f>
        <v>313</v>
      </c>
      <c r="M15" s="9"/>
      <c r="N15" s="9">
        <f>SeptemberR!G15</f>
        <v>125</v>
      </c>
      <c r="O15" s="9">
        <f>SeptemberR!O15</f>
        <v>890</v>
      </c>
      <c r="P15" s="9">
        <f>SeptemberR!P15</f>
        <v>13</v>
      </c>
      <c r="Q15" s="9">
        <f>SeptemberR!Q15</f>
        <v>26</v>
      </c>
      <c r="R15" s="9">
        <f>SeptemberR!R15</f>
        <v>1</v>
      </c>
      <c r="S15" s="9">
        <f>SeptemberR!E15</f>
        <v>227</v>
      </c>
      <c r="T15" s="9">
        <f>SeptemberR!F15</f>
        <v>161</v>
      </c>
    </row>
    <row r="16" spans="1:20">
      <c r="A16" s="5" t="s">
        <v>70</v>
      </c>
      <c r="B16" s="5">
        <f>'YTD Totals'!B16</f>
        <v>31326</v>
      </c>
      <c r="C16" s="5">
        <f>SUM(C12:C15)</f>
        <v>31359</v>
      </c>
      <c r="D16" s="5">
        <f t="shared" ref="D16:L16" si="0">SUM(D12:D15)</f>
        <v>30190</v>
      </c>
      <c r="E16" s="5">
        <f t="shared" si="0"/>
        <v>247</v>
      </c>
      <c r="F16" s="5">
        <f t="shared" si="0"/>
        <v>219</v>
      </c>
      <c r="G16" s="5">
        <f t="shared" si="0"/>
        <v>29512</v>
      </c>
      <c r="H16" s="5">
        <f t="shared" si="0"/>
        <v>107</v>
      </c>
      <c r="I16" s="5">
        <f t="shared" si="0"/>
        <v>51</v>
      </c>
      <c r="J16" s="5">
        <f t="shared" si="0"/>
        <v>3096</v>
      </c>
      <c r="K16" s="5">
        <f t="shared" si="0"/>
        <v>1835</v>
      </c>
      <c r="L16" s="5">
        <f t="shared" si="0"/>
        <v>1261</v>
      </c>
      <c r="M16" s="5">
        <f>SeptemberR!U14</f>
        <v>98</v>
      </c>
      <c r="N16" s="5">
        <f t="shared" ref="N16:T16" si="1">SUM(N12:N15)</f>
        <v>421</v>
      </c>
      <c r="O16" s="5">
        <f t="shared" si="1"/>
        <v>3168</v>
      </c>
      <c r="P16" s="5">
        <f>SUM(Q12:Q15)</f>
        <v>71</v>
      </c>
      <c r="Q16" s="5">
        <f>SUM(P12:P15)</f>
        <v>116</v>
      </c>
      <c r="R16" s="5">
        <f t="shared" si="1"/>
        <v>3</v>
      </c>
      <c r="S16" s="5">
        <f t="shared" si="1"/>
        <v>928</v>
      </c>
      <c r="T16" s="5">
        <f t="shared" si="1"/>
        <v>614</v>
      </c>
    </row>
    <row r="17" spans="1:20">
      <c r="A17" s="8" t="s">
        <v>21</v>
      </c>
      <c r="B17" s="8">
        <f>'YTD Totals'!B17</f>
        <v>8490</v>
      </c>
      <c r="C17" s="8">
        <f>'August-18'!D17</f>
        <v>8512</v>
      </c>
      <c r="D17" s="8">
        <f>SeptemberR!I16</f>
        <v>8551</v>
      </c>
      <c r="E17" s="8">
        <f>SeptemberR!J16</f>
        <v>44</v>
      </c>
      <c r="F17" s="8">
        <f>SeptemberR!K16</f>
        <v>6</v>
      </c>
      <c r="G17" s="8">
        <f>SeptemberR!L16</f>
        <v>8358</v>
      </c>
      <c r="H17" s="8">
        <f>SeptemberR!M16</f>
        <v>8</v>
      </c>
      <c r="I17" s="8">
        <f>SeptemberR!N16</f>
        <v>0</v>
      </c>
      <c r="J17" s="8">
        <f>SeptemberR!B16</f>
        <v>176</v>
      </c>
      <c r="K17" s="8">
        <f>SeptemberR!C16</f>
        <v>109</v>
      </c>
      <c r="L17" s="8">
        <f>SeptemberR!D16</f>
        <v>67</v>
      </c>
      <c r="M17" s="8">
        <f>SeptemberR!U15</f>
        <v>18</v>
      </c>
      <c r="N17" s="8">
        <f>SeptemberR!G16</f>
        <v>44</v>
      </c>
      <c r="O17" s="8">
        <f>SeptemberR!O16</f>
        <v>419</v>
      </c>
      <c r="P17" s="8">
        <f>SeptemberR!P16</f>
        <v>1</v>
      </c>
      <c r="Q17" s="8">
        <f>SeptemberR!Q16</f>
        <v>7</v>
      </c>
      <c r="R17" s="8">
        <f>SeptemberR!R16</f>
        <v>1</v>
      </c>
      <c r="S17" s="8">
        <f>SeptemberR!E16</f>
        <v>77</v>
      </c>
      <c r="T17" s="8">
        <f>SeptemberR!F16</f>
        <v>17</v>
      </c>
    </row>
    <row r="18" spans="1:20">
      <c r="A18" s="7" t="s">
        <v>22</v>
      </c>
      <c r="B18" s="7">
        <f>'YTD Totals'!B18</f>
        <v>15877</v>
      </c>
      <c r="C18" s="7">
        <f>'August-18'!D18</f>
        <v>16000</v>
      </c>
      <c r="D18" s="7">
        <f>SeptemberR!I17</f>
        <v>15726</v>
      </c>
      <c r="E18" s="7">
        <f>SeptemberR!J17</f>
        <v>155</v>
      </c>
      <c r="F18" s="7">
        <f>SeptemberR!K17</f>
        <v>26</v>
      </c>
      <c r="G18" s="7">
        <f>SeptemberR!L17</f>
        <v>15437</v>
      </c>
      <c r="H18" s="7">
        <f>SeptemberR!M17</f>
        <v>79</v>
      </c>
      <c r="I18" s="7">
        <f>SeptemberR!N17</f>
        <v>14</v>
      </c>
      <c r="J18" s="7">
        <f>SeptemberR!B17</f>
        <v>2593</v>
      </c>
      <c r="K18" s="7">
        <f>SeptemberR!C17</f>
        <v>1206</v>
      </c>
      <c r="L18" s="7">
        <f>SeptemberR!D17</f>
        <v>1387</v>
      </c>
      <c r="M18" s="7">
        <f>SeptemberR!U16</f>
        <v>225</v>
      </c>
      <c r="N18" s="7">
        <f>SeptemberR!G17</f>
        <v>250</v>
      </c>
      <c r="O18" s="7">
        <f>SeptemberR!O17</f>
        <v>3623</v>
      </c>
      <c r="P18" s="7">
        <f>SeptemberR!P17</f>
        <v>18</v>
      </c>
      <c r="Q18" s="7">
        <f>SeptemberR!Q17</f>
        <v>42</v>
      </c>
      <c r="R18" s="7">
        <f>SeptemberR!R17</f>
        <v>1</v>
      </c>
      <c r="S18" s="7">
        <f>SeptemberR!E17</f>
        <v>479</v>
      </c>
      <c r="T18" s="7">
        <f>SeptemberR!F17</f>
        <v>463</v>
      </c>
    </row>
    <row r="19" spans="1:20">
      <c r="A19" s="8" t="s">
        <v>23</v>
      </c>
      <c r="B19" s="8">
        <f>'YTD Totals'!B19</f>
        <v>9558</v>
      </c>
      <c r="C19" s="8">
        <f>'August-18'!D19</f>
        <v>9690</v>
      </c>
      <c r="D19" s="8">
        <f>SeptemberR!I18</f>
        <v>10064</v>
      </c>
      <c r="E19" s="8">
        <f>SeptemberR!J18</f>
        <v>80</v>
      </c>
      <c r="F19" s="8">
        <f>SeptemberR!K18</f>
        <v>17</v>
      </c>
      <c r="G19" s="8">
        <f>SeptemberR!L18</f>
        <v>9977</v>
      </c>
      <c r="H19" s="8">
        <f>SeptemberR!M18</f>
        <v>20</v>
      </c>
      <c r="I19" s="8">
        <f>SeptemberR!N18</f>
        <v>0</v>
      </c>
      <c r="J19" s="8">
        <f>SeptemberR!B18</f>
        <v>271</v>
      </c>
      <c r="K19" s="8">
        <f>SeptemberR!C18</f>
        <v>214</v>
      </c>
      <c r="L19" s="8">
        <f>SeptemberR!D18</f>
        <v>57</v>
      </c>
      <c r="M19" s="8">
        <f>SeptemberR!U4</f>
        <v>0</v>
      </c>
      <c r="N19" s="8">
        <f>SeptemberR!G18</f>
        <v>27</v>
      </c>
      <c r="O19" s="8">
        <f>SeptemberR!O18</f>
        <v>117</v>
      </c>
      <c r="P19" s="8">
        <f>SeptemberR!P18</f>
        <v>1</v>
      </c>
      <c r="Q19" s="8">
        <f>SeptemberR!Q18</f>
        <v>1</v>
      </c>
      <c r="R19" s="8">
        <f>SeptemberR!R18</f>
        <v>0</v>
      </c>
      <c r="S19" s="8">
        <f>SeptemberR!E18</f>
        <v>105</v>
      </c>
      <c r="T19" s="8">
        <f>SeptemberR!F18</f>
        <v>49</v>
      </c>
    </row>
    <row r="20" spans="1:20">
      <c r="A20" s="7" t="s">
        <v>24</v>
      </c>
      <c r="B20" s="7">
        <f>'YTD Totals'!B20</f>
        <v>33493</v>
      </c>
      <c r="C20" s="7">
        <f>'August-18'!D20</f>
        <v>33403</v>
      </c>
      <c r="D20" s="7">
        <f>SeptemberR!I19</f>
        <v>33045</v>
      </c>
      <c r="E20" s="7">
        <f>SeptemberR!J19</f>
        <v>256</v>
      </c>
      <c r="F20" s="7">
        <f>SeptemberR!K19</f>
        <v>197</v>
      </c>
      <c r="G20" s="7">
        <f>SeptemberR!L19</f>
        <v>31301</v>
      </c>
      <c r="H20" s="7">
        <f>SeptemberR!M19</f>
        <v>78</v>
      </c>
      <c r="I20" s="7">
        <f>SeptemberR!N19</f>
        <v>7</v>
      </c>
      <c r="J20" s="7">
        <f>SeptemberR!B19</f>
        <v>4100</v>
      </c>
      <c r="K20" s="7">
        <f>SeptemberR!C19</f>
        <v>2349</v>
      </c>
      <c r="L20" s="7">
        <f>SeptemberR!D19</f>
        <v>1751</v>
      </c>
      <c r="M20" s="7">
        <f>SeptemberR!U27</f>
        <v>84</v>
      </c>
      <c r="N20" s="7">
        <f>SeptemberR!G19</f>
        <v>453</v>
      </c>
      <c r="O20" s="7">
        <f>SeptemberR!O19</f>
        <v>3046</v>
      </c>
      <c r="P20" s="7">
        <f>SeptemberR!P19</f>
        <v>21</v>
      </c>
      <c r="Q20" s="7">
        <f>SeptemberR!Q19</f>
        <v>60</v>
      </c>
      <c r="R20" s="7">
        <f>SeptemberR!R19</f>
        <v>4</v>
      </c>
      <c r="S20" s="7">
        <f>SeptemberR!E19</f>
        <v>278</v>
      </c>
      <c r="T20" s="7">
        <f>SeptemberR!F19</f>
        <v>770</v>
      </c>
    </row>
    <row r="21" spans="1:20">
      <c r="A21" s="8" t="s">
        <v>189</v>
      </c>
      <c r="B21" s="8">
        <f>'YTD Totals'!B21</f>
        <v>0</v>
      </c>
      <c r="C21" s="8">
        <f>'August-18'!D21</f>
        <v>0</v>
      </c>
      <c r="D21" s="8">
        <f>SeptemberR!I20</f>
        <v>0</v>
      </c>
      <c r="E21" s="8">
        <f>SeptemberR!J20</f>
        <v>0</v>
      </c>
      <c r="F21" s="8">
        <f>SeptemberR!K20</f>
        <v>0</v>
      </c>
      <c r="G21" s="8">
        <f>SeptemberR!L20</f>
        <v>0</v>
      </c>
      <c r="H21" s="8">
        <f>SeptemberR!M20</f>
        <v>0</v>
      </c>
      <c r="I21" s="8">
        <f>SeptemberR!N20</f>
        <v>0</v>
      </c>
      <c r="J21" s="8">
        <f>SeptemberR!B20</f>
        <v>0</v>
      </c>
      <c r="K21" s="8">
        <f>SeptemberR!C20</f>
        <v>0</v>
      </c>
      <c r="L21" s="8">
        <f>SeptemberR!D20</f>
        <v>0</v>
      </c>
      <c r="M21" s="8">
        <f>SeptemberR!U17</f>
        <v>0</v>
      </c>
      <c r="N21" s="8">
        <f>SeptemberR!G20</f>
        <v>0</v>
      </c>
      <c r="O21" s="8">
        <f>SeptemberR!O20</f>
        <v>0</v>
      </c>
      <c r="P21" s="8">
        <f>SeptemberR!P20</f>
        <v>0</v>
      </c>
      <c r="Q21" s="8">
        <f>SeptemberR!Q20</f>
        <v>0</v>
      </c>
      <c r="R21" s="8">
        <f>SeptemberR!R20</f>
        <v>0</v>
      </c>
      <c r="S21" s="8">
        <f>SeptemberR!E20</f>
        <v>0</v>
      </c>
      <c r="T21" s="8">
        <f>SeptemberR!F20</f>
        <v>0</v>
      </c>
    </row>
    <row r="22" spans="1:20">
      <c r="A22" s="7" t="s">
        <v>25</v>
      </c>
      <c r="B22" s="7">
        <f>'YTD Totals'!B22</f>
        <v>27814</v>
      </c>
      <c r="C22" s="7">
        <f>'August-18'!D22</f>
        <v>27792</v>
      </c>
      <c r="D22" s="7">
        <f>SeptemberR!I21</f>
        <v>27754</v>
      </c>
      <c r="E22" s="7">
        <f>SeptemberR!J21</f>
        <v>170</v>
      </c>
      <c r="F22" s="7">
        <f>SeptemberR!K21</f>
        <v>57</v>
      </c>
      <c r="G22" s="7">
        <f>SeptemberR!L21</f>
        <v>26550</v>
      </c>
      <c r="H22" s="7">
        <f>SeptemberR!M21</f>
        <v>28</v>
      </c>
      <c r="I22" s="7">
        <f>SeptemberR!N21</f>
        <v>1</v>
      </c>
      <c r="J22" s="7">
        <f>SeptemberR!B21</f>
        <v>3449</v>
      </c>
      <c r="K22" s="7">
        <f>SeptemberR!C21</f>
        <v>2383</v>
      </c>
      <c r="L22" s="7">
        <f>SeptemberR!D21</f>
        <v>1066</v>
      </c>
      <c r="M22" s="7">
        <f>SeptemberR!U6</f>
        <v>87</v>
      </c>
      <c r="N22" s="7">
        <f>SeptemberR!G21</f>
        <v>505</v>
      </c>
      <c r="O22" s="7">
        <f>SeptemberR!O21</f>
        <v>4548</v>
      </c>
      <c r="P22" s="7">
        <f>SeptemberR!P21</f>
        <v>25</v>
      </c>
      <c r="Q22" s="7">
        <f>SeptemberR!Q21</f>
        <v>63</v>
      </c>
      <c r="R22" s="7">
        <f>SeptemberR!R21</f>
        <v>1</v>
      </c>
      <c r="S22" s="7">
        <f>SeptemberR!E21</f>
        <v>249</v>
      </c>
      <c r="T22" s="7">
        <f>SeptemberR!F21</f>
        <v>389</v>
      </c>
    </row>
    <row r="23" spans="1:20">
      <c r="A23" s="8" t="s">
        <v>26</v>
      </c>
      <c r="B23" s="8">
        <f>'YTD Totals'!B23</f>
        <v>18512</v>
      </c>
      <c r="C23" s="8">
        <f>'August-18'!D23</f>
        <v>16849</v>
      </c>
      <c r="D23" s="8">
        <f>SeptemberR!I22</f>
        <v>16244</v>
      </c>
      <c r="E23" s="8">
        <f>SeptemberR!J22</f>
        <v>100</v>
      </c>
      <c r="F23" s="8">
        <f>SeptemberR!K22</f>
        <v>262</v>
      </c>
      <c r="G23" s="8">
        <f>SeptemberR!L22</f>
        <v>15486</v>
      </c>
      <c r="H23" s="8">
        <f>SeptemberR!M22</f>
        <v>30</v>
      </c>
      <c r="I23" s="8">
        <f>SeptemberR!N22</f>
        <v>12</v>
      </c>
      <c r="J23" s="8">
        <f>SeptemberR!B22</f>
        <v>664</v>
      </c>
      <c r="K23" s="8">
        <f>SeptemberR!C22</f>
        <v>445</v>
      </c>
      <c r="L23" s="8">
        <f>SeptemberR!D22</f>
        <v>219</v>
      </c>
      <c r="M23" s="8">
        <f>SeptemberR!U18</f>
        <v>19</v>
      </c>
      <c r="N23" s="8">
        <f>SeptemberR!G22</f>
        <v>101</v>
      </c>
      <c r="O23" s="8">
        <f>SeptemberR!O22</f>
        <v>1668</v>
      </c>
      <c r="P23" s="8">
        <f>SeptemberR!P22</f>
        <v>15</v>
      </c>
      <c r="Q23" s="8">
        <f>SeptemberR!Q22</f>
        <v>26</v>
      </c>
      <c r="R23" s="8">
        <f>SeptemberR!R22</f>
        <v>0</v>
      </c>
      <c r="S23" s="8">
        <f>SeptemberR!E22</f>
        <v>166</v>
      </c>
      <c r="T23" s="8">
        <f>SeptemberR!F22</f>
        <v>98</v>
      </c>
    </row>
    <row r="24" spans="1:20">
      <c r="A24" s="7" t="s">
        <v>27</v>
      </c>
      <c r="B24" s="7">
        <f>'YTD Totals'!B24</f>
        <v>21538</v>
      </c>
      <c r="C24" s="7">
        <f>'August-18'!D24</f>
        <v>20797</v>
      </c>
      <c r="D24" s="7">
        <f>SeptemberR!I23</f>
        <v>21164</v>
      </c>
      <c r="E24" s="7">
        <f>SeptemberR!J23</f>
        <v>182</v>
      </c>
      <c r="F24" s="7">
        <f>SeptemberR!K23</f>
        <v>61</v>
      </c>
      <c r="G24" s="7">
        <f>SeptemberR!L23</f>
        <v>20260</v>
      </c>
      <c r="H24" s="7">
        <f>SeptemberR!M23</f>
        <v>87</v>
      </c>
      <c r="I24" s="7">
        <f>SeptemberR!N23</f>
        <v>17</v>
      </c>
      <c r="J24" s="7">
        <f>SeptemberR!B23</f>
        <v>4083</v>
      </c>
      <c r="K24" s="7">
        <f>SeptemberR!C23</f>
        <v>1967</v>
      </c>
      <c r="L24" s="7">
        <f>SeptemberR!D23</f>
        <v>2116</v>
      </c>
      <c r="M24" s="7">
        <f>SeptemberR!U19</f>
        <v>137</v>
      </c>
      <c r="N24" s="7">
        <f>SeptemberR!G23</f>
        <v>429</v>
      </c>
      <c r="O24" s="7">
        <f>SeptemberR!O23</f>
        <v>3147</v>
      </c>
      <c r="P24" s="7">
        <f>SeptemberR!P23</f>
        <v>21</v>
      </c>
      <c r="Q24" s="7">
        <f>SeptemberR!Q23</f>
        <v>74</v>
      </c>
      <c r="R24" s="7">
        <f>SeptemberR!R23</f>
        <v>429</v>
      </c>
      <c r="S24" s="7">
        <f>SeptemberR!E23</f>
        <v>372</v>
      </c>
      <c r="T24" s="7">
        <f>SeptemberR!F23</f>
        <v>587</v>
      </c>
    </row>
    <row r="25" spans="1:20">
      <c r="A25" s="8" t="s">
        <v>28</v>
      </c>
      <c r="B25" s="8">
        <f>'YTD Totals'!B25</f>
        <v>90432</v>
      </c>
      <c r="C25" s="8">
        <f>'August-18'!D25</f>
        <v>90913</v>
      </c>
      <c r="D25" s="8">
        <f>SeptemberR!I24</f>
        <v>91466</v>
      </c>
      <c r="E25" s="8">
        <f>SeptemberR!J24</f>
        <v>450</v>
      </c>
      <c r="F25" s="8">
        <f>SeptemberR!K24</f>
        <v>207</v>
      </c>
      <c r="G25" s="8">
        <f>SeptemberR!L24</f>
        <v>81646</v>
      </c>
      <c r="H25" s="8">
        <f>SeptemberR!M24</f>
        <v>288</v>
      </c>
      <c r="I25" s="8">
        <f>SeptemberR!N24</f>
        <v>65</v>
      </c>
      <c r="J25" s="8">
        <f>SeptemberR!B24</f>
        <v>16915</v>
      </c>
      <c r="K25" s="8">
        <f>SeptemberR!C24</f>
        <v>9621</v>
      </c>
      <c r="L25" s="8">
        <f>SeptemberR!D24</f>
        <v>7294</v>
      </c>
      <c r="M25" s="8">
        <f>SeptemberR!U20</f>
        <v>1093</v>
      </c>
      <c r="N25" s="8">
        <f>SeptemberR!G24</f>
        <v>1549</v>
      </c>
      <c r="O25" s="8">
        <f>SeptemberR!O24</f>
        <v>18784</v>
      </c>
      <c r="P25" s="8">
        <f>SeptemberR!P24</f>
        <v>194</v>
      </c>
      <c r="Q25" s="8">
        <f>SeptemberR!Q24</f>
        <v>301</v>
      </c>
      <c r="R25" s="8">
        <f>SeptemberR!R24</f>
        <v>10</v>
      </c>
      <c r="S25" s="8">
        <f>SeptemberR!E24</f>
        <v>1209</v>
      </c>
      <c r="T25" s="8">
        <f>SeptemberR!F24</f>
        <v>1732</v>
      </c>
    </row>
    <row r="26" spans="1:20">
      <c r="A26" s="7" t="s">
        <v>29</v>
      </c>
      <c r="B26" s="7">
        <f>'YTD Totals'!B26</f>
        <v>13344</v>
      </c>
      <c r="C26" s="7">
        <f>'August-18'!D26</f>
        <v>13292</v>
      </c>
      <c r="D26" s="7">
        <f>SeptemberR!I25</f>
        <v>12809</v>
      </c>
      <c r="E26" s="7">
        <f>SeptemberR!J25</f>
        <v>174</v>
      </c>
      <c r="F26" s="7">
        <f>SeptemberR!K25</f>
        <v>309</v>
      </c>
      <c r="G26" s="7">
        <f>SeptemberR!L25</f>
        <v>12470</v>
      </c>
      <c r="H26" s="7">
        <f>SeptemberR!M25</f>
        <v>114</v>
      </c>
      <c r="I26" s="7">
        <f>SeptemberR!N25</f>
        <v>37</v>
      </c>
      <c r="J26" s="7">
        <f>SeptemberR!B25</f>
        <v>1181</v>
      </c>
      <c r="K26" s="7">
        <f>SeptemberR!C25</f>
        <v>673</v>
      </c>
      <c r="L26" s="7">
        <f>SeptemberR!D25</f>
        <v>508</v>
      </c>
      <c r="M26" s="7">
        <f>SeptemberR!U21</f>
        <v>43</v>
      </c>
      <c r="N26" s="7">
        <f>SeptemberR!G25</f>
        <v>128</v>
      </c>
      <c r="O26" s="7">
        <f>SeptemberR!O25</f>
        <v>883</v>
      </c>
      <c r="P26" s="7">
        <f>SeptemberR!P25</f>
        <v>6</v>
      </c>
      <c r="Q26" s="7">
        <f>SeptemberR!Q25</f>
        <v>14</v>
      </c>
      <c r="R26" s="7">
        <f>SeptemberR!R25</f>
        <v>1</v>
      </c>
      <c r="S26" s="7">
        <f>SeptemberR!E25</f>
        <v>383</v>
      </c>
      <c r="T26" s="7">
        <f>SeptemberR!F25</f>
        <v>169</v>
      </c>
    </row>
    <row r="27" spans="1:20">
      <c r="A27" s="8" t="s">
        <v>30</v>
      </c>
      <c r="B27" s="8">
        <f>'YTD Totals'!B27</f>
        <v>0</v>
      </c>
      <c r="C27" s="8">
        <f>'August-18'!D27</f>
        <v>0</v>
      </c>
      <c r="D27" s="8">
        <f>SeptemberR!I26</f>
        <v>0</v>
      </c>
      <c r="E27" s="8">
        <f>SeptemberR!J26</f>
        <v>0</v>
      </c>
      <c r="F27" s="8">
        <f>SeptemberR!K26</f>
        <v>0</v>
      </c>
      <c r="G27" s="8">
        <f>SeptemberR!L26</f>
        <v>0</v>
      </c>
      <c r="H27" s="8">
        <f>SeptemberR!M26</f>
        <v>0</v>
      </c>
      <c r="I27" s="8">
        <f>SeptemberR!N26</f>
        <v>0</v>
      </c>
      <c r="J27" s="8">
        <f>SeptemberR!B26</f>
        <v>0</v>
      </c>
      <c r="K27" s="8">
        <f>SeptemberR!C26</f>
        <v>0</v>
      </c>
      <c r="L27" s="8">
        <f>SeptemberR!D26</f>
        <v>0</v>
      </c>
      <c r="M27" s="8">
        <f>SeptemberR!U22</f>
        <v>93</v>
      </c>
      <c r="N27" s="8">
        <f>SeptemberR!G26</f>
        <v>0</v>
      </c>
      <c r="O27" s="8">
        <f>SeptemberR!O26</f>
        <v>208</v>
      </c>
      <c r="P27" s="8">
        <f>SeptemberR!P26</f>
        <v>1</v>
      </c>
      <c r="Q27" s="8">
        <f>SeptemberR!Q26</f>
        <v>1</v>
      </c>
      <c r="R27" s="8">
        <f>SeptemberR!R26</f>
        <v>0</v>
      </c>
      <c r="S27" s="8">
        <f>SeptemberR!E26</f>
        <v>0</v>
      </c>
      <c r="T27" s="8">
        <f>SeptemberR!F26</f>
        <v>0</v>
      </c>
    </row>
    <row r="28" spans="1:20">
      <c r="A28" s="7" t="s">
        <v>31</v>
      </c>
      <c r="B28" s="7">
        <f>'YTD Totals'!B28</f>
        <v>14886</v>
      </c>
      <c r="C28" s="7">
        <f>'August-18'!D28</f>
        <v>15022</v>
      </c>
      <c r="D28" s="7">
        <f>SeptemberR!I27</f>
        <v>15040</v>
      </c>
      <c r="E28" s="7">
        <f>SeptemberR!J27</f>
        <v>142</v>
      </c>
      <c r="F28" s="7">
        <f>SeptemberR!K27</f>
        <v>13</v>
      </c>
      <c r="G28" s="7">
        <f>SeptemberR!L27</f>
        <v>14732</v>
      </c>
      <c r="H28" s="7">
        <f>SeptemberR!M27</f>
        <v>42</v>
      </c>
      <c r="I28" s="7">
        <f>SeptemberR!N27</f>
        <v>0</v>
      </c>
      <c r="J28" s="7">
        <f>SeptemberR!B27</f>
        <v>1249</v>
      </c>
      <c r="K28" s="7">
        <f>SeptemberR!C27</f>
        <v>770</v>
      </c>
      <c r="L28" s="7">
        <f>SeptemberR!D27</f>
        <v>479</v>
      </c>
      <c r="M28" s="7">
        <f>SeptemberR!U23</f>
        <v>50</v>
      </c>
      <c r="N28" s="7">
        <f>SeptemberR!G27</f>
        <v>126</v>
      </c>
      <c r="O28" s="7">
        <f>SeptemberR!O27</f>
        <v>1017</v>
      </c>
      <c r="P28" s="7">
        <f>SeptemberR!P27</f>
        <v>7</v>
      </c>
      <c r="Q28" s="7">
        <f>SeptemberR!Q27</f>
        <v>13</v>
      </c>
      <c r="R28" s="7">
        <f>SeptemberR!R27</f>
        <v>0</v>
      </c>
      <c r="S28" s="7">
        <f>SeptemberR!E27</f>
        <v>246</v>
      </c>
      <c r="T28" s="7">
        <f>SeptemberR!F27</f>
        <v>205</v>
      </c>
    </row>
    <row r="29" spans="1:20">
      <c r="A29" s="8" t="s">
        <v>32</v>
      </c>
      <c r="B29" s="8">
        <f>'YTD Totals'!B29</f>
        <v>4011</v>
      </c>
      <c r="C29" s="8">
        <f>'August-18'!D29</f>
        <v>4060</v>
      </c>
      <c r="D29" s="8">
        <f>SeptemberR!I28</f>
        <v>4117</v>
      </c>
      <c r="E29" s="8">
        <f>SeptemberR!J28</f>
        <v>31</v>
      </c>
      <c r="F29" s="8">
        <f>SeptemberR!K28</f>
        <v>1</v>
      </c>
      <c r="G29" s="8">
        <f>SeptemberR!L28</f>
        <v>4086</v>
      </c>
      <c r="H29" s="8">
        <f>SeptemberR!M28</f>
        <v>9</v>
      </c>
      <c r="I29" s="8">
        <f>SeptemberR!N28</f>
        <v>0</v>
      </c>
      <c r="J29" s="8">
        <f>SeptemberR!B28</f>
        <v>290</v>
      </c>
      <c r="K29" s="8">
        <f>SeptemberR!C28</f>
        <v>154</v>
      </c>
      <c r="L29" s="8">
        <f>SeptemberR!D28</f>
        <v>136</v>
      </c>
      <c r="M29" s="8">
        <f>SeptemberR!U25</f>
        <v>16</v>
      </c>
      <c r="N29" s="8">
        <f>SeptemberR!G28</f>
        <v>57</v>
      </c>
      <c r="O29" s="8">
        <f>SeptemberR!O28</f>
        <v>566</v>
      </c>
      <c r="P29" s="8">
        <f>SeptemberR!P28</f>
        <v>1</v>
      </c>
      <c r="Q29" s="8">
        <f>SeptemberR!Q28</f>
        <v>13</v>
      </c>
      <c r="R29" s="8">
        <f>SeptemberR!R28</f>
        <v>0</v>
      </c>
      <c r="S29" s="8">
        <f>SeptemberR!E28</f>
        <v>41</v>
      </c>
      <c r="T29" s="8">
        <f>SeptemberR!F28</f>
        <v>44</v>
      </c>
    </row>
    <row r="30" spans="1:20">
      <c r="A30" s="7" t="s">
        <v>33</v>
      </c>
      <c r="B30" s="7">
        <f>'YTD Totals'!B30</f>
        <v>16665</v>
      </c>
      <c r="C30" s="7">
        <f>'August-18'!D30</f>
        <v>16800</v>
      </c>
      <c r="D30" s="7">
        <f>SeptemberR!I29</f>
        <v>16414</v>
      </c>
      <c r="E30" s="7">
        <f>SeptemberR!J29</f>
        <v>147</v>
      </c>
      <c r="F30" s="7">
        <f>SeptemberR!K29</f>
        <v>378</v>
      </c>
      <c r="G30" s="7">
        <f>SeptemberR!L29</f>
        <v>16234</v>
      </c>
      <c r="H30" s="7">
        <f>SeptemberR!M29</f>
        <v>67</v>
      </c>
      <c r="I30" s="7">
        <f>SeptemberR!N29</f>
        <v>1</v>
      </c>
      <c r="J30" s="7">
        <f>SeptemberR!B29</f>
        <v>2816</v>
      </c>
      <c r="K30" s="7">
        <f>SeptemberR!C29</f>
        <v>1677</v>
      </c>
      <c r="L30" s="7">
        <f>SeptemberR!D29</f>
        <v>1139</v>
      </c>
      <c r="M30" s="7">
        <f>SeptemberR!U26</f>
        <v>43</v>
      </c>
      <c r="N30" s="7">
        <f>SeptemberR!G29</f>
        <v>265</v>
      </c>
      <c r="O30" s="7">
        <f>SeptemberR!O29</f>
        <v>1714</v>
      </c>
      <c r="P30" s="7">
        <f>SeptemberR!P29</f>
        <v>9</v>
      </c>
      <c r="Q30" s="7">
        <f>SeptemberR!Q29</f>
        <v>42</v>
      </c>
      <c r="R30" s="7">
        <f>SeptemberR!R29</f>
        <v>2</v>
      </c>
      <c r="S30" s="7">
        <f>SeptemberR!E29</f>
        <v>441</v>
      </c>
      <c r="T30" s="7">
        <f>SeptemberR!F29</f>
        <v>409</v>
      </c>
    </row>
    <row r="31" spans="1:20">
      <c r="A31" s="8" t="s">
        <v>34</v>
      </c>
      <c r="B31" s="8">
        <f>'YTD Totals'!B31</f>
        <v>1143</v>
      </c>
      <c r="C31" s="8">
        <f>'August-18'!D31</f>
        <v>1146</v>
      </c>
      <c r="D31" s="8">
        <f>SeptemberR!I30</f>
        <v>1135</v>
      </c>
      <c r="E31" s="8">
        <f>SeptemberR!J30</f>
        <v>8</v>
      </c>
      <c r="F31" s="8">
        <f>SeptemberR!K30</f>
        <v>1</v>
      </c>
      <c r="G31" s="8">
        <f>SeptemberR!L30</f>
        <v>1047</v>
      </c>
      <c r="H31" s="8">
        <f>SeptemberR!M30</f>
        <v>2</v>
      </c>
      <c r="I31" s="8">
        <f>SeptemberR!N30</f>
        <v>0</v>
      </c>
      <c r="J31" s="8">
        <f>SeptemberR!B30</f>
        <v>64</v>
      </c>
      <c r="K31" s="8">
        <f>SeptemberR!C30</f>
        <v>56</v>
      </c>
      <c r="L31" s="8">
        <f>SeptemberR!D30</f>
        <v>8</v>
      </c>
      <c r="M31" s="8">
        <f>SeptemberR!U28</f>
        <v>0</v>
      </c>
      <c r="N31" s="8">
        <f>SeptemberR!G30</f>
        <v>12</v>
      </c>
      <c r="O31" s="8">
        <f>SeptemberR!O30</f>
        <v>141</v>
      </c>
      <c r="P31" s="8">
        <f>SeptemberR!P30</f>
        <v>1</v>
      </c>
      <c r="Q31" s="8">
        <f>SeptemberR!Q30</f>
        <v>2</v>
      </c>
      <c r="R31" s="8">
        <f>SeptemberR!R30</f>
        <v>0</v>
      </c>
      <c r="S31" s="8">
        <f>SeptemberR!E30</f>
        <v>75</v>
      </c>
      <c r="T31" s="8">
        <f>SeptemberR!F30</f>
        <v>71</v>
      </c>
    </row>
    <row r="32" spans="1:20">
      <c r="A32" s="7" t="s">
        <v>35</v>
      </c>
      <c r="B32" s="7">
        <f>'YTD Totals'!B32</f>
        <v>21309</v>
      </c>
      <c r="C32" s="7">
        <f>'August-18'!D32</f>
        <v>21382</v>
      </c>
      <c r="D32" s="7">
        <f>SeptemberR!I31</f>
        <v>21595</v>
      </c>
      <c r="E32" s="7">
        <f>SeptemberR!J31</f>
        <v>138</v>
      </c>
      <c r="F32" s="7">
        <f>SeptemberR!K31</f>
        <v>72</v>
      </c>
      <c r="G32" s="7">
        <f>SeptemberR!L31</f>
        <v>20712</v>
      </c>
      <c r="H32" s="7">
        <f>SeptemberR!M31</f>
        <v>57</v>
      </c>
      <c r="I32" s="7">
        <f>SeptemberR!N31</f>
        <v>0</v>
      </c>
      <c r="J32" s="7">
        <f>SeptemberR!B31</f>
        <v>524</v>
      </c>
      <c r="K32" s="7">
        <f>SeptemberR!C31</f>
        <v>276</v>
      </c>
      <c r="L32" s="7">
        <f>SeptemberR!D31</f>
        <v>248</v>
      </c>
      <c r="M32" s="7">
        <f>SeptemberR!U29</f>
        <v>17</v>
      </c>
      <c r="N32" s="7">
        <f>SeptemberR!G31</f>
        <v>80</v>
      </c>
      <c r="O32" s="7">
        <f>SeptemberR!O31</f>
        <v>579</v>
      </c>
      <c r="P32" s="7">
        <f>SeptemberR!P31</f>
        <v>1</v>
      </c>
      <c r="Q32" s="7">
        <f>SeptemberR!Q31</f>
        <v>28</v>
      </c>
      <c r="R32" s="7">
        <f>SeptemberR!R31</f>
        <v>0</v>
      </c>
      <c r="S32" s="7">
        <f>SeptemberR!E31</f>
        <v>216</v>
      </c>
      <c r="T32" s="7">
        <f>SeptemberR!F31</f>
        <v>42</v>
      </c>
    </row>
    <row r="33" spans="1:20">
      <c r="A33" s="8" t="s">
        <v>36</v>
      </c>
      <c r="B33" s="8">
        <f>'YTD Totals'!B33</f>
        <v>24255</v>
      </c>
      <c r="C33" s="8">
        <f>'August-18'!D33</f>
        <v>24330</v>
      </c>
      <c r="D33" s="8">
        <f>SeptemberR!I32</f>
        <v>24459</v>
      </c>
      <c r="E33" s="8">
        <f>SeptemberR!J32</f>
        <v>209</v>
      </c>
      <c r="F33" s="8">
        <f>SeptemberR!K32</f>
        <v>231</v>
      </c>
      <c r="G33" s="8">
        <f>SeptemberR!L32</f>
        <v>24207</v>
      </c>
      <c r="H33" s="8">
        <f>SeptemberR!M32</f>
        <v>102</v>
      </c>
      <c r="I33" s="8">
        <f>SeptemberR!N32</f>
        <v>24</v>
      </c>
      <c r="J33" s="8">
        <f>SeptemberR!B32</f>
        <v>3478</v>
      </c>
      <c r="K33" s="8">
        <f>SeptemberR!C32</f>
        <v>2383</v>
      </c>
      <c r="L33" s="8">
        <f>SeptemberR!D32</f>
        <v>1095</v>
      </c>
      <c r="M33" s="8">
        <f>SeptemberR!U30</f>
        <v>96</v>
      </c>
      <c r="N33" s="8">
        <f>SeptemberR!G32</f>
        <v>439</v>
      </c>
      <c r="O33" s="8">
        <f>SeptemberR!O32</f>
        <v>2765</v>
      </c>
      <c r="P33" s="8">
        <f>SeptemberR!P32</f>
        <v>16</v>
      </c>
      <c r="Q33" s="8">
        <f>SeptemberR!Q32</f>
        <v>61</v>
      </c>
      <c r="R33" s="8">
        <f>SeptemberR!R32</f>
        <v>2</v>
      </c>
      <c r="S33" s="8">
        <f>SeptemberR!E32</f>
        <v>536</v>
      </c>
      <c r="T33" s="8">
        <f>SeptemberR!F32</f>
        <v>566</v>
      </c>
    </row>
    <row r="34" spans="1:20">
      <c r="A34" s="7" t="s">
        <v>37</v>
      </c>
      <c r="B34" s="7">
        <f>'YTD Totals'!B34</f>
        <v>24501</v>
      </c>
      <c r="C34" s="7">
        <f>'August-18'!D34</f>
        <v>24585</v>
      </c>
      <c r="D34" s="7">
        <f>SeptemberR!I33</f>
        <v>23717</v>
      </c>
      <c r="E34" s="7">
        <f>SeptemberR!J33</f>
        <v>258</v>
      </c>
      <c r="F34" s="7">
        <f>SeptemberR!K33</f>
        <v>443</v>
      </c>
      <c r="G34" s="7">
        <f>SeptemberR!L33</f>
        <v>23285</v>
      </c>
      <c r="H34" s="7">
        <f>SeptemberR!M33</f>
        <v>125</v>
      </c>
      <c r="I34" s="7">
        <f>SeptemberR!N33</f>
        <v>1</v>
      </c>
      <c r="J34" s="7">
        <f>SeptemberR!B33</f>
        <v>2114</v>
      </c>
      <c r="K34" s="7">
        <f>SeptemberR!C33</f>
        <v>1537</v>
      </c>
      <c r="L34" s="7">
        <f>SeptemberR!D33</f>
        <v>577</v>
      </c>
      <c r="M34" s="7">
        <f>SeptemberR!U31</f>
        <v>16</v>
      </c>
      <c r="N34" s="7">
        <f>SeptemberR!G33</f>
        <v>285</v>
      </c>
      <c r="O34" s="7">
        <f>SeptemberR!O33</f>
        <v>3286</v>
      </c>
      <c r="P34" s="7">
        <f>SeptemberR!P33</f>
        <v>24</v>
      </c>
      <c r="Q34" s="7">
        <f>SeptemberR!Q33</f>
        <v>45</v>
      </c>
      <c r="R34" s="7">
        <f>SeptemberR!R33</f>
        <v>5</v>
      </c>
      <c r="S34" s="7">
        <f>SeptemberR!E33</f>
        <v>454</v>
      </c>
      <c r="T34" s="7">
        <f>SeptemberR!F33</f>
        <v>514</v>
      </c>
    </row>
    <row r="35" spans="1:20">
      <c r="A35" s="8" t="s">
        <v>38</v>
      </c>
      <c r="B35" s="8">
        <f>'YTD Totals'!B35</f>
        <v>10675</v>
      </c>
      <c r="C35" s="8">
        <f>'August-18'!D35</f>
        <v>10567</v>
      </c>
      <c r="D35" s="8">
        <f>SeptemberR!I34</f>
        <v>10636</v>
      </c>
      <c r="E35" s="8">
        <f>SeptemberR!J34</f>
        <v>58</v>
      </c>
      <c r="F35" s="8">
        <f>SeptemberR!K34</f>
        <v>43</v>
      </c>
      <c r="G35" s="8">
        <f>SeptemberR!L34</f>
        <v>10491</v>
      </c>
      <c r="H35" s="8">
        <f>SeptemberR!M34</f>
        <v>15</v>
      </c>
      <c r="I35" s="8">
        <f>SeptemberR!N34</f>
        <v>0</v>
      </c>
      <c r="J35" s="8">
        <f>SeptemberR!B34</f>
        <v>1521</v>
      </c>
      <c r="K35" s="8">
        <f>SeptemberR!C34</f>
        <v>1122</v>
      </c>
      <c r="L35" s="8">
        <f>SeptemberR!D34</f>
        <v>399</v>
      </c>
      <c r="M35" s="8">
        <f>SeptemberR!U32</f>
        <v>52</v>
      </c>
      <c r="N35" s="8">
        <f>SeptemberR!G34</f>
        <v>203</v>
      </c>
      <c r="O35" s="8">
        <f>SeptemberR!O34</f>
        <v>1280</v>
      </c>
      <c r="P35" s="8">
        <f>SeptemberR!P34</f>
        <v>11</v>
      </c>
      <c r="Q35" s="8">
        <f>SeptemberR!Q34</f>
        <v>38</v>
      </c>
      <c r="R35" s="8">
        <f>SeptemberR!R34</f>
        <v>0</v>
      </c>
      <c r="S35" s="8">
        <f>SeptemberR!E34</f>
        <v>113</v>
      </c>
      <c r="T35" s="8">
        <f>SeptemberR!F34</f>
        <v>224</v>
      </c>
    </row>
    <row r="36" spans="1:20">
      <c r="A36" s="7" t="s">
        <v>39</v>
      </c>
      <c r="B36" s="7">
        <f>'YTD Totals'!B36</f>
        <v>64751</v>
      </c>
      <c r="C36" s="7">
        <f>'August-18'!D36</f>
        <v>64621</v>
      </c>
      <c r="D36" s="7">
        <f>SeptemberR!I35</f>
        <v>64539</v>
      </c>
      <c r="E36" s="7">
        <f>SeptemberR!J35</f>
        <v>571</v>
      </c>
      <c r="F36" s="7">
        <f>SeptemberR!K35</f>
        <v>355</v>
      </c>
      <c r="G36" s="7">
        <f>SeptemberR!L35</f>
        <v>62255</v>
      </c>
      <c r="H36" s="7">
        <f>SeptemberR!M35</f>
        <v>358</v>
      </c>
      <c r="I36" s="7">
        <f>SeptemberR!N35</f>
        <v>125</v>
      </c>
      <c r="J36" s="7">
        <f>SeptemberR!B35</f>
        <v>8420</v>
      </c>
      <c r="K36" s="7">
        <f>SeptemberR!C35</f>
        <v>5279</v>
      </c>
      <c r="L36" s="7">
        <f>SeptemberR!D35</f>
        <v>3141</v>
      </c>
      <c r="M36" s="7">
        <f>SeptemberR!U33</f>
        <v>215</v>
      </c>
      <c r="N36" s="7">
        <f>SeptemberR!G35</f>
        <v>1002</v>
      </c>
      <c r="O36" s="7">
        <f>SeptemberR!O35</f>
        <v>13066</v>
      </c>
      <c r="P36" s="7">
        <f>SeptemberR!P35</f>
        <v>48</v>
      </c>
      <c r="Q36" s="7">
        <f>SeptemberR!Q35</f>
        <v>187</v>
      </c>
      <c r="R36" s="7">
        <f>SeptemberR!R35</f>
        <v>5</v>
      </c>
      <c r="S36" s="7">
        <f>SeptemberR!E35</f>
        <v>1004</v>
      </c>
      <c r="T36" s="7">
        <f>SeptemberR!F35</f>
        <v>1037</v>
      </c>
    </row>
    <row r="37" spans="1:20">
      <c r="A37" s="8" t="s">
        <v>40</v>
      </c>
      <c r="B37" s="8">
        <f>'YTD Totals'!B37</f>
        <v>20619</v>
      </c>
      <c r="C37" s="8">
        <f>'August-18'!D37</f>
        <v>20712</v>
      </c>
      <c r="D37" s="8">
        <f>SeptemberR!I36</f>
        <v>20823</v>
      </c>
      <c r="E37" s="8">
        <f>SeptemberR!J36</f>
        <v>119</v>
      </c>
      <c r="F37" s="8">
        <f>SeptemberR!K36</f>
        <v>18</v>
      </c>
      <c r="G37" s="8">
        <f>SeptemberR!L36</f>
        <v>20557</v>
      </c>
      <c r="H37" s="8">
        <f>SeptemberR!M36</f>
        <v>43</v>
      </c>
      <c r="I37" s="8">
        <f>SeptemberR!N36</f>
        <v>0</v>
      </c>
      <c r="J37" s="8">
        <f>SeptemberR!B36</f>
        <v>1484</v>
      </c>
      <c r="K37" s="8">
        <f>SeptemberR!C36</f>
        <v>813</v>
      </c>
      <c r="L37" s="8">
        <f>SeptemberR!D36</f>
        <v>671</v>
      </c>
      <c r="M37" s="8">
        <f>SeptemberR!U34</f>
        <v>47</v>
      </c>
      <c r="N37" s="8">
        <f>SeptemberR!G36</f>
        <v>196</v>
      </c>
      <c r="O37" s="8">
        <f>SeptemberR!O36</f>
        <v>1478</v>
      </c>
      <c r="P37" s="8">
        <f>SeptemberR!P36</f>
        <v>6</v>
      </c>
      <c r="Q37" s="8">
        <f>SeptemberR!Q36</f>
        <v>18</v>
      </c>
      <c r="R37" s="8">
        <f>SeptemberR!R36</f>
        <v>0</v>
      </c>
      <c r="S37" s="8">
        <f>SeptemberR!E36</f>
        <v>436</v>
      </c>
      <c r="T37" s="8">
        <f>SeptemberR!F36</f>
        <v>230</v>
      </c>
    </row>
    <row r="38" spans="1:20">
      <c r="A38" s="7" t="s">
        <v>41</v>
      </c>
      <c r="B38" s="7">
        <f>'YTD Totals'!B38</f>
        <v>33028</v>
      </c>
      <c r="C38" s="7">
        <f>'August-18'!D38</f>
        <v>33164</v>
      </c>
      <c r="D38" s="7">
        <f>SeptemberR!I37</f>
        <v>33182</v>
      </c>
      <c r="E38" s="7">
        <f>SeptemberR!J37</f>
        <v>191</v>
      </c>
      <c r="F38" s="7">
        <f>SeptemberR!K37</f>
        <v>220</v>
      </c>
      <c r="G38" s="7">
        <f>SeptemberR!L37</f>
        <v>31650</v>
      </c>
      <c r="H38" s="7">
        <f>SeptemberR!M37</f>
        <v>99</v>
      </c>
      <c r="I38" s="7">
        <f>SeptemberR!N37</f>
        <v>92</v>
      </c>
      <c r="J38" s="7">
        <f>SeptemberR!B37</f>
        <v>3927</v>
      </c>
      <c r="K38" s="7">
        <f>SeptemberR!C37</f>
        <v>2217</v>
      </c>
      <c r="L38" s="7">
        <f>SeptemberR!D37</f>
        <v>1710</v>
      </c>
      <c r="M38" s="7">
        <f>SeptemberR!U35</f>
        <v>73</v>
      </c>
      <c r="N38" s="7">
        <f>SeptemberR!G37</f>
        <v>744</v>
      </c>
      <c r="O38" s="7">
        <f>SeptemberR!O37</f>
        <v>6558</v>
      </c>
      <c r="P38" s="7">
        <f>SeptemberR!P37</f>
        <v>55</v>
      </c>
      <c r="Q38" s="7">
        <f>SeptemberR!Q37</f>
        <v>119</v>
      </c>
      <c r="R38" s="7">
        <f>SeptemberR!R37</f>
        <v>9</v>
      </c>
      <c r="S38" s="7">
        <f>SeptemberR!E37</f>
        <v>399</v>
      </c>
      <c r="T38" s="7">
        <f>SeptemberR!F37</f>
        <v>274</v>
      </c>
    </row>
    <row r="39" spans="1:20">
      <c r="A39" s="8" t="s">
        <v>42</v>
      </c>
      <c r="B39" s="8">
        <f>'YTD Totals'!B39</f>
        <v>7973</v>
      </c>
      <c r="C39" s="8">
        <f>'August-18'!D39</f>
        <v>8075</v>
      </c>
      <c r="D39" s="8">
        <f>SeptemberR!I38</f>
        <v>8205</v>
      </c>
      <c r="E39" s="8">
        <f>SeptemberR!J38</f>
        <v>56</v>
      </c>
      <c r="F39" s="8">
        <f>SeptemberR!K38</f>
        <v>12</v>
      </c>
      <c r="G39" s="8">
        <f>SeptemberR!L38</f>
        <v>8199</v>
      </c>
      <c r="H39" s="8">
        <f>SeptemberR!M38</f>
        <v>13</v>
      </c>
      <c r="I39" s="8">
        <f>SeptemberR!N38</f>
        <v>0</v>
      </c>
      <c r="J39" s="8">
        <f>SeptemberR!B38</f>
        <v>154</v>
      </c>
      <c r="K39" s="8">
        <f>SeptemberR!C38</f>
        <v>112</v>
      </c>
      <c r="L39" s="8">
        <f>SeptemberR!D38</f>
        <v>42</v>
      </c>
      <c r="M39" s="8">
        <f>SeptemberR!U36</f>
        <v>0</v>
      </c>
      <c r="N39" s="8">
        <f>SeptemberR!G38</f>
        <v>29</v>
      </c>
      <c r="O39" s="8">
        <f>SeptemberR!O38</f>
        <v>240</v>
      </c>
      <c r="P39" s="8">
        <f>SeptemberR!P38</f>
        <v>3</v>
      </c>
      <c r="Q39" s="8">
        <f>SeptemberR!Q38</f>
        <v>7</v>
      </c>
      <c r="R39" s="8">
        <f>SeptemberR!R38</f>
        <v>0</v>
      </c>
      <c r="S39" s="8">
        <f>SeptemberR!E38</f>
        <v>79</v>
      </c>
      <c r="T39" s="8">
        <f>SeptemberR!F38</f>
        <v>35</v>
      </c>
    </row>
    <row r="40" spans="1:20">
      <c r="A40" s="10" t="s">
        <v>43</v>
      </c>
      <c r="B40" s="10">
        <f>'YTD Totals'!B40</f>
        <v>10388</v>
      </c>
      <c r="C40" s="10">
        <f>'August-18'!D40</f>
        <v>10386</v>
      </c>
      <c r="D40" s="10">
        <f>SeptemberR!I39</f>
        <v>10825</v>
      </c>
      <c r="E40" s="10">
        <f>SeptemberR!J39</f>
        <v>241</v>
      </c>
      <c r="F40" s="10">
        <f>SeptemberR!K39</f>
        <v>32</v>
      </c>
      <c r="G40" s="10">
        <f>SeptemberR!L39</f>
        <v>9315</v>
      </c>
      <c r="H40" s="10">
        <f>SeptemberR!M39</f>
        <v>110</v>
      </c>
      <c r="I40" s="10">
        <f>SeptemberR!N39</f>
        <v>0</v>
      </c>
      <c r="J40" s="10">
        <f>SeptemberR!B39</f>
        <v>464</v>
      </c>
      <c r="K40" s="10">
        <f>SeptemberR!C39</f>
        <v>12</v>
      </c>
      <c r="L40" s="10">
        <f>SeptemberR!D39</f>
        <v>452</v>
      </c>
      <c r="M40" s="10"/>
      <c r="N40" s="10">
        <f>SeptemberR!G39</f>
        <v>103</v>
      </c>
      <c r="O40" s="10">
        <f>SeptemberR!O39</f>
        <v>252</v>
      </c>
      <c r="P40" s="10">
        <f>SeptemberR!P39</f>
        <v>0</v>
      </c>
      <c r="Q40" s="10">
        <f>SeptemberR!Q39</f>
        <v>2</v>
      </c>
      <c r="R40" s="10">
        <f>SeptemberR!R39</f>
        <v>0</v>
      </c>
      <c r="S40" s="10">
        <f>SeptemberR!E39</f>
        <v>77</v>
      </c>
      <c r="T40" s="10">
        <f>SeptemberR!F39</f>
        <v>38</v>
      </c>
    </row>
    <row r="41" spans="1:20">
      <c r="A41" s="10" t="s">
        <v>44</v>
      </c>
      <c r="B41" s="10">
        <f>'YTD Totals'!B41</f>
        <v>18549</v>
      </c>
      <c r="C41" s="10">
        <f>'August-18'!D41</f>
        <v>18548</v>
      </c>
      <c r="D41" s="10">
        <f>SeptemberR!I40</f>
        <v>18609</v>
      </c>
      <c r="E41" s="10">
        <f>SeptemberR!J40</f>
        <v>71</v>
      </c>
      <c r="F41" s="10">
        <f>SeptemberR!K40</f>
        <v>4</v>
      </c>
      <c r="G41" s="10">
        <f>SeptemberR!L40</f>
        <v>14692</v>
      </c>
      <c r="H41" s="10">
        <f>SeptemberR!M40</f>
        <v>14</v>
      </c>
      <c r="I41" s="10">
        <f>SeptemberR!N40</f>
        <v>0</v>
      </c>
      <c r="J41" s="10">
        <f>SeptemberR!B40</f>
        <v>2161</v>
      </c>
      <c r="K41" s="10">
        <f>SeptemberR!C40</f>
        <v>11</v>
      </c>
      <c r="L41" s="10">
        <f>SeptemberR!D40</f>
        <v>2150</v>
      </c>
      <c r="M41" s="10"/>
      <c r="N41" s="10">
        <f>SeptemberR!G40</f>
        <v>356</v>
      </c>
      <c r="O41" s="10">
        <f>SeptemberR!O40</f>
        <v>453</v>
      </c>
      <c r="P41" s="10">
        <f>SeptemberR!P40</f>
        <v>0</v>
      </c>
      <c r="Q41" s="10">
        <f>SeptemberR!Q40</f>
        <v>0</v>
      </c>
      <c r="R41" s="10">
        <f>SeptemberR!R40</f>
        <v>0</v>
      </c>
      <c r="S41" s="10">
        <f>SeptemberR!E40</f>
        <v>23</v>
      </c>
      <c r="T41" s="10">
        <f>SeptemberR!F40</f>
        <v>62</v>
      </c>
    </row>
    <row r="42" spans="1:20">
      <c r="A42" s="10" t="s">
        <v>45</v>
      </c>
      <c r="B42" s="10">
        <f>'YTD Totals'!B42</f>
        <v>5474</v>
      </c>
      <c r="C42" s="10">
        <f>'August-18'!D42</f>
        <v>5474</v>
      </c>
      <c r="D42" s="10">
        <f>SeptemberR!I41</f>
        <v>3749</v>
      </c>
      <c r="E42" s="10">
        <f>SeptemberR!J41</f>
        <v>0</v>
      </c>
      <c r="F42" s="10">
        <f>SeptemberR!K41</f>
        <v>1109</v>
      </c>
      <c r="G42" s="10">
        <f>SeptemberR!L41</f>
        <v>3477</v>
      </c>
      <c r="H42" s="10">
        <f>SeptemberR!M41</f>
        <v>0</v>
      </c>
      <c r="I42" s="10">
        <f>SeptemberR!N41</f>
        <v>5</v>
      </c>
      <c r="J42" s="10">
        <f>SeptemberR!B41</f>
        <v>151</v>
      </c>
      <c r="K42" s="10">
        <f>SeptemberR!C41</f>
        <v>133</v>
      </c>
      <c r="L42" s="10">
        <f>SeptemberR!D41</f>
        <v>18</v>
      </c>
      <c r="M42" s="10"/>
      <c r="N42" s="10">
        <f>SeptemberR!G41</f>
        <v>66</v>
      </c>
      <c r="O42" s="10">
        <f>SeptemberR!O41</f>
        <v>303</v>
      </c>
      <c r="P42" s="10">
        <f>SeptemberR!P41</f>
        <v>2</v>
      </c>
      <c r="Q42" s="10">
        <f>SeptemberR!Q41</f>
        <v>0</v>
      </c>
      <c r="R42" s="10">
        <f>SeptemberR!R41</f>
        <v>0</v>
      </c>
      <c r="S42" s="10">
        <f>SeptemberR!E41</f>
        <v>14</v>
      </c>
      <c r="T42" s="10">
        <f>SeptemberR!F41</f>
        <v>42</v>
      </c>
    </row>
    <row r="43" spans="1:20">
      <c r="A43" s="10" t="s">
        <v>46</v>
      </c>
      <c r="B43" s="10">
        <f>'YTD Totals'!B43</f>
        <v>5013</v>
      </c>
      <c r="C43" s="10">
        <f>'August-18'!D43</f>
        <v>5061</v>
      </c>
      <c r="D43" s="10">
        <f>SeptemberR!I42</f>
        <v>5081</v>
      </c>
      <c r="E43" s="10">
        <f>SeptemberR!J42</f>
        <v>7</v>
      </c>
      <c r="F43" s="10">
        <f>SeptemberR!K42</f>
        <v>2</v>
      </c>
      <c r="G43" s="10">
        <f>SeptemberR!L42</f>
        <v>4369</v>
      </c>
      <c r="H43" s="10">
        <f>SeptemberR!M42</f>
        <v>0</v>
      </c>
      <c r="I43" s="10">
        <f>SeptemberR!N42</f>
        <v>0</v>
      </c>
      <c r="J43" s="10">
        <f>SeptemberR!B42</f>
        <v>152</v>
      </c>
      <c r="K43" s="10">
        <f>SeptemberR!C42</f>
        <v>6</v>
      </c>
      <c r="L43" s="10">
        <f>SeptemberR!D42</f>
        <v>146</v>
      </c>
      <c r="M43" s="10"/>
      <c r="N43" s="10">
        <f>SeptemberR!G42</f>
        <v>76</v>
      </c>
      <c r="O43" s="10">
        <f>SeptemberR!O42</f>
        <v>218</v>
      </c>
      <c r="P43" s="10">
        <f>SeptemberR!P42</f>
        <v>0</v>
      </c>
      <c r="Q43" s="10">
        <f>SeptemberR!Q42</f>
        <v>2</v>
      </c>
      <c r="R43" s="10">
        <f>SeptemberR!R42</f>
        <v>0</v>
      </c>
      <c r="S43" s="10">
        <f>SeptemberR!E42</f>
        <v>47</v>
      </c>
      <c r="T43" s="10">
        <f>SeptemberR!F42</f>
        <v>20</v>
      </c>
    </row>
    <row r="44" spans="1:20">
      <c r="A44" s="10" t="s">
        <v>47</v>
      </c>
      <c r="B44" s="10">
        <f>'YTD Totals'!B44</f>
        <v>13457</v>
      </c>
      <c r="C44" s="10">
        <f>'August-18'!D44</f>
        <v>13456</v>
      </c>
      <c r="D44" s="10">
        <f>SeptemberR!I43</f>
        <v>13443</v>
      </c>
      <c r="E44" s="10">
        <f>SeptemberR!J43</f>
        <v>1</v>
      </c>
      <c r="F44" s="10">
        <f>SeptemberR!K43</f>
        <v>15</v>
      </c>
      <c r="G44" s="10">
        <f>SeptemberR!L43</f>
        <v>9528</v>
      </c>
      <c r="H44" s="10">
        <f>SeptemberR!M43</f>
        <v>0</v>
      </c>
      <c r="I44" s="10">
        <f>SeptemberR!N43</f>
        <v>0</v>
      </c>
      <c r="J44" s="10">
        <f>SeptemberR!B43</f>
        <v>460</v>
      </c>
      <c r="K44" s="10">
        <f>SeptemberR!C43</f>
        <v>55</v>
      </c>
      <c r="L44" s="10">
        <f>SeptemberR!D43</f>
        <v>405</v>
      </c>
      <c r="M44" s="10"/>
      <c r="N44" s="10">
        <f>SeptemberR!G43</f>
        <v>128</v>
      </c>
      <c r="O44" s="10">
        <f>SeptemberR!O43</f>
        <v>194</v>
      </c>
      <c r="P44" s="10">
        <f>SeptemberR!P43</f>
        <v>2</v>
      </c>
      <c r="Q44" s="10">
        <f>SeptemberR!Q43</f>
        <v>0</v>
      </c>
      <c r="R44" s="10">
        <f>SeptemberR!R43</f>
        <v>0</v>
      </c>
      <c r="S44" s="10">
        <f>SeptemberR!E43</f>
        <v>47</v>
      </c>
      <c r="T44" s="10">
        <f>SeptemberR!F43</f>
        <v>1</v>
      </c>
    </row>
    <row r="45" spans="1:20">
      <c r="A45" s="11" t="s">
        <v>69</v>
      </c>
      <c r="B45" s="11">
        <f>'YTD Totals'!B45</f>
        <v>52881</v>
      </c>
      <c r="C45" s="11">
        <f>SUM(C40:C44)</f>
        <v>52925</v>
      </c>
      <c r="D45" s="11">
        <f t="shared" ref="D45:L45" si="2">SUM(D40:D44)</f>
        <v>51707</v>
      </c>
      <c r="E45" s="11">
        <f t="shared" si="2"/>
        <v>320</v>
      </c>
      <c r="F45" s="11">
        <f t="shared" si="2"/>
        <v>1162</v>
      </c>
      <c r="G45" s="11">
        <f t="shared" si="2"/>
        <v>41381</v>
      </c>
      <c r="H45" s="11">
        <f t="shared" si="2"/>
        <v>124</v>
      </c>
      <c r="I45" s="11">
        <f t="shared" si="2"/>
        <v>5</v>
      </c>
      <c r="J45" s="11">
        <f t="shared" si="2"/>
        <v>3388</v>
      </c>
      <c r="K45" s="11">
        <f t="shared" si="2"/>
        <v>217</v>
      </c>
      <c r="L45" s="11">
        <f t="shared" si="2"/>
        <v>3171</v>
      </c>
      <c r="M45" s="11"/>
      <c r="N45" s="11">
        <f t="shared" ref="N45:T45" si="3">SUM(N40:N44)</f>
        <v>729</v>
      </c>
      <c r="O45" s="11">
        <f t="shared" si="3"/>
        <v>1420</v>
      </c>
      <c r="P45" s="11">
        <f>SUM(Q40:Q44)</f>
        <v>4</v>
      </c>
      <c r="Q45" s="11">
        <f>SUM(P40:P44)</f>
        <v>4</v>
      </c>
      <c r="R45" s="11">
        <f t="shared" si="3"/>
        <v>0</v>
      </c>
      <c r="S45" s="11">
        <f t="shared" si="3"/>
        <v>208</v>
      </c>
      <c r="T45" s="11">
        <f t="shared" si="3"/>
        <v>163</v>
      </c>
    </row>
    <row r="46" spans="1:20">
      <c r="A46" s="8" t="s">
        <v>48</v>
      </c>
      <c r="B46" s="8">
        <f>'YTD Totals'!B46</f>
        <v>6476</v>
      </c>
      <c r="C46" s="8">
        <f>'August-18'!D46</f>
        <v>6542</v>
      </c>
      <c r="D46" s="8">
        <f>SeptemberR!I44</f>
        <v>6557</v>
      </c>
      <c r="E46" s="8">
        <f>SeptemberR!J44</f>
        <v>17</v>
      </c>
      <c r="F46" s="8">
        <f>SeptemberR!K44</f>
        <v>1</v>
      </c>
      <c r="G46" s="8">
        <f>SeptemberR!L44</f>
        <v>6434</v>
      </c>
      <c r="H46" s="8">
        <f>SeptemberR!M44</f>
        <v>0</v>
      </c>
      <c r="I46" s="8">
        <f>SeptemberR!N44</f>
        <v>0</v>
      </c>
      <c r="J46" s="8">
        <f>SeptemberR!B44</f>
        <v>313</v>
      </c>
      <c r="K46" s="8">
        <f>SeptemberR!C44</f>
        <v>193</v>
      </c>
      <c r="L46" s="8">
        <f>SeptemberR!D44</f>
        <v>120</v>
      </c>
      <c r="M46" s="8">
        <f>SeptemberR!U37</f>
        <v>6</v>
      </c>
      <c r="N46" s="8">
        <f>SeptemberR!G44</f>
        <v>45</v>
      </c>
      <c r="O46" s="8">
        <f>SeptemberR!O44</f>
        <v>431</v>
      </c>
      <c r="P46" s="8">
        <f>SeptemberR!P44</f>
        <v>7</v>
      </c>
      <c r="Q46" s="8">
        <f>SeptemberR!Q44</f>
        <v>5</v>
      </c>
      <c r="R46" s="8">
        <f>SeptemberR!R44</f>
        <v>0</v>
      </c>
      <c r="S46" s="8">
        <f>SeptemberR!E44</f>
        <v>56</v>
      </c>
      <c r="T46" s="8">
        <f>SeptemberR!F44</f>
        <v>94</v>
      </c>
    </row>
    <row r="47" spans="1:20">
      <c r="A47" s="7" t="s">
        <v>49</v>
      </c>
      <c r="B47" s="7">
        <f>'YTD Totals'!B47</f>
        <v>6971</v>
      </c>
      <c r="C47" s="7">
        <f>'August-18'!D47</f>
        <v>6988</v>
      </c>
      <c r="D47" s="7">
        <f>SeptemberR!I45</f>
        <v>7084</v>
      </c>
      <c r="E47" s="7">
        <f>SeptemberR!J45</f>
        <v>35</v>
      </c>
      <c r="F47" s="7">
        <f>SeptemberR!K45</f>
        <v>8</v>
      </c>
      <c r="G47" s="7">
        <f>SeptemberR!L45</f>
        <v>7050</v>
      </c>
      <c r="H47" s="7">
        <f>SeptemberR!M45</f>
        <v>7</v>
      </c>
      <c r="I47" s="7">
        <f>SeptemberR!N45</f>
        <v>0</v>
      </c>
      <c r="J47" s="7">
        <f>SeptemberR!B45</f>
        <v>380</v>
      </c>
      <c r="K47" s="7">
        <f>SeptemberR!C45</f>
        <v>257</v>
      </c>
      <c r="L47" s="7">
        <f>SeptemberR!D45</f>
        <v>123</v>
      </c>
      <c r="M47" s="7">
        <f>SeptemberR!U38</f>
        <v>8</v>
      </c>
      <c r="N47" s="7">
        <f>SeptemberR!G45</f>
        <v>47</v>
      </c>
      <c r="O47" s="7">
        <f>SeptemberR!O45</f>
        <v>238</v>
      </c>
      <c r="P47" s="7">
        <f>SeptemberR!P45</f>
        <v>0</v>
      </c>
      <c r="Q47" s="7">
        <f>SeptemberR!Q45</f>
        <v>2</v>
      </c>
      <c r="R47" s="7">
        <f>SeptemberR!R45</f>
        <v>0</v>
      </c>
      <c r="S47" s="7">
        <f>SeptemberR!E45</f>
        <v>146</v>
      </c>
      <c r="T47" s="7">
        <f>SeptemberR!F45</f>
        <v>63</v>
      </c>
    </row>
    <row r="48" spans="1:20">
      <c r="A48" s="8" t="s">
        <v>50</v>
      </c>
      <c r="B48" s="8">
        <f>'YTD Totals'!B48</f>
        <v>14844</v>
      </c>
      <c r="C48" s="8">
        <f>'August-18'!D48</f>
        <v>14941</v>
      </c>
      <c r="D48" s="8">
        <f>SeptemberR!I46</f>
        <v>15115</v>
      </c>
      <c r="E48" s="8">
        <f>SeptemberR!J46</f>
        <v>121</v>
      </c>
      <c r="F48" s="8">
        <f>SeptemberR!K46</f>
        <v>23</v>
      </c>
      <c r="G48" s="8">
        <f>SeptemberR!L46</f>
        <v>15039</v>
      </c>
      <c r="H48" s="8">
        <f>SeptemberR!M46</f>
        <v>40</v>
      </c>
      <c r="I48" s="8">
        <f>SeptemberR!N46</f>
        <v>17</v>
      </c>
      <c r="J48" s="8">
        <f>SeptemberR!B46</f>
        <v>1708</v>
      </c>
      <c r="K48" s="8">
        <f>SeptemberR!C46</f>
        <v>1034</v>
      </c>
      <c r="L48" s="8">
        <f>SeptemberR!D46</f>
        <v>674</v>
      </c>
      <c r="M48" s="8">
        <f>SeptemberR!U39</f>
        <v>40</v>
      </c>
      <c r="N48" s="8">
        <f>SeptemberR!G46</f>
        <v>247</v>
      </c>
      <c r="O48" s="8">
        <f>SeptemberR!O46</f>
        <v>1375</v>
      </c>
      <c r="P48" s="8">
        <f>SeptemberR!P46</f>
        <v>10</v>
      </c>
      <c r="Q48" s="8">
        <f>SeptemberR!Q46</f>
        <v>30</v>
      </c>
      <c r="R48" s="8">
        <f>SeptemberR!R46</f>
        <v>0</v>
      </c>
      <c r="S48" s="8">
        <f>SeptemberR!E46</f>
        <v>257</v>
      </c>
      <c r="T48" s="8">
        <f>SeptemberR!F46</f>
        <v>316</v>
      </c>
    </row>
    <row r="49" spans="1:20">
      <c r="A49" s="7" t="s">
        <v>51</v>
      </c>
      <c r="B49" s="7">
        <f>'YTD Totals'!B49</f>
        <v>31693</v>
      </c>
      <c r="C49" s="7">
        <f>'August-18'!D49</f>
        <v>31881</v>
      </c>
      <c r="D49" s="7">
        <f>SeptemberR!I47</f>
        <v>32143</v>
      </c>
      <c r="E49" s="7">
        <f>SeptemberR!J47</f>
        <v>178</v>
      </c>
      <c r="F49" s="7">
        <f>SeptemberR!K47</f>
        <v>24</v>
      </c>
      <c r="G49" s="7">
        <f>SeptemberR!L47</f>
        <v>30980</v>
      </c>
      <c r="H49" s="7">
        <f>SeptemberR!M47</f>
        <v>100</v>
      </c>
      <c r="I49" s="7">
        <f>SeptemberR!N47</f>
        <v>0</v>
      </c>
      <c r="J49" s="7">
        <f>SeptemberR!B47</f>
        <v>3593</v>
      </c>
      <c r="K49" s="7">
        <f>SeptemberR!C47</f>
        <v>1305</v>
      </c>
      <c r="L49" s="7">
        <f>SeptemberR!D47</f>
        <v>2288</v>
      </c>
      <c r="M49" s="7">
        <f>SeptemberR!U24</f>
        <v>113</v>
      </c>
      <c r="N49" s="7">
        <f>SeptemberR!G47</f>
        <v>319</v>
      </c>
      <c r="O49" s="7">
        <f>SeptemberR!O47</f>
        <v>1874</v>
      </c>
      <c r="P49" s="7">
        <f>SeptemberR!P47</f>
        <v>10</v>
      </c>
      <c r="Q49" s="7">
        <f>SeptemberR!Q47</f>
        <v>47</v>
      </c>
      <c r="R49" s="7">
        <f>SeptemberR!R47</f>
        <v>0</v>
      </c>
      <c r="S49" s="7">
        <f>SeptemberR!E47</f>
        <v>517</v>
      </c>
      <c r="T49" s="7">
        <f>SeptemberR!F47</f>
        <v>439</v>
      </c>
    </row>
    <row r="50" spans="1:20">
      <c r="A50" s="8" t="s">
        <v>52</v>
      </c>
      <c r="B50" s="8">
        <f>'YTD Totals'!B50</f>
        <v>25578</v>
      </c>
      <c r="C50" s="8">
        <f>'August-18'!D50</f>
        <v>25635</v>
      </c>
      <c r="D50" s="8">
        <f>SeptemberR!I48</f>
        <v>25222</v>
      </c>
      <c r="E50" s="8">
        <f>SeptemberR!J48</f>
        <v>94</v>
      </c>
      <c r="F50" s="8">
        <f>SeptemberR!K48</f>
        <v>75</v>
      </c>
      <c r="G50" s="8">
        <f>SeptemberR!L48</f>
        <v>25094</v>
      </c>
      <c r="H50" s="8">
        <f>SeptemberR!M48</f>
        <v>51</v>
      </c>
      <c r="I50" s="8">
        <f>SeptemberR!N48</f>
        <v>0</v>
      </c>
      <c r="J50" s="8">
        <f>SeptemberR!B48</f>
        <v>2840</v>
      </c>
      <c r="K50" s="8">
        <f>SeptemberR!C48</f>
        <v>1176</v>
      </c>
      <c r="L50" s="8">
        <f>SeptemberR!D48</f>
        <v>1664</v>
      </c>
      <c r="M50" s="8">
        <f>SeptemberR!U40</f>
        <v>211</v>
      </c>
      <c r="N50" s="8">
        <f>SeptemberR!G48</f>
        <v>340</v>
      </c>
      <c r="O50" s="8">
        <f>SeptemberR!O48</f>
        <v>1887</v>
      </c>
      <c r="P50" s="8">
        <f>SeptemberR!P48</f>
        <v>41</v>
      </c>
      <c r="Q50" s="8">
        <f>SeptemberR!Q48</f>
        <v>75</v>
      </c>
      <c r="R50" s="8">
        <f>SeptemberR!R48</f>
        <v>2</v>
      </c>
      <c r="S50" s="8">
        <f>SeptemberR!E48</f>
        <v>574</v>
      </c>
      <c r="T50" s="8">
        <f>SeptemberR!F48</f>
        <v>255</v>
      </c>
    </row>
    <row r="51" spans="1:20">
      <c r="A51" s="7" t="s">
        <v>53</v>
      </c>
      <c r="B51" s="7">
        <f>'YTD Totals'!B51</f>
        <v>10661</v>
      </c>
      <c r="C51" s="7">
        <f>'August-18'!D51</f>
        <v>10712</v>
      </c>
      <c r="D51" s="7">
        <f>SeptemberR!I49</f>
        <v>10709</v>
      </c>
      <c r="E51" s="7">
        <f>SeptemberR!J49</f>
        <v>79</v>
      </c>
      <c r="F51" s="7">
        <f>SeptemberR!K49</f>
        <v>48</v>
      </c>
      <c r="G51" s="7">
        <f>SeptemberR!L49</f>
        <v>10129</v>
      </c>
      <c r="H51" s="7">
        <f>SeptemberR!M49</f>
        <v>23</v>
      </c>
      <c r="I51" s="7">
        <f>SeptemberR!N49</f>
        <v>0</v>
      </c>
      <c r="J51" s="7">
        <f>SeptemberR!B49</f>
        <v>1075</v>
      </c>
      <c r="K51" s="7">
        <f>SeptemberR!C49</f>
        <v>458</v>
      </c>
      <c r="L51" s="7">
        <f>SeptemberR!D49</f>
        <v>617</v>
      </c>
      <c r="M51" s="7">
        <f>SeptemberR!U41</f>
        <v>27</v>
      </c>
      <c r="N51" s="7">
        <f>SeptemberR!G49</f>
        <v>140</v>
      </c>
      <c r="O51" s="7">
        <f>SeptemberR!O49</f>
        <v>1214</v>
      </c>
      <c r="P51" s="7">
        <f>SeptemberR!P49</f>
        <v>6</v>
      </c>
      <c r="Q51" s="7">
        <f>SeptemberR!Q49</f>
        <v>25</v>
      </c>
      <c r="R51" s="7">
        <f>SeptemberR!R49</f>
        <v>0</v>
      </c>
      <c r="S51" s="7">
        <f>SeptemberR!E49</f>
        <v>212</v>
      </c>
      <c r="T51" s="7">
        <f>SeptemberR!F49</f>
        <v>239</v>
      </c>
    </row>
    <row r="52" spans="1:20">
      <c r="A52" s="8" t="s">
        <v>54</v>
      </c>
      <c r="B52" s="8">
        <f>'YTD Totals'!B52</f>
        <v>30706</v>
      </c>
      <c r="C52" s="8">
        <f>'August-18'!D52</f>
        <v>30772</v>
      </c>
      <c r="D52" s="8">
        <f>SeptemberR!I50</f>
        <v>30925</v>
      </c>
      <c r="E52" s="8">
        <f>SeptemberR!J50</f>
        <v>156</v>
      </c>
      <c r="F52" s="8">
        <f>SeptemberR!K50</f>
        <v>53</v>
      </c>
      <c r="G52" s="8">
        <f>SeptemberR!L50</f>
        <v>30531</v>
      </c>
      <c r="H52" s="8">
        <f>SeptemberR!M50</f>
        <v>101</v>
      </c>
      <c r="I52" s="8">
        <f>SeptemberR!N50</f>
        <v>8</v>
      </c>
      <c r="J52" s="8">
        <f>SeptemberR!B50</f>
        <v>3113</v>
      </c>
      <c r="K52" s="8">
        <f>SeptemberR!C50</f>
        <v>1971</v>
      </c>
      <c r="L52" s="8">
        <f>SeptemberR!D50</f>
        <v>1142</v>
      </c>
      <c r="M52" s="8">
        <f>SeptemberR!U42</f>
        <v>206</v>
      </c>
      <c r="N52" s="8">
        <f>SeptemberR!G50</f>
        <v>487</v>
      </c>
      <c r="O52" s="8">
        <f>SeptemberR!O50</f>
        <v>4973</v>
      </c>
      <c r="P52" s="8">
        <f>SeptemberR!P50</f>
        <v>41</v>
      </c>
      <c r="Q52" s="8">
        <f>SeptemberR!Q50</f>
        <v>99</v>
      </c>
      <c r="R52" s="8">
        <f>SeptemberR!R50</f>
        <v>2</v>
      </c>
      <c r="S52" s="8">
        <f>SeptemberR!E50</f>
        <v>444</v>
      </c>
      <c r="T52" s="8">
        <f>SeptemberR!F50</f>
        <v>473</v>
      </c>
    </row>
    <row r="53" spans="1:20">
      <c r="A53" s="7" t="s">
        <v>55</v>
      </c>
      <c r="B53" s="7">
        <f>'YTD Totals'!B53</f>
        <v>11200</v>
      </c>
      <c r="C53" s="7">
        <f>'August-18'!D53</f>
        <v>11253</v>
      </c>
      <c r="D53" s="7">
        <f>SeptemberR!I51</f>
        <v>10611</v>
      </c>
      <c r="E53" s="7">
        <f>SeptemberR!J51</f>
        <v>42</v>
      </c>
      <c r="F53" s="7">
        <f>SeptemberR!K51</f>
        <v>427</v>
      </c>
      <c r="G53" s="7">
        <f>SeptemberR!L51</f>
        <v>10538</v>
      </c>
      <c r="H53" s="7">
        <f>SeptemberR!M51</f>
        <v>9</v>
      </c>
      <c r="I53" s="7">
        <f>SeptemberR!N51</f>
        <v>1</v>
      </c>
      <c r="J53" s="7">
        <f>SeptemberR!B51</f>
        <v>721</v>
      </c>
      <c r="K53" s="7">
        <f>SeptemberR!C51</f>
        <v>447</v>
      </c>
      <c r="L53" s="7">
        <f>SeptemberR!D51</f>
        <v>274</v>
      </c>
      <c r="M53" s="7">
        <f>SeptemberR!U13</f>
        <v>10</v>
      </c>
      <c r="N53" s="7">
        <f>SeptemberR!G51</f>
        <v>89</v>
      </c>
      <c r="O53" s="7">
        <f>SeptemberR!O51</f>
        <v>716</v>
      </c>
      <c r="P53" s="7">
        <f>SeptemberR!P51</f>
        <v>3</v>
      </c>
      <c r="Q53" s="7">
        <f>SeptemberR!Q51</f>
        <v>14</v>
      </c>
      <c r="R53" s="7">
        <f>SeptemberR!R51</f>
        <v>0</v>
      </c>
      <c r="S53" s="7">
        <f>SeptemberR!E51</f>
        <v>142</v>
      </c>
      <c r="T53" s="7">
        <f>SeptemberR!F51</f>
        <v>207</v>
      </c>
    </row>
    <row r="54" spans="1:20">
      <c r="A54" s="8" t="s">
        <v>56</v>
      </c>
      <c r="B54" s="8">
        <f>'YTD Totals'!B54</f>
        <v>22067</v>
      </c>
      <c r="C54" s="8">
        <f>'August-18'!D54</f>
        <v>22223</v>
      </c>
      <c r="D54" s="8">
        <f>SeptemberR!I52</f>
        <v>22176</v>
      </c>
      <c r="E54" s="8">
        <f>SeptemberR!J52</f>
        <v>51</v>
      </c>
      <c r="F54" s="8">
        <f>SeptemberR!K52</f>
        <v>111</v>
      </c>
      <c r="G54" s="8">
        <f>SeptemberR!L52</f>
        <v>21446</v>
      </c>
      <c r="H54" s="8">
        <f>SeptemberR!M52</f>
        <v>25</v>
      </c>
      <c r="I54" s="8">
        <f>SeptemberR!N52</f>
        <v>13</v>
      </c>
      <c r="J54" s="8">
        <f>SeptemberR!B52</f>
        <v>2016</v>
      </c>
      <c r="K54" s="8">
        <f>SeptemberR!C52</f>
        <v>1018</v>
      </c>
      <c r="L54" s="8">
        <f>SeptemberR!D52</f>
        <v>998</v>
      </c>
      <c r="M54" s="8">
        <f>SeptemberR!U43</f>
        <v>74</v>
      </c>
      <c r="N54" s="8">
        <f>SeptemberR!G52</f>
        <v>213</v>
      </c>
      <c r="O54" s="8">
        <f>SeptemberR!O52</f>
        <v>1296</v>
      </c>
      <c r="P54" s="8">
        <f>SeptemberR!P52</f>
        <v>5</v>
      </c>
      <c r="Q54" s="8">
        <f>SeptemberR!Q52</f>
        <v>34</v>
      </c>
      <c r="R54" s="8">
        <f>SeptemberR!R52</f>
        <v>1</v>
      </c>
      <c r="S54" s="8">
        <f>SeptemberR!E52</f>
        <v>469</v>
      </c>
      <c r="T54" s="8">
        <f>SeptemberR!F52</f>
        <v>392</v>
      </c>
    </row>
    <row r="55" spans="1:20">
      <c r="A55" s="7" t="s">
        <v>57</v>
      </c>
      <c r="B55" s="7">
        <f>'YTD Totals'!B55</f>
        <v>10340</v>
      </c>
      <c r="C55" s="7">
        <f>'August-18'!D55</f>
        <v>10208</v>
      </c>
      <c r="D55" s="7">
        <f>SeptemberR!I53</f>
        <v>10278</v>
      </c>
      <c r="E55" s="7">
        <f>SeptemberR!J53</f>
        <v>43</v>
      </c>
      <c r="F55" s="7">
        <f>SeptemberR!K53</f>
        <v>5</v>
      </c>
      <c r="G55" s="7">
        <f>SeptemberR!L53</f>
        <v>10110</v>
      </c>
      <c r="H55" s="7">
        <f>SeptemberR!M53</f>
        <v>19</v>
      </c>
      <c r="I55" s="7">
        <f>SeptemberR!N53</f>
        <v>0</v>
      </c>
      <c r="J55" s="7">
        <f>SeptemberR!B53</f>
        <v>307</v>
      </c>
      <c r="K55" s="7">
        <f>SeptemberR!C53</f>
        <v>206</v>
      </c>
      <c r="L55" s="7">
        <f>SeptemberR!D53</f>
        <v>101</v>
      </c>
      <c r="M55" s="7">
        <f>SeptemberR!U44</f>
        <v>0</v>
      </c>
      <c r="N55" s="7">
        <f>SeptemberR!G53</f>
        <v>47</v>
      </c>
      <c r="O55" s="7">
        <f>SeptemberR!O53</f>
        <v>334</v>
      </c>
      <c r="P55" s="7">
        <f>SeptemberR!P53</f>
        <v>3</v>
      </c>
      <c r="Q55" s="7">
        <f>SeptemberR!Q53</f>
        <v>11</v>
      </c>
      <c r="R55" s="7">
        <f>SeptemberR!R53</f>
        <v>0</v>
      </c>
      <c r="S55" s="7">
        <f>SeptemberR!E53</f>
        <v>63</v>
      </c>
      <c r="T55" s="7">
        <f>SeptemberR!F53</f>
        <v>143</v>
      </c>
    </row>
    <row r="56" spans="1:20">
      <c r="A56" s="8" t="s">
        <v>58</v>
      </c>
      <c r="B56" s="8">
        <f>'YTD Totals'!B56</f>
        <v>15378</v>
      </c>
      <c r="C56" s="8">
        <f>'August-18'!D56</f>
        <v>15365</v>
      </c>
      <c r="D56" s="8">
        <f>SeptemberR!I54</f>
        <v>15081</v>
      </c>
      <c r="E56" s="8">
        <f>SeptemberR!J54</f>
        <v>74</v>
      </c>
      <c r="F56" s="8">
        <f>SeptemberR!K54</f>
        <v>352</v>
      </c>
      <c r="G56" s="8">
        <f>SeptemberR!L54</f>
        <v>14946</v>
      </c>
      <c r="H56" s="8">
        <f>SeptemberR!M54</f>
        <v>11</v>
      </c>
      <c r="I56" s="8">
        <f>SeptemberR!N54</f>
        <v>4</v>
      </c>
      <c r="J56" s="8">
        <f>SeptemberR!B54</f>
        <v>582</v>
      </c>
      <c r="K56" s="8">
        <f>SeptemberR!C54</f>
        <v>235</v>
      </c>
      <c r="L56" s="8">
        <f>SeptemberR!D54</f>
        <v>347</v>
      </c>
      <c r="M56" s="8">
        <f>SeptemberR!U45</f>
        <v>11</v>
      </c>
      <c r="N56" s="8">
        <f>SeptemberR!G54</f>
        <v>96</v>
      </c>
      <c r="O56" s="8">
        <f>SeptemberR!O54</f>
        <v>720</v>
      </c>
      <c r="P56" s="8">
        <f>SeptemberR!P54</f>
        <v>18</v>
      </c>
      <c r="Q56" s="8">
        <f>SeptemberR!Q54</f>
        <v>17</v>
      </c>
      <c r="R56" s="8">
        <f>SeptemberR!R54</f>
        <v>0</v>
      </c>
      <c r="S56" s="8">
        <f>SeptemberR!E54</f>
        <v>184</v>
      </c>
      <c r="T56" s="8">
        <f>SeptemberR!F54</f>
        <v>73</v>
      </c>
    </row>
    <row r="57" spans="1:20">
      <c r="A57" s="7" t="s">
        <v>59</v>
      </c>
      <c r="B57" s="7">
        <f>'YTD Totals'!B57</f>
        <v>17645</v>
      </c>
      <c r="C57" s="7">
        <f>'August-18'!D57</f>
        <v>17457</v>
      </c>
      <c r="D57" s="7">
        <f>SeptemberR!I55</f>
        <v>16282</v>
      </c>
      <c r="E57" s="7">
        <f>SeptemberR!J55</f>
        <v>118</v>
      </c>
      <c r="F57" s="7">
        <f>SeptemberR!K55</f>
        <v>901</v>
      </c>
      <c r="G57" s="7">
        <f>SeptemberR!L55</f>
        <v>15735</v>
      </c>
      <c r="H57" s="7">
        <f>SeptemberR!M55</f>
        <v>33</v>
      </c>
      <c r="I57" s="7">
        <f>SeptemberR!N55</f>
        <v>382</v>
      </c>
      <c r="J57" s="7">
        <f>SeptemberR!B55</f>
        <v>553</v>
      </c>
      <c r="K57" s="7">
        <f>SeptemberR!C55</f>
        <v>239</v>
      </c>
      <c r="L57" s="7">
        <f>SeptemberR!D55</f>
        <v>314</v>
      </c>
      <c r="M57" s="7">
        <f>SeptemberR!U46</f>
        <v>24</v>
      </c>
      <c r="N57" s="7">
        <f>SeptemberR!G55</f>
        <v>81</v>
      </c>
      <c r="O57" s="7">
        <f>SeptemberR!O55</f>
        <v>797</v>
      </c>
      <c r="P57" s="7">
        <f>SeptemberR!P55</f>
        <v>7</v>
      </c>
      <c r="Q57" s="7">
        <f>SeptemberR!Q55</f>
        <v>16</v>
      </c>
      <c r="R57" s="7">
        <f>SeptemberR!R55</f>
        <v>0</v>
      </c>
      <c r="S57" s="7">
        <f>SeptemberR!E55</f>
        <v>134</v>
      </c>
      <c r="T57" s="7">
        <f>SeptemberR!F55</f>
        <v>119</v>
      </c>
    </row>
    <row r="58" spans="1:20">
      <c r="A58" s="6" t="s">
        <v>68</v>
      </c>
      <c r="B58" s="6">
        <f>'YTD Totals'!B58</f>
        <v>1043053</v>
      </c>
      <c r="C58" s="6">
        <f t="shared" ref="C58:T58" si="4">SUM(C46:C57)+SUM(C17:C44)+SUM(C2:C15)</f>
        <v>1042834</v>
      </c>
      <c r="D58" s="6">
        <f t="shared" si="4"/>
        <v>1046428</v>
      </c>
      <c r="E58" s="6">
        <f t="shared" si="4"/>
        <v>8824</v>
      </c>
      <c r="F58" s="6">
        <f t="shared" si="4"/>
        <v>9210</v>
      </c>
      <c r="G58" s="6"/>
      <c r="H58" s="6"/>
      <c r="I58" s="6"/>
      <c r="J58" s="6">
        <f t="shared" si="4"/>
        <v>116766</v>
      </c>
      <c r="K58" s="6">
        <f t="shared" si="4"/>
        <v>63698</v>
      </c>
      <c r="L58" s="6">
        <f t="shared" si="4"/>
        <v>53068</v>
      </c>
      <c r="M58" s="6">
        <f>SUM(M2:M57)</f>
        <v>4730</v>
      </c>
      <c r="N58" s="6">
        <f t="shared" si="4"/>
        <v>13745</v>
      </c>
      <c r="O58" s="6">
        <f t="shared" si="4"/>
        <v>122581</v>
      </c>
      <c r="P58" s="6">
        <f>SUM(Q46:Q57)+SUM(Q17:Q44)+SUM(Q2:Q15)</f>
        <v>2403</v>
      </c>
      <c r="Q58" s="6">
        <f>SUM(P46:P57)+SUM(P17:P44)+SUM(P2:P15)</f>
        <v>1184</v>
      </c>
      <c r="R58" s="6">
        <f t="shared" si="4"/>
        <v>928</v>
      </c>
      <c r="S58" s="6">
        <f t="shared" si="4"/>
        <v>15673</v>
      </c>
      <c r="T58" s="6">
        <f t="shared" si="4"/>
        <v>15673</v>
      </c>
    </row>
  </sheetData>
  <sheetProtection autoFilter="0"/>
  <autoFilter ref="A1:T58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U55"/>
  <sheetViews>
    <sheetView workbookViewId="0"/>
  </sheetViews>
  <sheetFormatPr defaultRowHeight="14.4"/>
  <cols>
    <col min="2" max="18" width="21.664062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183</v>
      </c>
      <c r="I1" t="s">
        <v>184</v>
      </c>
      <c r="J1" t="s">
        <v>60</v>
      </c>
      <c r="K1" t="s">
        <v>61</v>
      </c>
      <c r="L1" t="s">
        <v>62</v>
      </c>
      <c r="M1" t="s">
        <v>63</v>
      </c>
      <c r="N1" t="s">
        <v>185</v>
      </c>
      <c r="O1" t="s">
        <v>76</v>
      </c>
      <c r="P1" t="s">
        <v>77</v>
      </c>
      <c r="Q1" t="s">
        <v>188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6909</v>
      </c>
      <c r="C2">
        <v>3956</v>
      </c>
      <c r="D2">
        <v>2953</v>
      </c>
      <c r="E2">
        <v>975</v>
      </c>
      <c r="F2">
        <v>1135</v>
      </c>
      <c r="G2">
        <v>728</v>
      </c>
      <c r="I2" s="56">
        <v>60127</v>
      </c>
      <c r="J2">
        <v>319</v>
      </c>
      <c r="K2">
        <v>180</v>
      </c>
      <c r="L2">
        <v>58680</v>
      </c>
      <c r="M2">
        <v>168</v>
      </c>
      <c r="N2">
        <v>79</v>
      </c>
      <c r="O2">
        <v>7760</v>
      </c>
      <c r="P2">
        <v>46</v>
      </c>
      <c r="Q2">
        <v>139</v>
      </c>
      <c r="R2">
        <v>439</v>
      </c>
      <c r="T2" s="30" t="s">
        <v>108</v>
      </c>
      <c r="U2" s="54">
        <v>256</v>
      </c>
    </row>
    <row r="3" spans="1:21">
      <c r="A3" t="s">
        <v>8</v>
      </c>
      <c r="B3">
        <v>3180</v>
      </c>
      <c r="C3">
        <v>1861</v>
      </c>
      <c r="D3">
        <v>1319</v>
      </c>
      <c r="E3">
        <v>323</v>
      </c>
      <c r="F3">
        <v>382</v>
      </c>
      <c r="G3">
        <v>405</v>
      </c>
      <c r="I3" s="56">
        <v>24365</v>
      </c>
      <c r="J3">
        <v>217</v>
      </c>
      <c r="K3">
        <v>168</v>
      </c>
      <c r="L3">
        <v>23891</v>
      </c>
      <c r="M3">
        <v>115</v>
      </c>
      <c r="N3">
        <v>13</v>
      </c>
      <c r="O3">
        <v>4008</v>
      </c>
      <c r="P3">
        <v>29</v>
      </c>
      <c r="Q3">
        <v>68</v>
      </c>
      <c r="R3">
        <v>1</v>
      </c>
      <c r="T3" s="30" t="s">
        <v>109</v>
      </c>
      <c r="U3" s="54">
        <v>179</v>
      </c>
    </row>
    <row r="4" spans="1:21">
      <c r="A4" t="s">
        <v>9</v>
      </c>
      <c r="B4">
        <v>12561</v>
      </c>
      <c r="C4">
        <v>6075</v>
      </c>
      <c r="D4">
        <v>6486</v>
      </c>
      <c r="E4">
        <v>866</v>
      </c>
      <c r="F4">
        <v>1087</v>
      </c>
      <c r="G4">
        <v>1145</v>
      </c>
      <c r="I4" s="56">
        <v>65303</v>
      </c>
      <c r="J4">
        <v>601</v>
      </c>
      <c r="K4">
        <v>436</v>
      </c>
      <c r="L4">
        <v>60933</v>
      </c>
      <c r="M4">
        <v>370</v>
      </c>
      <c r="N4">
        <v>54</v>
      </c>
      <c r="O4">
        <v>6818</v>
      </c>
      <c r="P4">
        <v>40</v>
      </c>
      <c r="Q4">
        <v>190</v>
      </c>
      <c r="R4">
        <v>0</v>
      </c>
      <c r="T4" s="30" t="s">
        <v>110</v>
      </c>
      <c r="U4" s="54">
        <v>0</v>
      </c>
    </row>
    <row r="5" spans="1:21">
      <c r="A5" t="s">
        <v>10</v>
      </c>
      <c r="B5">
        <v>241</v>
      </c>
      <c r="C5">
        <v>182</v>
      </c>
      <c r="D5">
        <v>59</v>
      </c>
      <c r="E5">
        <v>100</v>
      </c>
      <c r="F5">
        <v>30</v>
      </c>
      <c r="G5">
        <v>23</v>
      </c>
      <c r="I5" s="56">
        <v>11607</v>
      </c>
      <c r="J5">
        <v>38</v>
      </c>
      <c r="K5">
        <v>0</v>
      </c>
      <c r="L5">
        <v>11320</v>
      </c>
      <c r="M5">
        <v>7</v>
      </c>
      <c r="N5">
        <v>0</v>
      </c>
      <c r="O5">
        <v>182</v>
      </c>
      <c r="P5">
        <v>0</v>
      </c>
      <c r="Q5">
        <v>8</v>
      </c>
      <c r="R5">
        <v>0</v>
      </c>
      <c r="T5" s="30" t="s">
        <v>111</v>
      </c>
      <c r="U5" s="54">
        <v>496</v>
      </c>
    </row>
    <row r="6" spans="1:21">
      <c r="A6" t="s">
        <v>11</v>
      </c>
      <c r="B6">
        <v>8730</v>
      </c>
      <c r="C6">
        <v>4111</v>
      </c>
      <c r="D6">
        <v>4619</v>
      </c>
      <c r="E6">
        <v>1318</v>
      </c>
      <c r="F6">
        <v>1107</v>
      </c>
      <c r="G6">
        <v>961</v>
      </c>
      <c r="I6" s="56">
        <v>60810</v>
      </c>
      <c r="J6">
        <v>614</v>
      </c>
      <c r="K6">
        <v>281</v>
      </c>
      <c r="L6">
        <v>57249</v>
      </c>
      <c r="M6">
        <v>332</v>
      </c>
      <c r="N6">
        <v>81</v>
      </c>
      <c r="O6">
        <v>12676</v>
      </c>
      <c r="P6">
        <v>301</v>
      </c>
      <c r="Q6">
        <v>353</v>
      </c>
      <c r="R6">
        <v>10</v>
      </c>
      <c r="T6" s="30" t="s">
        <v>112</v>
      </c>
      <c r="U6" s="54">
        <v>87</v>
      </c>
    </row>
    <row r="7" spans="1:21">
      <c r="A7" t="s">
        <v>12</v>
      </c>
      <c r="B7">
        <v>1137</v>
      </c>
      <c r="C7">
        <v>924</v>
      </c>
      <c r="D7">
        <v>213</v>
      </c>
      <c r="E7">
        <v>169</v>
      </c>
      <c r="F7">
        <v>251</v>
      </c>
      <c r="G7">
        <v>125</v>
      </c>
      <c r="I7" s="56">
        <v>15313</v>
      </c>
      <c r="J7">
        <v>55</v>
      </c>
      <c r="K7">
        <v>40</v>
      </c>
      <c r="L7">
        <v>15211</v>
      </c>
      <c r="M7">
        <v>20</v>
      </c>
      <c r="N7">
        <v>0</v>
      </c>
      <c r="O7">
        <v>650</v>
      </c>
      <c r="P7">
        <v>7</v>
      </c>
      <c r="Q7">
        <v>15</v>
      </c>
      <c r="R7">
        <v>0</v>
      </c>
      <c r="T7" s="30" t="s">
        <v>113</v>
      </c>
      <c r="U7" s="54">
        <v>17</v>
      </c>
    </row>
    <row r="8" spans="1:21">
      <c r="A8" t="s">
        <v>13</v>
      </c>
      <c r="B8">
        <v>609</v>
      </c>
      <c r="C8">
        <v>477</v>
      </c>
      <c r="D8">
        <v>132</v>
      </c>
      <c r="E8">
        <v>151</v>
      </c>
      <c r="F8">
        <v>149</v>
      </c>
      <c r="G8">
        <v>86</v>
      </c>
      <c r="I8" s="56">
        <v>9244</v>
      </c>
      <c r="J8">
        <v>102</v>
      </c>
      <c r="K8">
        <v>7</v>
      </c>
      <c r="L8">
        <v>9085</v>
      </c>
      <c r="M8">
        <v>20</v>
      </c>
      <c r="N8">
        <v>0</v>
      </c>
      <c r="O8">
        <v>526</v>
      </c>
      <c r="P8">
        <v>2</v>
      </c>
      <c r="Q8">
        <v>13</v>
      </c>
      <c r="R8">
        <v>0</v>
      </c>
      <c r="T8" s="30" t="s">
        <v>114</v>
      </c>
      <c r="U8" s="54">
        <v>480</v>
      </c>
    </row>
    <row r="9" spans="1:21">
      <c r="A9" t="s">
        <v>14</v>
      </c>
      <c r="B9">
        <v>181</v>
      </c>
      <c r="C9">
        <v>136</v>
      </c>
      <c r="D9">
        <v>45</v>
      </c>
      <c r="E9">
        <v>23</v>
      </c>
      <c r="F9">
        <v>1</v>
      </c>
      <c r="G9">
        <v>35</v>
      </c>
      <c r="I9" s="56">
        <v>9293</v>
      </c>
      <c r="J9">
        <v>2</v>
      </c>
      <c r="K9">
        <v>0</v>
      </c>
      <c r="L9">
        <v>9132</v>
      </c>
      <c r="M9">
        <v>2</v>
      </c>
      <c r="N9">
        <v>0</v>
      </c>
      <c r="O9">
        <v>252</v>
      </c>
      <c r="P9">
        <v>1</v>
      </c>
      <c r="Q9">
        <v>1</v>
      </c>
      <c r="R9">
        <v>0</v>
      </c>
      <c r="T9" s="30" t="s">
        <v>115</v>
      </c>
      <c r="U9" s="54">
        <v>26</v>
      </c>
    </row>
    <row r="10" spans="1:21">
      <c r="A10" t="s">
        <v>15</v>
      </c>
      <c r="B10">
        <v>60</v>
      </c>
      <c r="C10">
        <v>22</v>
      </c>
      <c r="D10">
        <v>38</v>
      </c>
      <c r="E10">
        <v>56</v>
      </c>
      <c r="F10">
        <v>16</v>
      </c>
      <c r="G10">
        <v>12</v>
      </c>
      <c r="I10" s="56">
        <v>6555</v>
      </c>
      <c r="J10">
        <v>23</v>
      </c>
      <c r="K10">
        <v>2</v>
      </c>
      <c r="L10">
        <v>6411</v>
      </c>
      <c r="M10">
        <v>1</v>
      </c>
      <c r="N10">
        <v>0</v>
      </c>
      <c r="O10">
        <v>130</v>
      </c>
      <c r="P10">
        <v>2</v>
      </c>
      <c r="Q10">
        <v>4</v>
      </c>
      <c r="R10">
        <v>0</v>
      </c>
      <c r="T10" s="30" t="s">
        <v>116</v>
      </c>
      <c r="U10" s="54">
        <v>12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I11" s="56">
        <v>19046</v>
      </c>
      <c r="J11">
        <v>1739</v>
      </c>
      <c r="K11">
        <v>1758</v>
      </c>
      <c r="L11">
        <v>19046</v>
      </c>
      <c r="M11">
        <v>1739</v>
      </c>
      <c r="N11">
        <v>1758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54">
        <v>12</v>
      </c>
    </row>
    <row r="12" spans="1:21">
      <c r="A12" t="s">
        <v>17</v>
      </c>
      <c r="B12">
        <v>200</v>
      </c>
      <c r="C12">
        <v>146</v>
      </c>
      <c r="D12">
        <v>54</v>
      </c>
      <c r="E12">
        <v>106</v>
      </c>
      <c r="F12">
        <v>48</v>
      </c>
      <c r="G12">
        <v>39</v>
      </c>
      <c r="I12" s="56">
        <v>3132</v>
      </c>
      <c r="J12">
        <v>37</v>
      </c>
      <c r="K12">
        <v>16</v>
      </c>
      <c r="L12">
        <v>3040</v>
      </c>
      <c r="M12">
        <v>17</v>
      </c>
      <c r="N12">
        <v>3</v>
      </c>
      <c r="O12">
        <v>495</v>
      </c>
      <c r="P12">
        <v>5</v>
      </c>
      <c r="Q12">
        <v>5</v>
      </c>
      <c r="R12">
        <v>0</v>
      </c>
      <c r="T12" s="30" t="s">
        <v>118</v>
      </c>
      <c r="U12" s="54">
        <v>0</v>
      </c>
    </row>
    <row r="13" spans="1:21">
      <c r="A13" t="s">
        <v>18</v>
      </c>
      <c r="B13">
        <v>692</v>
      </c>
      <c r="C13">
        <v>358</v>
      </c>
      <c r="D13">
        <v>334</v>
      </c>
      <c r="E13">
        <v>158</v>
      </c>
      <c r="F13">
        <v>159</v>
      </c>
      <c r="G13">
        <v>78</v>
      </c>
      <c r="I13" s="56">
        <v>5361</v>
      </c>
      <c r="J13">
        <v>46</v>
      </c>
      <c r="K13">
        <v>105</v>
      </c>
      <c r="L13">
        <v>5239</v>
      </c>
      <c r="M13">
        <v>24</v>
      </c>
      <c r="N13">
        <v>22</v>
      </c>
      <c r="O13">
        <v>499</v>
      </c>
      <c r="P13">
        <v>80</v>
      </c>
      <c r="Q13">
        <v>11</v>
      </c>
      <c r="R13">
        <v>1</v>
      </c>
      <c r="T13" s="30" t="s">
        <v>119</v>
      </c>
      <c r="U13" s="54">
        <v>10</v>
      </c>
    </row>
    <row r="14" spans="1:21">
      <c r="A14" t="s">
        <v>19</v>
      </c>
      <c r="B14">
        <v>1342</v>
      </c>
      <c r="C14">
        <v>782</v>
      </c>
      <c r="D14">
        <v>560</v>
      </c>
      <c r="E14">
        <v>437</v>
      </c>
      <c r="F14">
        <v>246</v>
      </c>
      <c r="G14">
        <v>179</v>
      </c>
      <c r="I14" s="56">
        <v>13956</v>
      </c>
      <c r="J14">
        <v>112</v>
      </c>
      <c r="K14">
        <v>62</v>
      </c>
      <c r="L14">
        <v>13622</v>
      </c>
      <c r="M14">
        <v>41</v>
      </c>
      <c r="N14">
        <v>14</v>
      </c>
      <c r="O14">
        <v>1284</v>
      </c>
      <c r="P14">
        <v>18</v>
      </c>
      <c r="Q14">
        <v>29</v>
      </c>
      <c r="R14">
        <v>1</v>
      </c>
      <c r="T14" s="30" t="s">
        <v>120</v>
      </c>
      <c r="U14" s="54">
        <v>98</v>
      </c>
    </row>
    <row r="15" spans="1:21">
      <c r="A15" t="s">
        <v>20</v>
      </c>
      <c r="B15">
        <v>862</v>
      </c>
      <c r="C15">
        <v>549</v>
      </c>
      <c r="D15">
        <v>313</v>
      </c>
      <c r="E15">
        <v>227</v>
      </c>
      <c r="F15">
        <v>161</v>
      </c>
      <c r="G15">
        <v>125</v>
      </c>
      <c r="I15" s="56">
        <v>7741</v>
      </c>
      <c r="J15">
        <v>52</v>
      </c>
      <c r="K15">
        <v>36</v>
      </c>
      <c r="L15">
        <v>7611</v>
      </c>
      <c r="M15">
        <v>25</v>
      </c>
      <c r="N15">
        <v>12</v>
      </c>
      <c r="O15">
        <v>890</v>
      </c>
      <c r="P15">
        <v>13</v>
      </c>
      <c r="Q15">
        <v>26</v>
      </c>
      <c r="R15">
        <v>1</v>
      </c>
      <c r="T15" s="30" t="s">
        <v>121</v>
      </c>
      <c r="U15" s="54">
        <v>18</v>
      </c>
    </row>
    <row r="16" spans="1:21">
      <c r="A16" t="s">
        <v>21</v>
      </c>
      <c r="B16">
        <v>176</v>
      </c>
      <c r="C16">
        <v>109</v>
      </c>
      <c r="D16">
        <v>67</v>
      </c>
      <c r="E16">
        <v>77</v>
      </c>
      <c r="F16">
        <v>17</v>
      </c>
      <c r="G16">
        <v>44</v>
      </c>
      <c r="I16" s="56">
        <v>8551</v>
      </c>
      <c r="J16">
        <v>44</v>
      </c>
      <c r="K16">
        <v>6</v>
      </c>
      <c r="L16">
        <v>8358</v>
      </c>
      <c r="M16">
        <v>8</v>
      </c>
      <c r="N16">
        <v>0</v>
      </c>
      <c r="O16">
        <v>419</v>
      </c>
      <c r="P16">
        <v>1</v>
      </c>
      <c r="Q16">
        <v>7</v>
      </c>
      <c r="R16">
        <v>1</v>
      </c>
      <c r="T16" s="30" t="s">
        <v>122</v>
      </c>
      <c r="U16" s="54">
        <v>225</v>
      </c>
    </row>
    <row r="17" spans="1:21">
      <c r="A17" t="s">
        <v>22</v>
      </c>
      <c r="B17">
        <v>2593</v>
      </c>
      <c r="C17">
        <v>1206</v>
      </c>
      <c r="D17">
        <v>1387</v>
      </c>
      <c r="E17">
        <v>479</v>
      </c>
      <c r="F17">
        <v>463</v>
      </c>
      <c r="G17">
        <v>250</v>
      </c>
      <c r="I17" s="56">
        <v>15726</v>
      </c>
      <c r="J17">
        <v>155</v>
      </c>
      <c r="K17">
        <v>26</v>
      </c>
      <c r="L17">
        <v>15437</v>
      </c>
      <c r="M17">
        <v>79</v>
      </c>
      <c r="N17">
        <v>14</v>
      </c>
      <c r="O17">
        <v>3623</v>
      </c>
      <c r="P17">
        <v>18</v>
      </c>
      <c r="Q17">
        <v>42</v>
      </c>
      <c r="R17">
        <v>1</v>
      </c>
      <c r="T17" s="30" t="s">
        <v>191</v>
      </c>
      <c r="U17" s="31"/>
    </row>
    <row r="18" spans="1:21">
      <c r="A18" t="s">
        <v>23</v>
      </c>
      <c r="B18">
        <v>271</v>
      </c>
      <c r="C18">
        <v>214</v>
      </c>
      <c r="D18">
        <v>57</v>
      </c>
      <c r="E18">
        <v>105</v>
      </c>
      <c r="F18">
        <v>49</v>
      </c>
      <c r="G18">
        <v>27</v>
      </c>
      <c r="I18" s="56">
        <v>10064</v>
      </c>
      <c r="J18">
        <v>80</v>
      </c>
      <c r="K18">
        <v>17</v>
      </c>
      <c r="L18">
        <v>9977</v>
      </c>
      <c r="M18">
        <v>20</v>
      </c>
      <c r="N18">
        <v>0</v>
      </c>
      <c r="O18">
        <v>117</v>
      </c>
      <c r="P18">
        <v>1</v>
      </c>
      <c r="Q18">
        <v>1</v>
      </c>
      <c r="R18">
        <v>0</v>
      </c>
      <c r="T18" s="30" t="s">
        <v>123</v>
      </c>
      <c r="U18" s="54">
        <v>19</v>
      </c>
    </row>
    <row r="19" spans="1:21">
      <c r="A19" t="s">
        <v>24</v>
      </c>
      <c r="B19" s="56">
        <v>4100</v>
      </c>
      <c r="C19" s="56">
        <v>2349</v>
      </c>
      <c r="D19" s="56">
        <v>1751</v>
      </c>
      <c r="E19" s="56">
        <v>278</v>
      </c>
      <c r="F19" s="56">
        <v>770</v>
      </c>
      <c r="G19" s="56">
        <v>453</v>
      </c>
      <c r="I19" s="56">
        <v>33045</v>
      </c>
      <c r="J19" s="56">
        <v>256</v>
      </c>
      <c r="K19" s="56">
        <v>197</v>
      </c>
      <c r="L19" s="56">
        <v>31301</v>
      </c>
      <c r="M19" s="56">
        <v>78</v>
      </c>
      <c r="N19" s="56">
        <v>7</v>
      </c>
      <c r="O19" s="56">
        <v>3046</v>
      </c>
      <c r="P19" s="56">
        <v>21</v>
      </c>
      <c r="Q19" s="56">
        <v>60</v>
      </c>
      <c r="R19" s="56">
        <v>4</v>
      </c>
      <c r="T19" s="30" t="s">
        <v>124</v>
      </c>
      <c r="U19" s="54">
        <v>137</v>
      </c>
    </row>
    <row r="20" spans="1:21">
      <c r="A20" s="55" t="s">
        <v>189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T20" s="30" t="s">
        <v>125</v>
      </c>
      <c r="U20" s="54">
        <v>1093</v>
      </c>
    </row>
    <row r="21" spans="1:21">
      <c r="A21" t="s">
        <v>25</v>
      </c>
      <c r="B21">
        <v>3449</v>
      </c>
      <c r="C21">
        <v>2383</v>
      </c>
      <c r="D21">
        <v>1066</v>
      </c>
      <c r="E21">
        <v>249</v>
      </c>
      <c r="F21">
        <v>389</v>
      </c>
      <c r="G21">
        <v>505</v>
      </c>
      <c r="I21" s="56">
        <v>27754</v>
      </c>
      <c r="J21">
        <v>170</v>
      </c>
      <c r="K21">
        <v>57</v>
      </c>
      <c r="L21">
        <v>26550</v>
      </c>
      <c r="M21">
        <v>28</v>
      </c>
      <c r="N21">
        <v>1</v>
      </c>
      <c r="O21">
        <v>4548</v>
      </c>
      <c r="P21">
        <v>25</v>
      </c>
      <c r="Q21">
        <v>63</v>
      </c>
      <c r="R21">
        <v>1</v>
      </c>
      <c r="T21" s="30" t="s">
        <v>126</v>
      </c>
      <c r="U21" s="54">
        <v>43</v>
      </c>
    </row>
    <row r="22" spans="1:21">
      <c r="A22" t="s">
        <v>26</v>
      </c>
      <c r="B22">
        <v>664</v>
      </c>
      <c r="C22">
        <v>445</v>
      </c>
      <c r="D22">
        <v>219</v>
      </c>
      <c r="E22">
        <v>166</v>
      </c>
      <c r="F22">
        <v>98</v>
      </c>
      <c r="G22">
        <v>101</v>
      </c>
      <c r="I22" s="56">
        <v>16244</v>
      </c>
      <c r="J22">
        <v>100</v>
      </c>
      <c r="K22">
        <v>262</v>
      </c>
      <c r="L22">
        <v>15486</v>
      </c>
      <c r="M22">
        <v>30</v>
      </c>
      <c r="N22">
        <v>12</v>
      </c>
      <c r="O22">
        <v>1668</v>
      </c>
      <c r="P22">
        <v>15</v>
      </c>
      <c r="Q22">
        <v>26</v>
      </c>
      <c r="R22">
        <v>0</v>
      </c>
      <c r="T22" s="30" t="s">
        <v>127</v>
      </c>
      <c r="U22" s="54">
        <v>93</v>
      </c>
    </row>
    <row r="23" spans="1:21">
      <c r="A23" t="s">
        <v>27</v>
      </c>
      <c r="B23">
        <v>4083</v>
      </c>
      <c r="C23">
        <v>1967</v>
      </c>
      <c r="D23">
        <v>2116</v>
      </c>
      <c r="E23">
        <v>372</v>
      </c>
      <c r="F23">
        <v>587</v>
      </c>
      <c r="G23">
        <v>429</v>
      </c>
      <c r="I23" s="56">
        <v>21164</v>
      </c>
      <c r="J23">
        <v>182</v>
      </c>
      <c r="K23">
        <v>61</v>
      </c>
      <c r="L23">
        <v>20260</v>
      </c>
      <c r="M23">
        <v>87</v>
      </c>
      <c r="N23">
        <v>17</v>
      </c>
      <c r="O23">
        <v>3147</v>
      </c>
      <c r="P23">
        <v>21</v>
      </c>
      <c r="Q23">
        <v>74</v>
      </c>
      <c r="R23">
        <v>429</v>
      </c>
      <c r="T23" s="30" t="s">
        <v>128</v>
      </c>
      <c r="U23" s="54">
        <v>50</v>
      </c>
    </row>
    <row r="24" spans="1:21">
      <c r="A24" t="s">
        <v>28</v>
      </c>
      <c r="B24">
        <v>16915</v>
      </c>
      <c r="C24">
        <v>9621</v>
      </c>
      <c r="D24">
        <v>7294</v>
      </c>
      <c r="E24">
        <v>1209</v>
      </c>
      <c r="F24">
        <v>1732</v>
      </c>
      <c r="G24">
        <v>1549</v>
      </c>
      <c r="I24" s="56">
        <v>91466</v>
      </c>
      <c r="J24">
        <v>450</v>
      </c>
      <c r="K24">
        <v>207</v>
      </c>
      <c r="L24">
        <v>81646</v>
      </c>
      <c r="M24">
        <v>288</v>
      </c>
      <c r="N24">
        <v>65</v>
      </c>
      <c r="O24">
        <v>18784</v>
      </c>
      <c r="P24">
        <v>194</v>
      </c>
      <c r="Q24">
        <v>301</v>
      </c>
      <c r="R24">
        <v>10</v>
      </c>
      <c r="T24" s="30" t="s">
        <v>129</v>
      </c>
      <c r="U24" s="54">
        <v>113</v>
      </c>
    </row>
    <row r="25" spans="1:21">
      <c r="A25" t="s">
        <v>29</v>
      </c>
      <c r="B25">
        <v>1181</v>
      </c>
      <c r="C25">
        <v>673</v>
      </c>
      <c r="D25">
        <v>508</v>
      </c>
      <c r="E25">
        <v>383</v>
      </c>
      <c r="F25">
        <v>169</v>
      </c>
      <c r="G25">
        <v>128</v>
      </c>
      <c r="I25" s="56">
        <v>12809</v>
      </c>
      <c r="J25">
        <v>174</v>
      </c>
      <c r="K25">
        <v>309</v>
      </c>
      <c r="L25">
        <v>12470</v>
      </c>
      <c r="M25">
        <v>114</v>
      </c>
      <c r="N25">
        <v>37</v>
      </c>
      <c r="O25">
        <v>883</v>
      </c>
      <c r="P25">
        <v>6</v>
      </c>
      <c r="Q25">
        <v>14</v>
      </c>
      <c r="R25">
        <v>1</v>
      </c>
      <c r="T25" s="30" t="s">
        <v>130</v>
      </c>
      <c r="U25" s="54">
        <v>16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I26" s="5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208</v>
      </c>
      <c r="P26">
        <v>1</v>
      </c>
      <c r="Q26">
        <v>1</v>
      </c>
      <c r="R26">
        <v>0</v>
      </c>
      <c r="T26" s="30" t="s">
        <v>131</v>
      </c>
      <c r="U26" s="54">
        <v>43</v>
      </c>
    </row>
    <row r="27" spans="1:21">
      <c r="A27" t="s">
        <v>31</v>
      </c>
      <c r="B27">
        <v>1249</v>
      </c>
      <c r="C27">
        <v>770</v>
      </c>
      <c r="D27">
        <v>479</v>
      </c>
      <c r="E27">
        <v>246</v>
      </c>
      <c r="F27">
        <v>205</v>
      </c>
      <c r="G27">
        <v>126</v>
      </c>
      <c r="I27" s="56">
        <v>15040</v>
      </c>
      <c r="J27">
        <v>142</v>
      </c>
      <c r="K27">
        <v>13</v>
      </c>
      <c r="L27">
        <v>14732</v>
      </c>
      <c r="M27">
        <v>42</v>
      </c>
      <c r="N27">
        <v>0</v>
      </c>
      <c r="O27">
        <v>1017</v>
      </c>
      <c r="P27">
        <v>7</v>
      </c>
      <c r="Q27">
        <v>13</v>
      </c>
      <c r="R27">
        <v>0</v>
      </c>
      <c r="T27" s="30" t="s">
        <v>132</v>
      </c>
      <c r="U27" s="54">
        <v>84</v>
      </c>
    </row>
    <row r="28" spans="1:21">
      <c r="A28" t="s">
        <v>32</v>
      </c>
      <c r="B28">
        <v>290</v>
      </c>
      <c r="C28">
        <v>154</v>
      </c>
      <c r="D28">
        <v>136</v>
      </c>
      <c r="E28">
        <v>41</v>
      </c>
      <c r="F28">
        <v>44</v>
      </c>
      <c r="G28">
        <v>57</v>
      </c>
      <c r="I28" s="56">
        <v>4117</v>
      </c>
      <c r="J28">
        <v>31</v>
      </c>
      <c r="K28">
        <v>1</v>
      </c>
      <c r="L28">
        <v>4086</v>
      </c>
      <c r="M28">
        <v>9</v>
      </c>
      <c r="N28">
        <v>0</v>
      </c>
      <c r="O28">
        <v>566</v>
      </c>
      <c r="P28">
        <v>1</v>
      </c>
      <c r="Q28">
        <v>13</v>
      </c>
      <c r="R28">
        <v>0</v>
      </c>
      <c r="T28" s="30" t="s">
        <v>133</v>
      </c>
      <c r="U28" s="54">
        <v>0</v>
      </c>
    </row>
    <row r="29" spans="1:21">
      <c r="A29" t="s">
        <v>33</v>
      </c>
      <c r="B29">
        <v>2816</v>
      </c>
      <c r="C29">
        <v>1677</v>
      </c>
      <c r="D29">
        <v>1139</v>
      </c>
      <c r="E29">
        <v>441</v>
      </c>
      <c r="F29">
        <v>409</v>
      </c>
      <c r="G29">
        <v>265</v>
      </c>
      <c r="I29" s="56">
        <v>16414</v>
      </c>
      <c r="J29">
        <v>147</v>
      </c>
      <c r="K29">
        <v>378</v>
      </c>
      <c r="L29">
        <v>16234</v>
      </c>
      <c r="M29">
        <v>67</v>
      </c>
      <c r="N29">
        <v>1</v>
      </c>
      <c r="O29">
        <v>1714</v>
      </c>
      <c r="P29">
        <v>9</v>
      </c>
      <c r="Q29">
        <v>42</v>
      </c>
      <c r="R29">
        <v>2</v>
      </c>
      <c r="T29" s="30" t="s">
        <v>134</v>
      </c>
      <c r="U29" s="54">
        <v>17</v>
      </c>
    </row>
    <row r="30" spans="1:21">
      <c r="A30" t="s">
        <v>34</v>
      </c>
      <c r="B30">
        <v>64</v>
      </c>
      <c r="C30">
        <v>56</v>
      </c>
      <c r="D30">
        <v>8</v>
      </c>
      <c r="E30">
        <v>75</v>
      </c>
      <c r="F30">
        <v>71</v>
      </c>
      <c r="G30">
        <v>12</v>
      </c>
      <c r="I30" s="56">
        <v>1135</v>
      </c>
      <c r="J30">
        <v>8</v>
      </c>
      <c r="K30">
        <v>1</v>
      </c>
      <c r="L30">
        <v>1047</v>
      </c>
      <c r="M30">
        <v>2</v>
      </c>
      <c r="N30">
        <v>0</v>
      </c>
      <c r="O30">
        <v>141</v>
      </c>
      <c r="P30">
        <v>1</v>
      </c>
      <c r="Q30">
        <v>2</v>
      </c>
      <c r="R30">
        <v>0</v>
      </c>
      <c r="T30" s="30" t="s">
        <v>135</v>
      </c>
      <c r="U30" s="54">
        <v>96</v>
      </c>
    </row>
    <row r="31" spans="1:21">
      <c r="A31" t="s">
        <v>35</v>
      </c>
      <c r="B31">
        <v>524</v>
      </c>
      <c r="C31">
        <v>276</v>
      </c>
      <c r="D31">
        <v>248</v>
      </c>
      <c r="E31">
        <v>216</v>
      </c>
      <c r="F31">
        <v>42</v>
      </c>
      <c r="G31">
        <v>80</v>
      </c>
      <c r="I31" s="56">
        <v>21595</v>
      </c>
      <c r="J31">
        <v>138</v>
      </c>
      <c r="K31">
        <v>72</v>
      </c>
      <c r="L31">
        <v>20712</v>
      </c>
      <c r="M31">
        <v>57</v>
      </c>
      <c r="N31">
        <v>0</v>
      </c>
      <c r="O31">
        <v>579</v>
      </c>
      <c r="P31">
        <v>1</v>
      </c>
      <c r="Q31">
        <v>28</v>
      </c>
      <c r="R31">
        <v>0</v>
      </c>
      <c r="T31" s="30" t="s">
        <v>136</v>
      </c>
      <c r="U31" s="54">
        <v>16</v>
      </c>
    </row>
    <row r="32" spans="1:21">
      <c r="A32" t="s">
        <v>36</v>
      </c>
      <c r="B32">
        <v>3478</v>
      </c>
      <c r="C32">
        <v>2383</v>
      </c>
      <c r="D32">
        <v>1095</v>
      </c>
      <c r="E32">
        <v>536</v>
      </c>
      <c r="F32">
        <v>566</v>
      </c>
      <c r="G32">
        <v>439</v>
      </c>
      <c r="I32" s="56">
        <v>24459</v>
      </c>
      <c r="J32">
        <v>209</v>
      </c>
      <c r="K32">
        <v>231</v>
      </c>
      <c r="L32">
        <v>24207</v>
      </c>
      <c r="M32">
        <v>102</v>
      </c>
      <c r="N32">
        <v>24</v>
      </c>
      <c r="O32">
        <v>2765</v>
      </c>
      <c r="P32">
        <v>16</v>
      </c>
      <c r="Q32">
        <v>61</v>
      </c>
      <c r="R32">
        <v>2</v>
      </c>
      <c r="T32" s="30" t="s">
        <v>137</v>
      </c>
      <c r="U32" s="54">
        <v>52</v>
      </c>
    </row>
    <row r="33" spans="1:21">
      <c r="A33" t="s">
        <v>37</v>
      </c>
      <c r="B33">
        <v>2114</v>
      </c>
      <c r="C33">
        <v>1537</v>
      </c>
      <c r="D33">
        <v>577</v>
      </c>
      <c r="E33">
        <v>454</v>
      </c>
      <c r="F33">
        <v>514</v>
      </c>
      <c r="G33">
        <v>285</v>
      </c>
      <c r="I33" s="56">
        <v>23717</v>
      </c>
      <c r="J33">
        <v>258</v>
      </c>
      <c r="K33">
        <v>443</v>
      </c>
      <c r="L33">
        <v>23285</v>
      </c>
      <c r="M33">
        <v>125</v>
      </c>
      <c r="N33">
        <v>1</v>
      </c>
      <c r="O33">
        <v>3286</v>
      </c>
      <c r="P33">
        <v>24</v>
      </c>
      <c r="Q33">
        <v>45</v>
      </c>
      <c r="R33">
        <v>5</v>
      </c>
      <c r="T33" s="30" t="s">
        <v>138</v>
      </c>
      <c r="U33" s="54">
        <v>215</v>
      </c>
    </row>
    <row r="34" spans="1:21">
      <c r="A34" t="s">
        <v>38</v>
      </c>
      <c r="B34">
        <v>1521</v>
      </c>
      <c r="C34">
        <v>1122</v>
      </c>
      <c r="D34">
        <v>399</v>
      </c>
      <c r="E34">
        <v>113</v>
      </c>
      <c r="F34">
        <v>224</v>
      </c>
      <c r="G34">
        <v>203</v>
      </c>
      <c r="I34" s="56">
        <v>10636</v>
      </c>
      <c r="J34">
        <v>58</v>
      </c>
      <c r="K34">
        <v>43</v>
      </c>
      <c r="L34">
        <v>10491</v>
      </c>
      <c r="M34">
        <v>15</v>
      </c>
      <c r="N34">
        <v>0</v>
      </c>
      <c r="O34">
        <v>1280</v>
      </c>
      <c r="P34">
        <v>11</v>
      </c>
      <c r="Q34">
        <v>38</v>
      </c>
      <c r="R34">
        <v>0</v>
      </c>
      <c r="T34" s="30" t="s">
        <v>139</v>
      </c>
      <c r="U34" s="54">
        <v>47</v>
      </c>
    </row>
    <row r="35" spans="1:21">
      <c r="A35" t="s">
        <v>39</v>
      </c>
      <c r="B35">
        <v>8420</v>
      </c>
      <c r="C35">
        <v>5279</v>
      </c>
      <c r="D35">
        <v>3141</v>
      </c>
      <c r="E35">
        <v>1004</v>
      </c>
      <c r="F35">
        <v>1037</v>
      </c>
      <c r="G35">
        <v>1002</v>
      </c>
      <c r="I35" s="56">
        <v>64539</v>
      </c>
      <c r="J35">
        <v>571</v>
      </c>
      <c r="K35">
        <v>355</v>
      </c>
      <c r="L35">
        <v>62255</v>
      </c>
      <c r="M35">
        <v>358</v>
      </c>
      <c r="N35">
        <v>125</v>
      </c>
      <c r="O35">
        <v>13066</v>
      </c>
      <c r="P35">
        <v>48</v>
      </c>
      <c r="Q35">
        <v>187</v>
      </c>
      <c r="R35">
        <v>5</v>
      </c>
      <c r="T35" s="30" t="s">
        <v>140</v>
      </c>
      <c r="U35" s="54">
        <v>73</v>
      </c>
    </row>
    <row r="36" spans="1:21">
      <c r="A36" t="s">
        <v>40</v>
      </c>
      <c r="B36">
        <v>1484</v>
      </c>
      <c r="C36">
        <v>813</v>
      </c>
      <c r="D36">
        <v>671</v>
      </c>
      <c r="E36">
        <v>436</v>
      </c>
      <c r="F36">
        <v>230</v>
      </c>
      <c r="G36">
        <v>196</v>
      </c>
      <c r="I36" s="56">
        <v>20823</v>
      </c>
      <c r="J36">
        <v>119</v>
      </c>
      <c r="K36">
        <v>18</v>
      </c>
      <c r="L36">
        <v>20557</v>
      </c>
      <c r="M36">
        <v>43</v>
      </c>
      <c r="N36">
        <v>0</v>
      </c>
      <c r="O36">
        <v>1478</v>
      </c>
      <c r="P36">
        <v>6</v>
      </c>
      <c r="Q36">
        <v>18</v>
      </c>
      <c r="R36">
        <v>0</v>
      </c>
      <c r="T36" s="30" t="s">
        <v>141</v>
      </c>
      <c r="U36" s="54"/>
    </row>
    <row r="37" spans="1:21">
      <c r="A37" t="s">
        <v>41</v>
      </c>
      <c r="B37">
        <v>3927</v>
      </c>
      <c r="C37">
        <v>2217</v>
      </c>
      <c r="D37">
        <v>1710</v>
      </c>
      <c r="E37">
        <v>399</v>
      </c>
      <c r="F37">
        <v>274</v>
      </c>
      <c r="G37">
        <v>744</v>
      </c>
      <c r="I37" s="56">
        <v>33182</v>
      </c>
      <c r="J37">
        <v>191</v>
      </c>
      <c r="K37">
        <v>220</v>
      </c>
      <c r="L37">
        <v>31650</v>
      </c>
      <c r="M37">
        <v>99</v>
      </c>
      <c r="N37">
        <v>92</v>
      </c>
      <c r="O37">
        <v>6558</v>
      </c>
      <c r="P37">
        <v>55</v>
      </c>
      <c r="Q37">
        <v>119</v>
      </c>
      <c r="R37">
        <v>9</v>
      </c>
      <c r="T37" s="30" t="s">
        <v>142</v>
      </c>
      <c r="U37" s="54">
        <v>6</v>
      </c>
    </row>
    <row r="38" spans="1:21">
      <c r="A38" t="s">
        <v>42</v>
      </c>
      <c r="B38">
        <v>154</v>
      </c>
      <c r="C38">
        <v>112</v>
      </c>
      <c r="D38">
        <v>42</v>
      </c>
      <c r="E38">
        <v>79</v>
      </c>
      <c r="F38">
        <v>35</v>
      </c>
      <c r="G38">
        <v>29</v>
      </c>
      <c r="I38" s="56">
        <v>8205</v>
      </c>
      <c r="J38">
        <v>56</v>
      </c>
      <c r="K38">
        <v>12</v>
      </c>
      <c r="L38">
        <v>8199</v>
      </c>
      <c r="M38">
        <v>13</v>
      </c>
      <c r="N38">
        <v>0</v>
      </c>
      <c r="O38">
        <v>240</v>
      </c>
      <c r="P38">
        <v>3</v>
      </c>
      <c r="Q38">
        <v>7</v>
      </c>
      <c r="R38">
        <v>0</v>
      </c>
      <c r="T38" s="30" t="s">
        <v>143</v>
      </c>
      <c r="U38" s="54">
        <v>8</v>
      </c>
    </row>
    <row r="39" spans="1:21">
      <c r="A39" t="s">
        <v>43</v>
      </c>
      <c r="B39">
        <v>464</v>
      </c>
      <c r="C39">
        <v>12</v>
      </c>
      <c r="D39">
        <v>452</v>
      </c>
      <c r="E39">
        <v>77</v>
      </c>
      <c r="F39">
        <v>38</v>
      </c>
      <c r="G39">
        <v>103</v>
      </c>
      <c r="I39" s="56">
        <v>10825</v>
      </c>
      <c r="J39">
        <v>241</v>
      </c>
      <c r="K39">
        <v>32</v>
      </c>
      <c r="L39">
        <v>9315</v>
      </c>
      <c r="M39">
        <v>110</v>
      </c>
      <c r="N39">
        <v>0</v>
      </c>
      <c r="O39">
        <v>252</v>
      </c>
      <c r="P39">
        <v>0</v>
      </c>
      <c r="Q39">
        <v>2</v>
      </c>
      <c r="R39">
        <v>0</v>
      </c>
      <c r="T39" s="30" t="s">
        <v>144</v>
      </c>
      <c r="U39" s="54">
        <v>40</v>
      </c>
    </row>
    <row r="40" spans="1:21">
      <c r="A40" t="s">
        <v>44</v>
      </c>
      <c r="B40">
        <v>2161</v>
      </c>
      <c r="C40">
        <v>11</v>
      </c>
      <c r="D40">
        <v>2150</v>
      </c>
      <c r="E40">
        <v>23</v>
      </c>
      <c r="F40">
        <v>62</v>
      </c>
      <c r="G40">
        <v>356</v>
      </c>
      <c r="I40" s="56">
        <v>18609</v>
      </c>
      <c r="J40">
        <v>71</v>
      </c>
      <c r="K40">
        <v>4</v>
      </c>
      <c r="L40">
        <v>14692</v>
      </c>
      <c r="M40">
        <v>14</v>
      </c>
      <c r="N40">
        <v>0</v>
      </c>
      <c r="O40">
        <v>453</v>
      </c>
      <c r="P40">
        <v>0</v>
      </c>
      <c r="Q40">
        <v>0</v>
      </c>
      <c r="R40">
        <v>0</v>
      </c>
      <c r="T40" s="30" t="s">
        <v>145</v>
      </c>
      <c r="U40" s="54">
        <v>211</v>
      </c>
    </row>
    <row r="41" spans="1:21">
      <c r="A41" t="s">
        <v>45</v>
      </c>
      <c r="B41">
        <v>151</v>
      </c>
      <c r="C41">
        <v>133</v>
      </c>
      <c r="D41">
        <v>18</v>
      </c>
      <c r="E41">
        <v>14</v>
      </c>
      <c r="F41">
        <v>42</v>
      </c>
      <c r="G41">
        <v>66</v>
      </c>
      <c r="I41" s="56">
        <v>3749</v>
      </c>
      <c r="J41">
        <v>0</v>
      </c>
      <c r="K41">
        <v>1109</v>
      </c>
      <c r="L41">
        <v>3477</v>
      </c>
      <c r="M41">
        <v>0</v>
      </c>
      <c r="N41">
        <v>5</v>
      </c>
      <c r="O41">
        <v>303</v>
      </c>
      <c r="P41">
        <v>2</v>
      </c>
      <c r="Q41">
        <v>0</v>
      </c>
      <c r="R41">
        <v>0</v>
      </c>
      <c r="T41" s="30" t="s">
        <v>146</v>
      </c>
      <c r="U41" s="54">
        <v>27</v>
      </c>
    </row>
    <row r="42" spans="1:21">
      <c r="A42" t="s">
        <v>46</v>
      </c>
      <c r="B42">
        <v>152</v>
      </c>
      <c r="C42">
        <v>6</v>
      </c>
      <c r="D42">
        <v>146</v>
      </c>
      <c r="E42">
        <v>47</v>
      </c>
      <c r="F42">
        <v>20</v>
      </c>
      <c r="G42">
        <v>76</v>
      </c>
      <c r="I42" s="56">
        <v>5081</v>
      </c>
      <c r="J42">
        <v>7</v>
      </c>
      <c r="K42">
        <v>2</v>
      </c>
      <c r="L42">
        <v>4369</v>
      </c>
      <c r="M42">
        <v>0</v>
      </c>
      <c r="N42">
        <v>0</v>
      </c>
      <c r="O42">
        <v>218</v>
      </c>
      <c r="P42">
        <v>0</v>
      </c>
      <c r="Q42">
        <v>2</v>
      </c>
      <c r="R42">
        <v>0</v>
      </c>
      <c r="T42" s="30" t="s">
        <v>147</v>
      </c>
      <c r="U42" s="54">
        <v>206</v>
      </c>
    </row>
    <row r="43" spans="1:21">
      <c r="A43" t="s">
        <v>47</v>
      </c>
      <c r="B43">
        <v>460</v>
      </c>
      <c r="C43">
        <v>55</v>
      </c>
      <c r="D43">
        <v>405</v>
      </c>
      <c r="E43">
        <v>47</v>
      </c>
      <c r="F43">
        <v>1</v>
      </c>
      <c r="G43">
        <v>128</v>
      </c>
      <c r="I43" s="56">
        <v>13443</v>
      </c>
      <c r="J43">
        <v>1</v>
      </c>
      <c r="K43">
        <v>15</v>
      </c>
      <c r="L43">
        <v>9528</v>
      </c>
      <c r="M43">
        <v>0</v>
      </c>
      <c r="N43">
        <v>0</v>
      </c>
      <c r="O43">
        <v>194</v>
      </c>
      <c r="P43">
        <v>2</v>
      </c>
      <c r="Q43">
        <v>0</v>
      </c>
      <c r="R43">
        <v>0</v>
      </c>
      <c r="T43" s="30" t="s">
        <v>148</v>
      </c>
      <c r="U43" s="54">
        <v>74</v>
      </c>
    </row>
    <row r="44" spans="1:21">
      <c r="A44" t="s">
        <v>48</v>
      </c>
      <c r="B44">
        <v>313</v>
      </c>
      <c r="C44">
        <v>193</v>
      </c>
      <c r="D44">
        <v>120</v>
      </c>
      <c r="E44">
        <v>56</v>
      </c>
      <c r="F44">
        <v>94</v>
      </c>
      <c r="G44">
        <v>45</v>
      </c>
      <c r="I44" s="56">
        <v>6557</v>
      </c>
      <c r="J44">
        <v>17</v>
      </c>
      <c r="K44">
        <v>1</v>
      </c>
      <c r="L44">
        <v>6434</v>
      </c>
      <c r="M44">
        <v>0</v>
      </c>
      <c r="N44">
        <v>0</v>
      </c>
      <c r="O44">
        <v>431</v>
      </c>
      <c r="P44">
        <v>7</v>
      </c>
      <c r="Q44">
        <v>5</v>
      </c>
      <c r="R44">
        <v>0</v>
      </c>
      <c r="T44" s="30" t="s">
        <v>149</v>
      </c>
      <c r="U44" s="54">
        <v>0</v>
      </c>
    </row>
    <row r="45" spans="1:21">
      <c r="A45" t="s">
        <v>49</v>
      </c>
      <c r="B45">
        <v>380</v>
      </c>
      <c r="C45">
        <v>257</v>
      </c>
      <c r="D45">
        <v>123</v>
      </c>
      <c r="E45">
        <v>146</v>
      </c>
      <c r="F45">
        <v>63</v>
      </c>
      <c r="G45">
        <v>47</v>
      </c>
      <c r="I45" s="56">
        <v>7084</v>
      </c>
      <c r="J45">
        <v>35</v>
      </c>
      <c r="K45">
        <v>8</v>
      </c>
      <c r="L45">
        <v>7050</v>
      </c>
      <c r="M45">
        <v>7</v>
      </c>
      <c r="N45">
        <v>0</v>
      </c>
      <c r="O45">
        <v>238</v>
      </c>
      <c r="P45">
        <v>0</v>
      </c>
      <c r="Q45">
        <v>2</v>
      </c>
      <c r="R45">
        <v>0</v>
      </c>
      <c r="T45" s="30" t="s">
        <v>150</v>
      </c>
      <c r="U45" s="54">
        <v>11</v>
      </c>
    </row>
    <row r="46" spans="1:21" ht="15" thickBot="1">
      <c r="A46" t="s">
        <v>50</v>
      </c>
      <c r="B46">
        <v>1708</v>
      </c>
      <c r="C46">
        <v>1034</v>
      </c>
      <c r="D46">
        <v>674</v>
      </c>
      <c r="E46">
        <v>257</v>
      </c>
      <c r="F46">
        <v>316</v>
      </c>
      <c r="G46">
        <v>247</v>
      </c>
      <c r="I46" s="56">
        <v>15115</v>
      </c>
      <c r="J46">
        <v>121</v>
      </c>
      <c r="K46">
        <v>23</v>
      </c>
      <c r="L46">
        <v>15039</v>
      </c>
      <c r="M46">
        <v>40</v>
      </c>
      <c r="N46">
        <v>17</v>
      </c>
      <c r="O46">
        <v>1375</v>
      </c>
      <c r="P46">
        <v>10</v>
      </c>
      <c r="Q46">
        <v>30</v>
      </c>
      <c r="R46">
        <v>0</v>
      </c>
      <c r="T46" s="32" t="s">
        <v>151</v>
      </c>
      <c r="U46" s="54">
        <v>24</v>
      </c>
    </row>
    <row r="47" spans="1:21" ht="15" thickTop="1">
      <c r="A47" t="s">
        <v>51</v>
      </c>
      <c r="B47">
        <v>3593</v>
      </c>
      <c r="C47">
        <v>1305</v>
      </c>
      <c r="D47">
        <v>2288</v>
      </c>
      <c r="E47">
        <v>517</v>
      </c>
      <c r="F47">
        <v>439</v>
      </c>
      <c r="G47">
        <v>319</v>
      </c>
      <c r="I47" s="56">
        <v>32143</v>
      </c>
      <c r="J47">
        <v>178</v>
      </c>
      <c r="K47">
        <v>24</v>
      </c>
      <c r="L47">
        <v>30980</v>
      </c>
      <c r="M47">
        <v>100</v>
      </c>
      <c r="N47">
        <v>0</v>
      </c>
      <c r="O47">
        <v>1874</v>
      </c>
      <c r="P47">
        <v>10</v>
      </c>
      <c r="Q47">
        <v>47</v>
      </c>
      <c r="R47">
        <v>0</v>
      </c>
      <c r="U47" s="31"/>
    </row>
    <row r="48" spans="1:21">
      <c r="A48" t="s">
        <v>52</v>
      </c>
      <c r="B48">
        <v>2840</v>
      </c>
      <c r="C48">
        <v>1176</v>
      </c>
      <c r="D48">
        <v>1664</v>
      </c>
      <c r="E48">
        <v>574</v>
      </c>
      <c r="F48">
        <v>255</v>
      </c>
      <c r="G48">
        <v>340</v>
      </c>
      <c r="I48" s="56">
        <v>25222</v>
      </c>
      <c r="J48">
        <v>94</v>
      </c>
      <c r="K48">
        <v>75</v>
      </c>
      <c r="L48">
        <v>25094</v>
      </c>
      <c r="M48">
        <v>51</v>
      </c>
      <c r="N48">
        <v>0</v>
      </c>
      <c r="O48">
        <v>1887</v>
      </c>
      <c r="P48">
        <v>41</v>
      </c>
      <c r="Q48">
        <v>75</v>
      </c>
      <c r="R48">
        <v>2</v>
      </c>
    </row>
    <row r="49" spans="1:18">
      <c r="A49" t="s">
        <v>53</v>
      </c>
      <c r="B49">
        <v>1075</v>
      </c>
      <c r="C49">
        <v>458</v>
      </c>
      <c r="D49">
        <v>617</v>
      </c>
      <c r="E49">
        <v>212</v>
      </c>
      <c r="F49">
        <v>239</v>
      </c>
      <c r="G49">
        <v>140</v>
      </c>
      <c r="I49" s="56">
        <v>10709</v>
      </c>
      <c r="J49">
        <v>79</v>
      </c>
      <c r="K49">
        <v>48</v>
      </c>
      <c r="L49">
        <v>10129</v>
      </c>
      <c r="M49">
        <v>23</v>
      </c>
      <c r="N49">
        <v>0</v>
      </c>
      <c r="O49">
        <v>1214</v>
      </c>
      <c r="P49">
        <v>6</v>
      </c>
      <c r="Q49">
        <v>25</v>
      </c>
      <c r="R49">
        <v>0</v>
      </c>
    </row>
    <row r="50" spans="1:18">
      <c r="A50" t="s">
        <v>54</v>
      </c>
      <c r="B50">
        <v>3113</v>
      </c>
      <c r="C50">
        <v>1971</v>
      </c>
      <c r="D50">
        <v>1142</v>
      </c>
      <c r="E50">
        <v>444</v>
      </c>
      <c r="F50">
        <v>473</v>
      </c>
      <c r="G50">
        <v>487</v>
      </c>
      <c r="I50" s="56">
        <v>30925</v>
      </c>
      <c r="J50">
        <v>156</v>
      </c>
      <c r="K50">
        <v>53</v>
      </c>
      <c r="L50">
        <v>30531</v>
      </c>
      <c r="M50">
        <v>101</v>
      </c>
      <c r="N50">
        <v>8</v>
      </c>
      <c r="O50">
        <v>4973</v>
      </c>
      <c r="P50">
        <v>41</v>
      </c>
      <c r="Q50">
        <v>99</v>
      </c>
      <c r="R50">
        <v>2</v>
      </c>
    </row>
    <row r="51" spans="1:18">
      <c r="A51" t="s">
        <v>55</v>
      </c>
      <c r="B51">
        <v>721</v>
      </c>
      <c r="C51">
        <v>447</v>
      </c>
      <c r="D51">
        <v>274</v>
      </c>
      <c r="E51">
        <v>142</v>
      </c>
      <c r="F51">
        <v>207</v>
      </c>
      <c r="G51">
        <v>89</v>
      </c>
      <c r="I51" s="56">
        <v>10611</v>
      </c>
      <c r="J51">
        <v>42</v>
      </c>
      <c r="K51">
        <v>427</v>
      </c>
      <c r="L51">
        <v>10538</v>
      </c>
      <c r="M51">
        <v>9</v>
      </c>
      <c r="N51">
        <v>1</v>
      </c>
      <c r="O51">
        <v>716</v>
      </c>
      <c r="P51">
        <v>3</v>
      </c>
      <c r="Q51">
        <v>14</v>
      </c>
      <c r="R51">
        <v>0</v>
      </c>
    </row>
    <row r="52" spans="1:18">
      <c r="A52" t="s">
        <v>56</v>
      </c>
      <c r="B52">
        <v>2016</v>
      </c>
      <c r="C52">
        <v>1018</v>
      </c>
      <c r="D52">
        <v>998</v>
      </c>
      <c r="E52">
        <v>469</v>
      </c>
      <c r="F52">
        <v>392</v>
      </c>
      <c r="G52">
        <v>213</v>
      </c>
      <c r="I52" s="56">
        <v>22176</v>
      </c>
      <c r="J52">
        <v>51</v>
      </c>
      <c r="K52">
        <v>111</v>
      </c>
      <c r="L52">
        <v>21446</v>
      </c>
      <c r="M52">
        <v>25</v>
      </c>
      <c r="N52">
        <v>13</v>
      </c>
      <c r="O52">
        <v>1296</v>
      </c>
      <c r="P52">
        <v>5</v>
      </c>
      <c r="Q52">
        <v>34</v>
      </c>
      <c r="R52">
        <v>1</v>
      </c>
    </row>
    <row r="53" spans="1:18">
      <c r="A53" t="s">
        <v>57</v>
      </c>
      <c r="B53">
        <v>307</v>
      </c>
      <c r="C53">
        <v>206</v>
      </c>
      <c r="D53">
        <v>101</v>
      </c>
      <c r="E53">
        <v>63</v>
      </c>
      <c r="F53">
        <v>143</v>
      </c>
      <c r="G53">
        <v>47</v>
      </c>
      <c r="I53" s="56">
        <v>10278</v>
      </c>
      <c r="J53">
        <v>43</v>
      </c>
      <c r="K53">
        <v>5</v>
      </c>
      <c r="L53">
        <v>10110</v>
      </c>
      <c r="M53">
        <v>19</v>
      </c>
      <c r="N53">
        <v>0</v>
      </c>
      <c r="O53">
        <v>334</v>
      </c>
      <c r="P53">
        <v>3</v>
      </c>
      <c r="Q53">
        <v>11</v>
      </c>
      <c r="R53">
        <v>0</v>
      </c>
    </row>
    <row r="54" spans="1:18">
      <c r="A54" t="s">
        <v>58</v>
      </c>
      <c r="B54">
        <v>582</v>
      </c>
      <c r="C54">
        <v>235</v>
      </c>
      <c r="D54">
        <v>347</v>
      </c>
      <c r="E54">
        <v>184</v>
      </c>
      <c r="F54">
        <v>73</v>
      </c>
      <c r="G54">
        <v>96</v>
      </c>
      <c r="I54" s="56">
        <v>15081</v>
      </c>
      <c r="J54">
        <v>74</v>
      </c>
      <c r="K54">
        <v>352</v>
      </c>
      <c r="L54">
        <v>14946</v>
      </c>
      <c r="M54">
        <v>11</v>
      </c>
      <c r="N54">
        <v>4</v>
      </c>
      <c r="O54">
        <v>720</v>
      </c>
      <c r="P54">
        <v>18</v>
      </c>
      <c r="Q54">
        <v>17</v>
      </c>
      <c r="R54">
        <v>0</v>
      </c>
    </row>
    <row r="55" spans="1:18">
      <c r="A55" t="s">
        <v>59</v>
      </c>
      <c r="B55">
        <v>553</v>
      </c>
      <c r="C55">
        <v>239</v>
      </c>
      <c r="D55">
        <v>314</v>
      </c>
      <c r="E55">
        <v>134</v>
      </c>
      <c r="F55">
        <v>119</v>
      </c>
      <c r="G55">
        <v>81</v>
      </c>
      <c r="I55" s="56">
        <v>16282</v>
      </c>
      <c r="J55">
        <v>118</v>
      </c>
      <c r="K55">
        <v>901</v>
      </c>
      <c r="L55">
        <v>15735</v>
      </c>
      <c r="M55">
        <v>33</v>
      </c>
      <c r="N55">
        <v>382</v>
      </c>
      <c r="O55">
        <v>797</v>
      </c>
      <c r="P55">
        <v>7</v>
      </c>
      <c r="Q55">
        <v>16</v>
      </c>
      <c r="R55">
        <v>0</v>
      </c>
    </row>
  </sheetData>
  <sheetProtection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YTD Totals</vt:lpstr>
      <vt:lpstr>Items added summary</vt:lpstr>
      <vt:lpstr>Items weeded summary</vt:lpstr>
      <vt:lpstr>July-18</vt:lpstr>
      <vt:lpstr>JulyR</vt:lpstr>
      <vt:lpstr>August-18</vt:lpstr>
      <vt:lpstr>AugustR</vt:lpstr>
      <vt:lpstr>September-18</vt:lpstr>
      <vt:lpstr>SeptemberR</vt:lpstr>
      <vt:lpstr>October-18</vt:lpstr>
      <vt:lpstr>OctoberR</vt:lpstr>
      <vt:lpstr>November-18</vt:lpstr>
      <vt:lpstr>NovemberR</vt:lpstr>
      <vt:lpstr>December-18</vt:lpstr>
      <vt:lpstr>DecemberR</vt:lpstr>
      <vt:lpstr>January-19</vt:lpstr>
      <vt:lpstr>JanuaryR</vt:lpstr>
      <vt:lpstr>February-19</vt:lpstr>
      <vt:lpstr>FebruaryR</vt:lpstr>
      <vt:lpstr>March-19</vt:lpstr>
      <vt:lpstr>MarchR</vt:lpstr>
      <vt:lpstr>April-19</vt:lpstr>
      <vt:lpstr>AprilR</vt:lpstr>
      <vt:lpstr>May-19</vt:lpstr>
      <vt:lpstr>MayR</vt:lpstr>
      <vt:lpstr>June-19</vt:lpstr>
      <vt:lpstr>JuneR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2017-01-10T15:36:18Z</dcterms:created>
  <dcterms:modified xsi:type="dcterms:W3CDTF">2019-08-08T02:59:19Z</dcterms:modified>
</cp:coreProperties>
</file>