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Linked in NEXT\Statistics\2020.2021\"/>
    </mc:Choice>
  </mc:AlternateContent>
  <xr:revisionPtr revIDLastSave="0" documentId="13_ncr:1_{E53FC4AC-7973-406E-BB38-27C676DA1CE2}" xr6:coauthVersionLast="36" xr6:coauthVersionMax="36" xr10:uidLastSave="{00000000-0000-0000-0000-000000000000}"/>
  <bookViews>
    <workbookView xWindow="0" yWindow="0" windowWidth="15300" windowHeight="7350" tabRatio="794" xr2:uid="{00000000-000D-0000-FFFF-FFFF00000000}"/>
  </bookViews>
  <sheets>
    <sheet name="YTD Totals" sheetId="25" r:id="rId1"/>
    <sheet name="Items added summary" sheetId="27" r:id="rId2"/>
    <sheet name="Items weeded summary" sheetId="28" r:id="rId3"/>
    <sheet name="July" sheetId="2" r:id="rId4"/>
    <sheet name="JulyR" sheetId="3" state="hidden" r:id="rId5"/>
    <sheet name="August" sheetId="15" r:id="rId6"/>
    <sheet name="AugustR" sheetId="16" state="hidden" r:id="rId7"/>
    <sheet name="September" sheetId="17" r:id="rId8"/>
    <sheet name="SeptemberR" sheetId="18" state="hidden" r:id="rId9"/>
    <sheet name="October" sheetId="19" r:id="rId10"/>
    <sheet name="OctoberR" sheetId="20" state="hidden" r:id="rId11"/>
    <sheet name="November" sheetId="21" r:id="rId12"/>
    <sheet name="NovemberR" sheetId="22" state="hidden" r:id="rId13"/>
    <sheet name="December" sheetId="23" r:id="rId14"/>
    <sheet name="DecemberR" sheetId="24" state="hidden" r:id="rId15"/>
    <sheet name="January" sheetId="1" r:id="rId16"/>
    <sheet name="JanuaryR" sheetId="4" state="hidden" r:id="rId17"/>
    <sheet name="February" sheetId="5" r:id="rId18"/>
    <sheet name="FebruaryR" sheetId="6" state="hidden" r:id="rId19"/>
    <sheet name="March" sheetId="7" r:id="rId20"/>
    <sheet name="MarchR" sheetId="8" state="hidden" r:id="rId21"/>
    <sheet name="April" sheetId="9" r:id="rId22"/>
    <sheet name="AprilR" sheetId="10" state="hidden" r:id="rId23"/>
    <sheet name="May" sheetId="11" r:id="rId24"/>
    <sheet name="MayR" sheetId="12" state="hidden" r:id="rId25"/>
    <sheet name="June" sheetId="13" r:id="rId26"/>
    <sheet name="JuneR" sheetId="14" state="hidden" r:id="rId27"/>
    <sheet name="NEKLS Exceutive Board" sheetId="26" state="hidden" r:id="rId28"/>
    <sheet name="Intranetmain" sheetId="29" state="hidden" r:id="rId29"/>
  </sheets>
  <externalReferences>
    <externalReference r:id="rId30"/>
  </externalReferences>
  <definedNames>
    <definedName name="_xlnm._FilterDatabase" localSheetId="21" hidden="1">April!$A$1:$T$58</definedName>
    <definedName name="_xlnm._FilterDatabase" localSheetId="5" hidden="1">August!$A$1:$T$58</definedName>
    <definedName name="_xlnm._FilterDatabase" localSheetId="13" hidden="1">December!$A$1:$T$58</definedName>
    <definedName name="_xlnm._FilterDatabase" localSheetId="17" hidden="1">February!$A$1:$T$58</definedName>
    <definedName name="_xlnm._FilterDatabase" localSheetId="28" hidden="1">Intranetmain!$A$1:$M$1</definedName>
    <definedName name="_xlnm._FilterDatabase" localSheetId="1" hidden="1">'Items added summary'!$A$1:$S$58</definedName>
    <definedName name="_xlnm._FilterDatabase" localSheetId="2" hidden="1">'Items weeded summary'!$A$1:$S$58</definedName>
    <definedName name="_xlnm._FilterDatabase" localSheetId="15" hidden="1">January!$A$1:$R$58</definedName>
    <definedName name="_xlnm._FilterDatabase" localSheetId="16" hidden="1">JanuaryR!$A$1:$R$55</definedName>
    <definedName name="_xlnm._FilterDatabase" localSheetId="3" hidden="1">July!$A$1:$T$58</definedName>
    <definedName name="_xlnm._FilterDatabase" localSheetId="25" hidden="1">June!$A$1:$T$58</definedName>
    <definedName name="_xlnm._FilterDatabase" localSheetId="19" hidden="1">March!$A$1:$T$58</definedName>
    <definedName name="_xlnm._FilterDatabase" localSheetId="23" hidden="1">May!$A$1:$T$58</definedName>
    <definedName name="_xlnm._FilterDatabase" localSheetId="11" hidden="1">November!$A$1:$T$58</definedName>
    <definedName name="_xlnm._FilterDatabase" localSheetId="9" hidden="1">October!$A$1:$T$58</definedName>
    <definedName name="_xlnm._FilterDatabase" localSheetId="7" hidden="1">September!$A$1:$T$58</definedName>
    <definedName name="_xlnm._FilterDatabase" localSheetId="0" hidden="1">'YTD Totals'!$A$1:$V$58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13" l="1"/>
  <c r="H58" i="13"/>
  <c r="G58" i="13"/>
  <c r="I58" i="11" l="1"/>
  <c r="H58" i="11"/>
  <c r="G58" i="11"/>
  <c r="I58" i="9" l="1"/>
  <c r="H58" i="9"/>
  <c r="G58" i="9"/>
  <c r="I58" i="7" l="1"/>
  <c r="H58" i="7"/>
  <c r="G58" i="7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U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U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U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U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U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U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U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U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U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U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U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U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U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U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U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U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U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U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U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U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U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U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U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U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U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U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U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U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U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U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U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U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U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U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U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U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U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U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U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U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U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X4" i="6"/>
  <c r="I58" i="5" s="1"/>
  <c r="U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X3" i="6"/>
  <c r="H58" i="5" s="1"/>
  <c r="U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X2" i="6"/>
  <c r="G58" i="5" s="1"/>
  <c r="U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I58" i="23" l="1"/>
  <c r="H58" i="23"/>
  <c r="G58" i="23"/>
  <c r="I58" i="21" l="1"/>
  <c r="H58" i="21"/>
  <c r="G58" i="21"/>
  <c r="I58" i="19" l="1"/>
  <c r="H58" i="19"/>
  <c r="G58" i="19"/>
  <c r="C57" i="1" l="1"/>
  <c r="C56" i="1"/>
  <c r="C55" i="1"/>
  <c r="C54" i="1"/>
  <c r="C53" i="1"/>
  <c r="C52" i="1"/>
  <c r="C51" i="1"/>
  <c r="C50" i="1"/>
  <c r="C49" i="1"/>
  <c r="C48" i="1"/>
  <c r="C47" i="1"/>
  <c r="C46" i="1"/>
  <c r="C58" i="1" s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5" i="1"/>
  <c r="C16" i="1" s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Q57" i="23" l="1"/>
  <c r="P57" i="23"/>
  <c r="Q56" i="23"/>
  <c r="P56" i="23"/>
  <c r="Q55" i="23"/>
  <c r="P55" i="23"/>
  <c r="Q54" i="23"/>
  <c r="P54" i="23"/>
  <c r="Q53" i="23"/>
  <c r="P53" i="23"/>
  <c r="Q52" i="23"/>
  <c r="P52" i="23"/>
  <c r="Q51" i="23"/>
  <c r="P51" i="23"/>
  <c r="Q50" i="23"/>
  <c r="P50" i="23"/>
  <c r="Q49" i="23"/>
  <c r="P49" i="23"/>
  <c r="Q48" i="23"/>
  <c r="P48" i="23"/>
  <c r="Q47" i="23"/>
  <c r="P47" i="23"/>
  <c r="Q46" i="23"/>
  <c r="P46" i="23"/>
  <c r="Q44" i="23"/>
  <c r="P44" i="23"/>
  <c r="Q43" i="23"/>
  <c r="P43" i="23"/>
  <c r="Q42" i="23"/>
  <c r="P42" i="23"/>
  <c r="Q41" i="23"/>
  <c r="P41" i="23"/>
  <c r="Q40" i="23"/>
  <c r="P40" i="23"/>
  <c r="Q39" i="23"/>
  <c r="P39" i="23"/>
  <c r="Q38" i="23"/>
  <c r="P38" i="23"/>
  <c r="Q37" i="23"/>
  <c r="P37" i="23"/>
  <c r="Q36" i="23"/>
  <c r="P36" i="23"/>
  <c r="Q35" i="23"/>
  <c r="P35" i="23"/>
  <c r="Q34" i="23"/>
  <c r="P34" i="23"/>
  <c r="Q33" i="23"/>
  <c r="P33" i="23"/>
  <c r="Q32" i="23"/>
  <c r="P32" i="23"/>
  <c r="Q31" i="23"/>
  <c r="P31" i="23"/>
  <c r="Q30" i="23"/>
  <c r="P30" i="23"/>
  <c r="Q29" i="23"/>
  <c r="P29" i="23"/>
  <c r="Q28" i="23"/>
  <c r="P28" i="23"/>
  <c r="Q27" i="23"/>
  <c r="P27" i="23"/>
  <c r="Q26" i="23"/>
  <c r="P26" i="23"/>
  <c r="Q25" i="23"/>
  <c r="P25" i="23"/>
  <c r="Q24" i="23"/>
  <c r="P24" i="23"/>
  <c r="Q23" i="23"/>
  <c r="P23" i="23"/>
  <c r="Q22" i="23"/>
  <c r="P22" i="23"/>
  <c r="Q21" i="23"/>
  <c r="P21" i="23"/>
  <c r="Q20" i="23"/>
  <c r="P20" i="23"/>
  <c r="Q19" i="23"/>
  <c r="P19" i="23"/>
  <c r="Q18" i="23"/>
  <c r="P18" i="23"/>
  <c r="Q17" i="23"/>
  <c r="P17" i="23"/>
  <c r="Q15" i="23"/>
  <c r="P15" i="23"/>
  <c r="Q14" i="23"/>
  <c r="P14" i="23"/>
  <c r="Q13" i="23"/>
  <c r="P13" i="23"/>
  <c r="Q12" i="23"/>
  <c r="P12" i="23"/>
  <c r="Q11" i="23"/>
  <c r="P11" i="23"/>
  <c r="Q10" i="23"/>
  <c r="P10" i="23"/>
  <c r="Q9" i="23"/>
  <c r="P9" i="23"/>
  <c r="Q8" i="23"/>
  <c r="P8" i="23"/>
  <c r="Q7" i="23"/>
  <c r="P7" i="23"/>
  <c r="Q6" i="23"/>
  <c r="P6" i="23"/>
  <c r="Q5" i="23"/>
  <c r="P5" i="23"/>
  <c r="Q4" i="23"/>
  <c r="P4" i="23"/>
  <c r="Q3" i="23"/>
  <c r="P3" i="23"/>
  <c r="Q2" i="23"/>
  <c r="P2" i="23"/>
  <c r="Q57" i="21"/>
  <c r="P57" i="21"/>
  <c r="Q56" i="21"/>
  <c r="P56" i="21"/>
  <c r="Q55" i="21"/>
  <c r="P55" i="21"/>
  <c r="Q54" i="21"/>
  <c r="P54" i="21"/>
  <c r="Q53" i="21"/>
  <c r="P53" i="21"/>
  <c r="Q52" i="21"/>
  <c r="P52" i="21"/>
  <c r="Q51" i="21"/>
  <c r="P51" i="21"/>
  <c r="Q50" i="21"/>
  <c r="P50" i="21"/>
  <c r="Q49" i="21"/>
  <c r="P49" i="21"/>
  <c r="Q48" i="21"/>
  <c r="P48" i="21"/>
  <c r="Q47" i="21"/>
  <c r="P47" i="21"/>
  <c r="Q46" i="21"/>
  <c r="P46" i="21"/>
  <c r="Q44" i="21"/>
  <c r="P44" i="21"/>
  <c r="Q43" i="21"/>
  <c r="P43" i="21"/>
  <c r="Q42" i="21"/>
  <c r="P42" i="21"/>
  <c r="Q41" i="21"/>
  <c r="P41" i="21"/>
  <c r="Q40" i="21"/>
  <c r="P40" i="21"/>
  <c r="Q39" i="21"/>
  <c r="P39" i="21"/>
  <c r="Q38" i="21"/>
  <c r="P38" i="21"/>
  <c r="Q37" i="21"/>
  <c r="P37" i="21"/>
  <c r="Q36" i="21"/>
  <c r="P36" i="21"/>
  <c r="Q35" i="21"/>
  <c r="P35" i="21"/>
  <c r="Q34" i="21"/>
  <c r="P34" i="21"/>
  <c r="Q33" i="21"/>
  <c r="P33" i="21"/>
  <c r="Q32" i="21"/>
  <c r="P32" i="21"/>
  <c r="Q31" i="21"/>
  <c r="P31" i="21"/>
  <c r="Q30" i="21"/>
  <c r="P30" i="21"/>
  <c r="Q29" i="21"/>
  <c r="P29" i="21"/>
  <c r="Q28" i="21"/>
  <c r="P28" i="21"/>
  <c r="Q27" i="21"/>
  <c r="P27" i="21"/>
  <c r="Q26" i="21"/>
  <c r="P26" i="21"/>
  <c r="Q25" i="21"/>
  <c r="P25" i="21"/>
  <c r="Q24" i="21"/>
  <c r="P24" i="21"/>
  <c r="Q23" i="21"/>
  <c r="P23" i="21"/>
  <c r="Q22" i="21"/>
  <c r="P22" i="21"/>
  <c r="Q21" i="21"/>
  <c r="P21" i="21"/>
  <c r="Q20" i="21"/>
  <c r="P20" i="21"/>
  <c r="Q19" i="21"/>
  <c r="P19" i="21"/>
  <c r="Q18" i="21"/>
  <c r="P18" i="21"/>
  <c r="Q17" i="21"/>
  <c r="P17" i="21"/>
  <c r="Q15" i="21"/>
  <c r="P15" i="21"/>
  <c r="Q14" i="21"/>
  <c r="P14" i="21"/>
  <c r="Q13" i="21"/>
  <c r="P13" i="21"/>
  <c r="Q12" i="21"/>
  <c r="P12" i="21"/>
  <c r="Q11" i="21"/>
  <c r="P11" i="21"/>
  <c r="Q10" i="21"/>
  <c r="P10" i="21"/>
  <c r="Q9" i="21"/>
  <c r="P9" i="21"/>
  <c r="Q8" i="21"/>
  <c r="P8" i="21"/>
  <c r="Q7" i="21"/>
  <c r="P7" i="21"/>
  <c r="Q6" i="21"/>
  <c r="P6" i="21"/>
  <c r="Q5" i="21"/>
  <c r="P5" i="21"/>
  <c r="Q4" i="21"/>
  <c r="P4" i="21"/>
  <c r="Q3" i="21"/>
  <c r="P3" i="21"/>
  <c r="Q2" i="21"/>
  <c r="P2" i="21"/>
  <c r="Q57" i="19"/>
  <c r="P57" i="19"/>
  <c r="Q56" i="19"/>
  <c r="P56" i="19"/>
  <c r="Q55" i="19"/>
  <c r="P55" i="19"/>
  <c r="Q54" i="19"/>
  <c r="P54" i="19"/>
  <c r="Q53" i="19"/>
  <c r="P53" i="19"/>
  <c r="Q52" i="19"/>
  <c r="P52" i="19"/>
  <c r="Q51" i="19"/>
  <c r="P51" i="19"/>
  <c r="Q50" i="19"/>
  <c r="P50" i="19"/>
  <c r="Q49" i="19"/>
  <c r="P49" i="19"/>
  <c r="Q48" i="19"/>
  <c r="P48" i="19"/>
  <c r="Q47" i="19"/>
  <c r="P47" i="19"/>
  <c r="Q46" i="19"/>
  <c r="P46" i="19"/>
  <c r="Q44" i="19"/>
  <c r="P44" i="19"/>
  <c r="Q43" i="19"/>
  <c r="P43" i="19"/>
  <c r="Q42" i="19"/>
  <c r="P45" i="19" s="1"/>
  <c r="P42" i="19"/>
  <c r="Q41" i="19"/>
  <c r="P41" i="19"/>
  <c r="Q40" i="19"/>
  <c r="P40" i="19"/>
  <c r="Q39" i="19"/>
  <c r="P39" i="19"/>
  <c r="Q38" i="19"/>
  <c r="P38" i="19"/>
  <c r="Q37" i="19"/>
  <c r="P37" i="19"/>
  <c r="Q36" i="19"/>
  <c r="P36" i="19"/>
  <c r="Q35" i="19"/>
  <c r="P35" i="19"/>
  <c r="Q34" i="19"/>
  <c r="P34" i="19"/>
  <c r="Q33" i="19"/>
  <c r="P33" i="19"/>
  <c r="Q32" i="19"/>
  <c r="P32" i="19"/>
  <c r="Q31" i="19"/>
  <c r="P31" i="19"/>
  <c r="Q30" i="19"/>
  <c r="P30" i="19"/>
  <c r="Q29" i="19"/>
  <c r="P29" i="19"/>
  <c r="Q28" i="19"/>
  <c r="P28" i="19"/>
  <c r="Q27" i="19"/>
  <c r="P27" i="19"/>
  <c r="Q26" i="19"/>
  <c r="P26" i="19"/>
  <c r="Q25" i="19"/>
  <c r="P25" i="19"/>
  <c r="Q24" i="19"/>
  <c r="P24" i="19"/>
  <c r="Q23" i="19"/>
  <c r="P23" i="19"/>
  <c r="Q22" i="19"/>
  <c r="P22" i="19"/>
  <c r="Q21" i="19"/>
  <c r="P21" i="19"/>
  <c r="Q20" i="19"/>
  <c r="P20" i="19"/>
  <c r="Q19" i="19"/>
  <c r="P19" i="19"/>
  <c r="Q18" i="19"/>
  <c r="P18" i="19"/>
  <c r="Q17" i="19"/>
  <c r="P17" i="19"/>
  <c r="Q15" i="19"/>
  <c r="P15" i="19"/>
  <c r="Q14" i="19"/>
  <c r="P14" i="19"/>
  <c r="Q13" i="19"/>
  <c r="P13" i="19"/>
  <c r="Q12" i="19"/>
  <c r="P12" i="19"/>
  <c r="Q11" i="19"/>
  <c r="P11" i="19"/>
  <c r="Q10" i="19"/>
  <c r="P10" i="19"/>
  <c r="Q9" i="19"/>
  <c r="P9" i="19"/>
  <c r="Q8" i="19"/>
  <c r="P8" i="19"/>
  <c r="Q7" i="19"/>
  <c r="P7" i="19"/>
  <c r="Q6" i="19"/>
  <c r="P6" i="19"/>
  <c r="Q5" i="19"/>
  <c r="P5" i="19"/>
  <c r="Q4" i="19"/>
  <c r="P4" i="19"/>
  <c r="Q3" i="19"/>
  <c r="P3" i="19"/>
  <c r="Q2" i="19"/>
  <c r="P2" i="19"/>
  <c r="Q57" i="17"/>
  <c r="P57" i="17"/>
  <c r="Q56" i="17"/>
  <c r="P56" i="17"/>
  <c r="Q55" i="17"/>
  <c r="P55" i="17"/>
  <c r="Q54" i="17"/>
  <c r="P54" i="17"/>
  <c r="Q53" i="17"/>
  <c r="P53" i="17"/>
  <c r="Q52" i="17"/>
  <c r="P52" i="17"/>
  <c r="Q51" i="17"/>
  <c r="P51" i="17"/>
  <c r="Q50" i="17"/>
  <c r="P50" i="17"/>
  <c r="Q49" i="17"/>
  <c r="P49" i="17"/>
  <c r="Q48" i="17"/>
  <c r="P48" i="17"/>
  <c r="Q47" i="17"/>
  <c r="P47" i="17"/>
  <c r="Q46" i="17"/>
  <c r="P46" i="17"/>
  <c r="Q44" i="17"/>
  <c r="P44" i="17"/>
  <c r="Q43" i="17"/>
  <c r="P43" i="17"/>
  <c r="Q42" i="17"/>
  <c r="P45" i="17" s="1"/>
  <c r="P42" i="17"/>
  <c r="Q41" i="17"/>
  <c r="P41" i="17"/>
  <c r="Q40" i="17"/>
  <c r="P40" i="17"/>
  <c r="Q39" i="17"/>
  <c r="P39" i="17"/>
  <c r="Q38" i="17"/>
  <c r="P38" i="17"/>
  <c r="Q37" i="17"/>
  <c r="P37" i="17"/>
  <c r="Q36" i="17"/>
  <c r="P36" i="17"/>
  <c r="Q35" i="17"/>
  <c r="P35" i="17"/>
  <c r="Q34" i="17"/>
  <c r="P34" i="17"/>
  <c r="Q33" i="17"/>
  <c r="P33" i="17"/>
  <c r="Q32" i="17"/>
  <c r="P32" i="17"/>
  <c r="Q31" i="17"/>
  <c r="P31" i="17"/>
  <c r="Q30" i="17"/>
  <c r="P30" i="17"/>
  <c r="Q29" i="17"/>
  <c r="P29" i="17"/>
  <c r="Q28" i="17"/>
  <c r="P28" i="17"/>
  <c r="Q27" i="17"/>
  <c r="P27" i="17"/>
  <c r="Q26" i="17"/>
  <c r="P26" i="17"/>
  <c r="Q25" i="17"/>
  <c r="P25" i="17"/>
  <c r="Q24" i="17"/>
  <c r="P24" i="17"/>
  <c r="Q23" i="17"/>
  <c r="P23" i="17"/>
  <c r="Q22" i="17"/>
  <c r="P22" i="17"/>
  <c r="Q21" i="17"/>
  <c r="P21" i="17"/>
  <c r="Q20" i="17"/>
  <c r="P20" i="17"/>
  <c r="Q19" i="17"/>
  <c r="P19" i="17"/>
  <c r="Q18" i="17"/>
  <c r="P18" i="17"/>
  <c r="Q17" i="17"/>
  <c r="P17" i="17"/>
  <c r="Q15" i="17"/>
  <c r="P15" i="17"/>
  <c r="Q14" i="17"/>
  <c r="P16" i="17" s="1"/>
  <c r="P14" i="17"/>
  <c r="Q13" i="17"/>
  <c r="P13" i="17"/>
  <c r="Q12" i="17"/>
  <c r="P12" i="17"/>
  <c r="Q11" i="17"/>
  <c r="P11" i="17"/>
  <c r="Q10" i="17"/>
  <c r="P10" i="17"/>
  <c r="Q9" i="17"/>
  <c r="P9" i="17"/>
  <c r="Q8" i="17"/>
  <c r="P8" i="17"/>
  <c r="Q7" i="17"/>
  <c r="P7" i="17"/>
  <c r="Q6" i="17"/>
  <c r="P6" i="17"/>
  <c r="Q5" i="17"/>
  <c r="P5" i="17"/>
  <c r="Q4" i="17"/>
  <c r="P4" i="17"/>
  <c r="Q3" i="17"/>
  <c r="P3" i="17"/>
  <c r="Q2" i="17"/>
  <c r="P2" i="17"/>
  <c r="Q57" i="15"/>
  <c r="P57" i="15"/>
  <c r="Q56" i="15"/>
  <c r="P56" i="15"/>
  <c r="Q55" i="15"/>
  <c r="P55" i="15"/>
  <c r="Q54" i="15"/>
  <c r="P54" i="15"/>
  <c r="Q53" i="15"/>
  <c r="P53" i="15"/>
  <c r="Q52" i="15"/>
  <c r="P52" i="15"/>
  <c r="Q51" i="15"/>
  <c r="P51" i="15"/>
  <c r="Q50" i="15"/>
  <c r="P50" i="15"/>
  <c r="Q49" i="15"/>
  <c r="P49" i="15"/>
  <c r="Q48" i="15"/>
  <c r="P48" i="15"/>
  <c r="Q47" i="15"/>
  <c r="P47" i="15"/>
  <c r="Q46" i="15"/>
  <c r="P46" i="15"/>
  <c r="Q44" i="15"/>
  <c r="P44" i="15"/>
  <c r="Q43" i="15"/>
  <c r="P43" i="15"/>
  <c r="Q42" i="15"/>
  <c r="P45" i="15" s="1"/>
  <c r="P42" i="15"/>
  <c r="Q41" i="15"/>
  <c r="P41" i="15"/>
  <c r="Q40" i="15"/>
  <c r="P40" i="15"/>
  <c r="Q39" i="15"/>
  <c r="P39" i="15"/>
  <c r="Q38" i="15"/>
  <c r="P38" i="15"/>
  <c r="Q37" i="15"/>
  <c r="P37" i="15"/>
  <c r="Q36" i="15"/>
  <c r="P36" i="15"/>
  <c r="Q35" i="15"/>
  <c r="P35" i="15"/>
  <c r="Q34" i="15"/>
  <c r="P34" i="15"/>
  <c r="Q33" i="15"/>
  <c r="P33" i="15"/>
  <c r="Q32" i="15"/>
  <c r="P32" i="15"/>
  <c r="Q31" i="15"/>
  <c r="P31" i="15"/>
  <c r="Q30" i="15"/>
  <c r="P30" i="15"/>
  <c r="Q29" i="15"/>
  <c r="P29" i="15"/>
  <c r="Q28" i="15"/>
  <c r="P28" i="15"/>
  <c r="Q27" i="15"/>
  <c r="P27" i="15"/>
  <c r="Q26" i="15"/>
  <c r="P26" i="15"/>
  <c r="Q25" i="15"/>
  <c r="P25" i="15"/>
  <c r="Q24" i="15"/>
  <c r="P24" i="15"/>
  <c r="Q23" i="15"/>
  <c r="P23" i="15"/>
  <c r="Q22" i="15"/>
  <c r="P22" i="15"/>
  <c r="Q21" i="15"/>
  <c r="P21" i="15"/>
  <c r="Q20" i="15"/>
  <c r="P20" i="15"/>
  <c r="Q19" i="15"/>
  <c r="P19" i="15"/>
  <c r="Q18" i="15"/>
  <c r="P18" i="15"/>
  <c r="Q17" i="15"/>
  <c r="P17" i="15"/>
  <c r="Q15" i="15"/>
  <c r="P15" i="15"/>
  <c r="Q14" i="15"/>
  <c r="P14" i="15"/>
  <c r="Q13" i="15"/>
  <c r="P13" i="15"/>
  <c r="Q12" i="15"/>
  <c r="P12" i="15"/>
  <c r="Q11" i="15"/>
  <c r="P11" i="15"/>
  <c r="Q10" i="15"/>
  <c r="P10" i="15"/>
  <c r="Q9" i="15"/>
  <c r="P9" i="15"/>
  <c r="Q8" i="15"/>
  <c r="P8" i="15"/>
  <c r="Q7" i="15"/>
  <c r="P7" i="15"/>
  <c r="Q6" i="15"/>
  <c r="P6" i="15"/>
  <c r="Q5" i="15"/>
  <c r="P5" i="15"/>
  <c r="Q4" i="15"/>
  <c r="P4" i="15"/>
  <c r="Q3" i="15"/>
  <c r="P3" i="15"/>
  <c r="Q2" i="15"/>
  <c r="P2" i="15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58" i="2" s="1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5" i="2"/>
  <c r="P15" i="2"/>
  <c r="Q14" i="2"/>
  <c r="P16" i="2" s="1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  <c r="Q57" i="13"/>
  <c r="P57" i="13"/>
  <c r="Q56" i="13"/>
  <c r="P56" i="13"/>
  <c r="Q55" i="13"/>
  <c r="P55" i="13"/>
  <c r="Q54" i="13"/>
  <c r="P54" i="13"/>
  <c r="Q53" i="13"/>
  <c r="P53" i="13"/>
  <c r="Q52" i="13"/>
  <c r="P52" i="13"/>
  <c r="Q51" i="13"/>
  <c r="P51" i="13"/>
  <c r="Q50" i="13"/>
  <c r="P50" i="13"/>
  <c r="Q49" i="13"/>
  <c r="P49" i="13"/>
  <c r="Q48" i="13"/>
  <c r="P48" i="13"/>
  <c r="Q47" i="13"/>
  <c r="P47" i="13"/>
  <c r="Q46" i="13"/>
  <c r="P46" i="13"/>
  <c r="Q44" i="13"/>
  <c r="P44" i="13"/>
  <c r="Q43" i="13"/>
  <c r="P43" i="13"/>
  <c r="Q42" i="13"/>
  <c r="P42" i="13"/>
  <c r="Q41" i="13"/>
  <c r="P41" i="13"/>
  <c r="Q40" i="13"/>
  <c r="P40" i="13"/>
  <c r="Q39" i="13"/>
  <c r="P39" i="13"/>
  <c r="Q38" i="13"/>
  <c r="P38" i="13"/>
  <c r="Q37" i="13"/>
  <c r="P37" i="13"/>
  <c r="Q36" i="13"/>
  <c r="P36" i="13"/>
  <c r="Q35" i="13"/>
  <c r="P35" i="13"/>
  <c r="Q34" i="13"/>
  <c r="P34" i="13"/>
  <c r="Q33" i="13"/>
  <c r="P33" i="13"/>
  <c r="Q32" i="13"/>
  <c r="P32" i="13"/>
  <c r="Q31" i="13"/>
  <c r="P31" i="13"/>
  <c r="Q30" i="13"/>
  <c r="P30" i="13"/>
  <c r="Q29" i="13"/>
  <c r="P29" i="13"/>
  <c r="Q28" i="13"/>
  <c r="P28" i="13"/>
  <c r="Q27" i="13"/>
  <c r="P27" i="13"/>
  <c r="Q26" i="13"/>
  <c r="P26" i="13"/>
  <c r="Q25" i="13"/>
  <c r="P25" i="13"/>
  <c r="Q24" i="13"/>
  <c r="P24" i="13"/>
  <c r="Q23" i="13"/>
  <c r="P23" i="13"/>
  <c r="Q22" i="13"/>
  <c r="P22" i="13"/>
  <c r="Q21" i="13"/>
  <c r="P21" i="13"/>
  <c r="Q20" i="13"/>
  <c r="P20" i="13"/>
  <c r="Q19" i="13"/>
  <c r="P19" i="13"/>
  <c r="Q18" i="13"/>
  <c r="P18" i="13"/>
  <c r="Q17" i="13"/>
  <c r="P17" i="13"/>
  <c r="Q15" i="13"/>
  <c r="P15" i="13"/>
  <c r="Q14" i="13"/>
  <c r="P14" i="13"/>
  <c r="Q13" i="13"/>
  <c r="P13" i="13"/>
  <c r="Q12" i="13"/>
  <c r="P12" i="13"/>
  <c r="Q11" i="13"/>
  <c r="P11" i="13"/>
  <c r="Q10" i="13"/>
  <c r="P10" i="13"/>
  <c r="Q9" i="13"/>
  <c r="P9" i="13"/>
  <c r="Q8" i="13"/>
  <c r="P8" i="13"/>
  <c r="Q7" i="13"/>
  <c r="P7" i="13"/>
  <c r="Q6" i="13"/>
  <c r="P6" i="13"/>
  <c r="Q5" i="13"/>
  <c r="P5" i="13"/>
  <c r="Q4" i="13"/>
  <c r="P4" i="13"/>
  <c r="Q3" i="13"/>
  <c r="P3" i="13"/>
  <c r="Q2" i="13"/>
  <c r="P2" i="13"/>
  <c r="Q57" i="11"/>
  <c r="P57" i="11"/>
  <c r="Q56" i="11"/>
  <c r="P56" i="11"/>
  <c r="Q55" i="11"/>
  <c r="P55" i="11"/>
  <c r="Q54" i="11"/>
  <c r="P54" i="11"/>
  <c r="Q53" i="11"/>
  <c r="P53" i="11"/>
  <c r="Q52" i="11"/>
  <c r="P52" i="11"/>
  <c r="Q51" i="11"/>
  <c r="P51" i="11"/>
  <c r="Q50" i="11"/>
  <c r="P50" i="11"/>
  <c r="Q49" i="11"/>
  <c r="P49" i="11"/>
  <c r="Q48" i="11"/>
  <c r="P48" i="11"/>
  <c r="Q47" i="11"/>
  <c r="P47" i="11"/>
  <c r="Q46" i="11"/>
  <c r="P46" i="11"/>
  <c r="Q44" i="11"/>
  <c r="P44" i="11"/>
  <c r="Q43" i="11"/>
  <c r="P43" i="11"/>
  <c r="Q42" i="11"/>
  <c r="P42" i="11"/>
  <c r="Q41" i="11"/>
  <c r="P41" i="11"/>
  <c r="Q40" i="11"/>
  <c r="P40" i="11"/>
  <c r="Q39" i="11"/>
  <c r="P39" i="11"/>
  <c r="Q38" i="11"/>
  <c r="P38" i="11"/>
  <c r="Q37" i="11"/>
  <c r="P37" i="11"/>
  <c r="Q36" i="11"/>
  <c r="P36" i="11"/>
  <c r="Q35" i="11"/>
  <c r="P35" i="11"/>
  <c r="Q34" i="11"/>
  <c r="P34" i="11"/>
  <c r="Q33" i="11"/>
  <c r="P33" i="11"/>
  <c r="Q32" i="11"/>
  <c r="P32" i="11"/>
  <c r="Q31" i="11"/>
  <c r="P31" i="11"/>
  <c r="Q30" i="11"/>
  <c r="P30" i="11"/>
  <c r="Q29" i="11"/>
  <c r="P29" i="11"/>
  <c r="Q28" i="11"/>
  <c r="P28" i="11"/>
  <c r="Q27" i="11"/>
  <c r="P27" i="11"/>
  <c r="Q26" i="11"/>
  <c r="P26" i="11"/>
  <c r="Q25" i="11"/>
  <c r="P25" i="11"/>
  <c r="Q24" i="11"/>
  <c r="P24" i="11"/>
  <c r="Q23" i="11"/>
  <c r="P23" i="11"/>
  <c r="Q22" i="11"/>
  <c r="P22" i="11"/>
  <c r="Q21" i="11"/>
  <c r="P21" i="11"/>
  <c r="Q20" i="11"/>
  <c r="P20" i="11"/>
  <c r="Q19" i="11"/>
  <c r="P19" i="11"/>
  <c r="Q18" i="11"/>
  <c r="P18" i="11"/>
  <c r="Q17" i="11"/>
  <c r="P17" i="11"/>
  <c r="Q15" i="11"/>
  <c r="P15" i="11"/>
  <c r="Q14" i="11"/>
  <c r="P16" i="11" s="1"/>
  <c r="P14" i="11"/>
  <c r="Q13" i="11"/>
  <c r="P13" i="11"/>
  <c r="Q12" i="11"/>
  <c r="P12" i="11"/>
  <c r="Q11" i="11"/>
  <c r="P11" i="11"/>
  <c r="Q10" i="11"/>
  <c r="P10" i="11"/>
  <c r="Q9" i="11"/>
  <c r="P9" i="11"/>
  <c r="Q8" i="11"/>
  <c r="P8" i="11"/>
  <c r="Q7" i="11"/>
  <c r="P7" i="11"/>
  <c r="Q6" i="11"/>
  <c r="P6" i="11"/>
  <c r="Q5" i="11"/>
  <c r="P5" i="11"/>
  <c r="Q4" i="11"/>
  <c r="P4" i="11"/>
  <c r="Q3" i="11"/>
  <c r="P3" i="11"/>
  <c r="Q2" i="11"/>
  <c r="P2" i="11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4" i="9"/>
  <c r="P44" i="9"/>
  <c r="Q43" i="9"/>
  <c r="P43" i="9"/>
  <c r="Q42" i="9"/>
  <c r="P42" i="9"/>
  <c r="Q41" i="9"/>
  <c r="P41" i="9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Q2" i="9"/>
  <c r="P2" i="9"/>
  <c r="Q57" i="7"/>
  <c r="P57" i="7"/>
  <c r="Q56" i="7"/>
  <c r="P56" i="7"/>
  <c r="Q55" i="7"/>
  <c r="P55" i="7"/>
  <c r="Q54" i="7"/>
  <c r="P54" i="7"/>
  <c r="Q53" i="7"/>
  <c r="P53" i="7"/>
  <c r="Q52" i="7"/>
  <c r="P52" i="7"/>
  <c r="Q51" i="7"/>
  <c r="P51" i="7"/>
  <c r="Q50" i="7"/>
  <c r="P50" i="7"/>
  <c r="Q49" i="7"/>
  <c r="P49" i="7"/>
  <c r="Q48" i="7"/>
  <c r="P48" i="7"/>
  <c r="Q47" i="7"/>
  <c r="P47" i="7"/>
  <c r="Q46" i="7"/>
  <c r="P46" i="7"/>
  <c r="Q44" i="7"/>
  <c r="P44" i="7"/>
  <c r="Q43" i="7"/>
  <c r="P43" i="7"/>
  <c r="Q42" i="7"/>
  <c r="P42" i="7"/>
  <c r="Q41" i="7"/>
  <c r="P41" i="7"/>
  <c r="Q40" i="7"/>
  <c r="P40" i="7"/>
  <c r="Q39" i="7"/>
  <c r="P39" i="7"/>
  <c r="Q38" i="7"/>
  <c r="P38" i="7"/>
  <c r="Q37" i="7"/>
  <c r="P37" i="7"/>
  <c r="Q36" i="7"/>
  <c r="P36" i="7"/>
  <c r="Q35" i="7"/>
  <c r="P35" i="7"/>
  <c r="Q34" i="7"/>
  <c r="P34" i="7"/>
  <c r="Q33" i="7"/>
  <c r="P33" i="7"/>
  <c r="Q32" i="7"/>
  <c r="P32" i="7"/>
  <c r="Q31" i="7"/>
  <c r="P31" i="7"/>
  <c r="Q30" i="7"/>
  <c r="P30" i="7"/>
  <c r="Q29" i="7"/>
  <c r="P29" i="7"/>
  <c r="Q28" i="7"/>
  <c r="P28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Q2" i="7"/>
  <c r="P2" i="7"/>
  <c r="Q57" i="5"/>
  <c r="P57" i="5"/>
  <c r="Q56" i="5"/>
  <c r="P56" i="5"/>
  <c r="Q55" i="5"/>
  <c r="P55" i="5"/>
  <c r="Q54" i="5"/>
  <c r="P54" i="5"/>
  <c r="Q53" i="5"/>
  <c r="P53" i="5"/>
  <c r="Q52" i="5"/>
  <c r="P52" i="5"/>
  <c r="Q51" i="5"/>
  <c r="P51" i="5"/>
  <c r="Q50" i="5"/>
  <c r="P50" i="5"/>
  <c r="Q49" i="5"/>
  <c r="P49" i="5"/>
  <c r="Q48" i="5"/>
  <c r="P48" i="5"/>
  <c r="Q47" i="5"/>
  <c r="P47" i="5"/>
  <c r="Q46" i="5"/>
  <c r="P46" i="5"/>
  <c r="Q44" i="5"/>
  <c r="P44" i="5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  <c r="Q4" i="5"/>
  <c r="P4" i="5"/>
  <c r="Q3" i="5"/>
  <c r="P3" i="5"/>
  <c r="Q2" i="5"/>
  <c r="P2" i="5"/>
  <c r="P58" i="2"/>
  <c r="P45" i="2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P58" i="17" l="1"/>
  <c r="P58" i="21"/>
  <c r="Q58" i="15"/>
  <c r="P58" i="13"/>
  <c r="P58" i="11"/>
  <c r="P58" i="5"/>
  <c r="Q16" i="9"/>
  <c r="Q16" i="11"/>
  <c r="Q16" i="13"/>
  <c r="Q16" i="2"/>
  <c r="Q16" i="15"/>
  <c r="Q16" i="17"/>
  <c r="Q16" i="19"/>
  <c r="Q16" i="21"/>
  <c r="Q16" i="7"/>
  <c r="P16" i="5"/>
  <c r="P16" i="7"/>
  <c r="P16" i="9"/>
  <c r="P16" i="13"/>
  <c r="P16" i="15"/>
  <c r="P16" i="19"/>
  <c r="P45" i="21"/>
  <c r="Q16" i="5"/>
  <c r="Q45" i="5"/>
  <c r="Q45" i="7"/>
  <c r="Q45" i="9"/>
  <c r="Q45" i="11"/>
  <c r="Q45" i="13"/>
  <c r="Q45" i="2"/>
  <c r="Q45" i="15"/>
  <c r="Q45" i="17"/>
  <c r="Q45" i="19"/>
  <c r="Q45" i="21"/>
  <c r="P45" i="5"/>
  <c r="P45" i="9"/>
  <c r="P45" i="11"/>
  <c r="P45" i="13"/>
  <c r="P16" i="21"/>
  <c r="P45" i="23"/>
  <c r="P16" i="23"/>
  <c r="P58" i="23"/>
  <c r="Q16" i="23"/>
  <c r="Q45" i="23"/>
  <c r="Q58" i="23"/>
  <c r="Q58" i="21"/>
  <c r="P58" i="19"/>
  <c r="Q58" i="19"/>
  <c r="Q58" i="17"/>
  <c r="P58" i="15"/>
  <c r="Q58" i="13"/>
  <c r="Q58" i="11"/>
  <c r="P58" i="9"/>
  <c r="Q58" i="9"/>
  <c r="Q58" i="7"/>
  <c r="P58" i="7"/>
  <c r="P45" i="7"/>
  <c r="Q58" i="5"/>
  <c r="M5" i="29"/>
  <c r="L5" i="29"/>
  <c r="K5" i="29"/>
  <c r="J5" i="29"/>
  <c r="I5" i="29"/>
  <c r="H5" i="29"/>
  <c r="G5" i="29"/>
  <c r="F5" i="29"/>
  <c r="E5" i="29"/>
  <c r="D5" i="29"/>
  <c r="C5" i="29"/>
  <c r="M3" i="29"/>
  <c r="L3" i="29"/>
  <c r="K3" i="29"/>
  <c r="J3" i="29"/>
  <c r="I3" i="29"/>
  <c r="H3" i="29"/>
  <c r="G3" i="29"/>
  <c r="F3" i="29"/>
  <c r="E3" i="29"/>
  <c r="D3" i="29"/>
  <c r="C3" i="29"/>
  <c r="B5" i="29"/>
  <c r="B3" i="29"/>
  <c r="T57" i="19" l="1"/>
  <c r="S57" i="19"/>
  <c r="R57" i="19"/>
  <c r="O57" i="19"/>
  <c r="N57" i="19"/>
  <c r="M57" i="19"/>
  <c r="L57" i="19"/>
  <c r="K57" i="19"/>
  <c r="J57" i="19"/>
  <c r="I57" i="19"/>
  <c r="H57" i="19"/>
  <c r="G57" i="19"/>
  <c r="F57" i="19"/>
  <c r="J57" i="28" s="1"/>
  <c r="E57" i="19"/>
  <c r="J57" i="27" s="1"/>
  <c r="D57" i="19"/>
  <c r="T56" i="19"/>
  <c r="S56" i="19"/>
  <c r="R56" i="19"/>
  <c r="O56" i="19"/>
  <c r="N56" i="19"/>
  <c r="M56" i="19"/>
  <c r="L56" i="19"/>
  <c r="K56" i="19"/>
  <c r="J56" i="19"/>
  <c r="I56" i="19"/>
  <c r="H56" i="19"/>
  <c r="G56" i="19"/>
  <c r="F56" i="19"/>
  <c r="J56" i="28" s="1"/>
  <c r="E56" i="19"/>
  <c r="J56" i="27" s="1"/>
  <c r="D56" i="19"/>
  <c r="C56" i="21" s="1"/>
  <c r="T55" i="19"/>
  <c r="S55" i="19"/>
  <c r="R55" i="19"/>
  <c r="O55" i="19"/>
  <c r="N55" i="19"/>
  <c r="M55" i="19"/>
  <c r="L55" i="19"/>
  <c r="K55" i="19"/>
  <c r="J55" i="19"/>
  <c r="I55" i="19"/>
  <c r="H55" i="19"/>
  <c r="G55" i="19"/>
  <c r="F55" i="19"/>
  <c r="J55" i="28" s="1"/>
  <c r="E55" i="19"/>
  <c r="J55" i="27" s="1"/>
  <c r="D55" i="19"/>
  <c r="C55" i="21" s="1"/>
  <c r="T54" i="19"/>
  <c r="S54" i="19"/>
  <c r="R54" i="19"/>
  <c r="O54" i="19"/>
  <c r="N54" i="19"/>
  <c r="M54" i="19"/>
  <c r="L54" i="19"/>
  <c r="K54" i="19"/>
  <c r="J54" i="19"/>
  <c r="I54" i="19"/>
  <c r="H54" i="19"/>
  <c r="G54" i="19"/>
  <c r="F54" i="19"/>
  <c r="J54" i="28" s="1"/>
  <c r="E54" i="19"/>
  <c r="J54" i="27" s="1"/>
  <c r="D54" i="19"/>
  <c r="C54" i="21" s="1"/>
  <c r="T53" i="19"/>
  <c r="S53" i="19"/>
  <c r="R53" i="19"/>
  <c r="O53" i="19"/>
  <c r="N53" i="19"/>
  <c r="M53" i="19"/>
  <c r="L53" i="19"/>
  <c r="K53" i="19"/>
  <c r="J53" i="19"/>
  <c r="I53" i="19"/>
  <c r="H53" i="19"/>
  <c r="G53" i="19"/>
  <c r="F53" i="19"/>
  <c r="J53" i="28" s="1"/>
  <c r="E53" i="19"/>
  <c r="J53" i="27" s="1"/>
  <c r="D53" i="19"/>
  <c r="T52" i="19"/>
  <c r="S52" i="19"/>
  <c r="R52" i="19"/>
  <c r="O52" i="19"/>
  <c r="N52" i="19"/>
  <c r="M52" i="19"/>
  <c r="L52" i="19"/>
  <c r="K52" i="19"/>
  <c r="J52" i="19"/>
  <c r="I52" i="19"/>
  <c r="H52" i="19"/>
  <c r="G52" i="19"/>
  <c r="F52" i="19"/>
  <c r="J52" i="28" s="1"/>
  <c r="E52" i="19"/>
  <c r="J52" i="27" s="1"/>
  <c r="D52" i="19"/>
  <c r="C52" i="21" s="1"/>
  <c r="T51" i="19"/>
  <c r="S51" i="19"/>
  <c r="R51" i="19"/>
  <c r="O51" i="19"/>
  <c r="N51" i="19"/>
  <c r="M51" i="19"/>
  <c r="L51" i="19"/>
  <c r="K51" i="19"/>
  <c r="J51" i="19"/>
  <c r="I51" i="19"/>
  <c r="H51" i="19"/>
  <c r="G51" i="19"/>
  <c r="F51" i="19"/>
  <c r="J51" i="28" s="1"/>
  <c r="E51" i="19"/>
  <c r="J51" i="27" s="1"/>
  <c r="D51" i="19"/>
  <c r="C51" i="21" s="1"/>
  <c r="T50" i="19"/>
  <c r="S50" i="19"/>
  <c r="R50" i="19"/>
  <c r="O50" i="19"/>
  <c r="N50" i="19"/>
  <c r="M50" i="19"/>
  <c r="L50" i="19"/>
  <c r="K50" i="19"/>
  <c r="J50" i="19"/>
  <c r="I50" i="19"/>
  <c r="H50" i="19"/>
  <c r="G50" i="19"/>
  <c r="F50" i="19"/>
  <c r="J50" i="28" s="1"/>
  <c r="E50" i="19"/>
  <c r="J50" i="27" s="1"/>
  <c r="D50" i="19"/>
  <c r="C50" i="21" s="1"/>
  <c r="T49" i="19"/>
  <c r="S49" i="19"/>
  <c r="R49" i="19"/>
  <c r="O49" i="19"/>
  <c r="N49" i="19"/>
  <c r="M49" i="19"/>
  <c r="L49" i="19"/>
  <c r="K49" i="19"/>
  <c r="J49" i="19"/>
  <c r="I49" i="19"/>
  <c r="H49" i="19"/>
  <c r="G49" i="19"/>
  <c r="F49" i="19"/>
  <c r="J49" i="28" s="1"/>
  <c r="E49" i="19"/>
  <c r="J49" i="27" s="1"/>
  <c r="D49" i="19"/>
  <c r="T48" i="19"/>
  <c r="S48" i="19"/>
  <c r="R48" i="19"/>
  <c r="O48" i="19"/>
  <c r="N48" i="19"/>
  <c r="M48" i="19"/>
  <c r="L48" i="19"/>
  <c r="K48" i="19"/>
  <c r="J48" i="19"/>
  <c r="I48" i="19"/>
  <c r="H48" i="19"/>
  <c r="G48" i="19"/>
  <c r="F48" i="19"/>
  <c r="J48" i="28" s="1"/>
  <c r="E48" i="19"/>
  <c r="J48" i="27" s="1"/>
  <c r="D48" i="19"/>
  <c r="C48" i="21" s="1"/>
  <c r="T47" i="19"/>
  <c r="S47" i="19"/>
  <c r="R47" i="19"/>
  <c r="O47" i="19"/>
  <c r="N47" i="19"/>
  <c r="M47" i="19"/>
  <c r="L47" i="19"/>
  <c r="K47" i="19"/>
  <c r="J47" i="19"/>
  <c r="I47" i="19"/>
  <c r="H47" i="19"/>
  <c r="G47" i="19"/>
  <c r="F47" i="19"/>
  <c r="J47" i="28" s="1"/>
  <c r="E47" i="19"/>
  <c r="J47" i="27" s="1"/>
  <c r="D47" i="19"/>
  <c r="C47" i="21" s="1"/>
  <c r="T46" i="19"/>
  <c r="S46" i="19"/>
  <c r="R46" i="19"/>
  <c r="O46" i="19"/>
  <c r="N46" i="19"/>
  <c r="M46" i="19"/>
  <c r="L46" i="19"/>
  <c r="K46" i="19"/>
  <c r="J46" i="19"/>
  <c r="I46" i="19"/>
  <c r="H46" i="19"/>
  <c r="G46" i="19"/>
  <c r="F46" i="19"/>
  <c r="J46" i="28" s="1"/>
  <c r="E46" i="19"/>
  <c r="J46" i="27" s="1"/>
  <c r="D46" i="19"/>
  <c r="C46" i="21" s="1"/>
  <c r="T44" i="19"/>
  <c r="S44" i="19"/>
  <c r="R44" i="19"/>
  <c r="O44" i="19"/>
  <c r="N44" i="19"/>
  <c r="L44" i="19"/>
  <c r="K44" i="19"/>
  <c r="J44" i="19"/>
  <c r="I44" i="19"/>
  <c r="H44" i="19"/>
  <c r="G44" i="19"/>
  <c r="F44" i="19"/>
  <c r="J44" i="28" s="1"/>
  <c r="E44" i="19"/>
  <c r="J44" i="27" s="1"/>
  <c r="D44" i="19"/>
  <c r="T43" i="19"/>
  <c r="S43" i="19"/>
  <c r="R43" i="19"/>
  <c r="O43" i="19"/>
  <c r="N43" i="19"/>
  <c r="L43" i="19"/>
  <c r="K43" i="19"/>
  <c r="J43" i="19"/>
  <c r="I43" i="19"/>
  <c r="H43" i="19"/>
  <c r="G43" i="19"/>
  <c r="F43" i="19"/>
  <c r="J43" i="28" s="1"/>
  <c r="E43" i="19"/>
  <c r="J43" i="27" s="1"/>
  <c r="D43" i="19"/>
  <c r="C43" i="21" s="1"/>
  <c r="T42" i="19"/>
  <c r="S42" i="19"/>
  <c r="S45" i="19" s="1"/>
  <c r="R42" i="19"/>
  <c r="O42" i="19"/>
  <c r="N42" i="19"/>
  <c r="L42" i="19"/>
  <c r="K42" i="19"/>
  <c r="J42" i="19"/>
  <c r="I42" i="19"/>
  <c r="H42" i="19"/>
  <c r="G42" i="19"/>
  <c r="F42" i="19"/>
  <c r="J42" i="28" s="1"/>
  <c r="E42" i="19"/>
  <c r="J42" i="27" s="1"/>
  <c r="D42" i="19"/>
  <c r="C42" i="21" s="1"/>
  <c r="T41" i="19"/>
  <c r="S41" i="19"/>
  <c r="R41" i="19"/>
  <c r="O41" i="19"/>
  <c r="N41" i="19"/>
  <c r="L41" i="19"/>
  <c r="K41" i="19"/>
  <c r="J41" i="19"/>
  <c r="I41" i="19"/>
  <c r="H41" i="19"/>
  <c r="G41" i="19"/>
  <c r="F41" i="19"/>
  <c r="J41" i="28" s="1"/>
  <c r="E41" i="19"/>
  <c r="J41" i="27" s="1"/>
  <c r="D41" i="19"/>
  <c r="C41" i="21" s="1"/>
  <c r="T40" i="19"/>
  <c r="S40" i="19"/>
  <c r="R40" i="19"/>
  <c r="O40" i="19"/>
  <c r="N40" i="19"/>
  <c r="L40" i="19"/>
  <c r="K40" i="19"/>
  <c r="J40" i="19"/>
  <c r="I40" i="19"/>
  <c r="H40" i="19"/>
  <c r="G40" i="19"/>
  <c r="F40" i="19"/>
  <c r="J40" i="28" s="1"/>
  <c r="E40" i="19"/>
  <c r="J40" i="27" s="1"/>
  <c r="D40" i="19"/>
  <c r="T39" i="19"/>
  <c r="S39" i="19"/>
  <c r="R39" i="19"/>
  <c r="O39" i="19"/>
  <c r="N39" i="19"/>
  <c r="M39" i="19"/>
  <c r="L39" i="19"/>
  <c r="K39" i="19"/>
  <c r="J39" i="19"/>
  <c r="I39" i="19"/>
  <c r="H39" i="19"/>
  <c r="G39" i="19"/>
  <c r="F39" i="19"/>
  <c r="J39" i="28" s="1"/>
  <c r="E39" i="19"/>
  <c r="J39" i="27" s="1"/>
  <c r="D39" i="19"/>
  <c r="T38" i="19"/>
  <c r="S38" i="19"/>
  <c r="R38" i="19"/>
  <c r="O38" i="19"/>
  <c r="N38" i="19"/>
  <c r="M38" i="19"/>
  <c r="L38" i="19"/>
  <c r="K38" i="19"/>
  <c r="J38" i="19"/>
  <c r="I38" i="19"/>
  <c r="H38" i="19"/>
  <c r="G38" i="19"/>
  <c r="F38" i="19"/>
  <c r="J38" i="28" s="1"/>
  <c r="E38" i="19"/>
  <c r="J38" i="27" s="1"/>
  <c r="D38" i="19"/>
  <c r="T37" i="19"/>
  <c r="S37" i="19"/>
  <c r="R37" i="19"/>
  <c r="O37" i="19"/>
  <c r="N37" i="19"/>
  <c r="M37" i="19"/>
  <c r="L37" i="19"/>
  <c r="K37" i="19"/>
  <c r="J37" i="19"/>
  <c r="I37" i="19"/>
  <c r="H37" i="19"/>
  <c r="G37" i="19"/>
  <c r="F37" i="19"/>
  <c r="J37" i="28" s="1"/>
  <c r="E37" i="19"/>
  <c r="J37" i="27" s="1"/>
  <c r="D37" i="19"/>
  <c r="T36" i="19"/>
  <c r="S36" i="19"/>
  <c r="R36" i="19"/>
  <c r="O36" i="19"/>
  <c r="N36" i="19"/>
  <c r="M36" i="19"/>
  <c r="L36" i="19"/>
  <c r="K36" i="19"/>
  <c r="J36" i="19"/>
  <c r="I36" i="19"/>
  <c r="H36" i="19"/>
  <c r="G36" i="19"/>
  <c r="F36" i="19"/>
  <c r="J36" i="28" s="1"/>
  <c r="E36" i="19"/>
  <c r="J36" i="27" s="1"/>
  <c r="D36" i="19"/>
  <c r="T35" i="19"/>
  <c r="S35" i="19"/>
  <c r="R35" i="19"/>
  <c r="O35" i="19"/>
  <c r="N35" i="19"/>
  <c r="M35" i="19"/>
  <c r="L35" i="19"/>
  <c r="K35" i="19"/>
  <c r="J35" i="19"/>
  <c r="I35" i="19"/>
  <c r="H35" i="19"/>
  <c r="G35" i="19"/>
  <c r="F35" i="19"/>
  <c r="J35" i="28" s="1"/>
  <c r="E35" i="19"/>
  <c r="J35" i="27" s="1"/>
  <c r="D35" i="19"/>
  <c r="T34" i="19"/>
  <c r="S34" i="19"/>
  <c r="R34" i="19"/>
  <c r="O34" i="19"/>
  <c r="N34" i="19"/>
  <c r="M34" i="19"/>
  <c r="L34" i="19"/>
  <c r="K34" i="19"/>
  <c r="J34" i="19"/>
  <c r="I34" i="19"/>
  <c r="H34" i="19"/>
  <c r="G34" i="19"/>
  <c r="F34" i="19"/>
  <c r="J34" i="28" s="1"/>
  <c r="E34" i="19"/>
  <c r="J34" i="27" s="1"/>
  <c r="D34" i="19"/>
  <c r="T33" i="19"/>
  <c r="S33" i="19"/>
  <c r="R33" i="19"/>
  <c r="O33" i="19"/>
  <c r="N33" i="19"/>
  <c r="M33" i="19"/>
  <c r="L33" i="19"/>
  <c r="K33" i="19"/>
  <c r="J33" i="19"/>
  <c r="I33" i="19"/>
  <c r="H33" i="19"/>
  <c r="G33" i="19"/>
  <c r="F33" i="19"/>
  <c r="J33" i="28" s="1"/>
  <c r="E33" i="19"/>
  <c r="J33" i="27" s="1"/>
  <c r="D33" i="19"/>
  <c r="T32" i="19"/>
  <c r="S32" i="19"/>
  <c r="R32" i="19"/>
  <c r="O32" i="19"/>
  <c r="N32" i="19"/>
  <c r="M32" i="19"/>
  <c r="L32" i="19"/>
  <c r="K32" i="19"/>
  <c r="J32" i="19"/>
  <c r="I32" i="19"/>
  <c r="H32" i="19"/>
  <c r="G32" i="19"/>
  <c r="F32" i="19"/>
  <c r="J32" i="28" s="1"/>
  <c r="E32" i="19"/>
  <c r="J32" i="27" s="1"/>
  <c r="D32" i="19"/>
  <c r="T31" i="19"/>
  <c r="S31" i="19"/>
  <c r="R31" i="19"/>
  <c r="O31" i="19"/>
  <c r="N31" i="19"/>
  <c r="M31" i="19"/>
  <c r="L31" i="19"/>
  <c r="K31" i="19"/>
  <c r="J31" i="19"/>
  <c r="I31" i="19"/>
  <c r="H31" i="19"/>
  <c r="G31" i="19"/>
  <c r="F31" i="19"/>
  <c r="J31" i="28" s="1"/>
  <c r="E31" i="19"/>
  <c r="J31" i="27" s="1"/>
  <c r="D31" i="19"/>
  <c r="T30" i="19"/>
  <c r="S30" i="19"/>
  <c r="R30" i="19"/>
  <c r="O30" i="19"/>
  <c r="N30" i="19"/>
  <c r="M30" i="19"/>
  <c r="L30" i="19"/>
  <c r="K30" i="19"/>
  <c r="J30" i="19"/>
  <c r="I30" i="19"/>
  <c r="H30" i="19"/>
  <c r="G30" i="19"/>
  <c r="F30" i="19"/>
  <c r="J30" i="28" s="1"/>
  <c r="E30" i="19"/>
  <c r="J30" i="27" s="1"/>
  <c r="D30" i="19"/>
  <c r="T29" i="19"/>
  <c r="S29" i="19"/>
  <c r="R29" i="19"/>
  <c r="O29" i="19"/>
  <c r="N29" i="19"/>
  <c r="M29" i="19"/>
  <c r="L29" i="19"/>
  <c r="K29" i="19"/>
  <c r="J29" i="19"/>
  <c r="I29" i="19"/>
  <c r="H29" i="19"/>
  <c r="G29" i="19"/>
  <c r="F29" i="19"/>
  <c r="J29" i="28" s="1"/>
  <c r="E29" i="19"/>
  <c r="J29" i="27" s="1"/>
  <c r="D29" i="19"/>
  <c r="T28" i="19"/>
  <c r="S28" i="19"/>
  <c r="R28" i="19"/>
  <c r="O28" i="19"/>
  <c r="N28" i="19"/>
  <c r="M28" i="19"/>
  <c r="L28" i="19"/>
  <c r="K28" i="19"/>
  <c r="J28" i="19"/>
  <c r="I28" i="19"/>
  <c r="H28" i="19"/>
  <c r="G28" i="19"/>
  <c r="F28" i="19"/>
  <c r="J28" i="28" s="1"/>
  <c r="E28" i="19"/>
  <c r="J28" i="27" s="1"/>
  <c r="D28" i="19"/>
  <c r="T27" i="19"/>
  <c r="S27" i="19"/>
  <c r="R27" i="19"/>
  <c r="O27" i="19"/>
  <c r="N27" i="19"/>
  <c r="M27" i="19"/>
  <c r="L27" i="19"/>
  <c r="K27" i="19"/>
  <c r="J27" i="19"/>
  <c r="I27" i="19"/>
  <c r="H27" i="19"/>
  <c r="G27" i="19"/>
  <c r="F27" i="19"/>
  <c r="J27" i="28" s="1"/>
  <c r="E27" i="19"/>
  <c r="J27" i="27" s="1"/>
  <c r="D27" i="19"/>
  <c r="T26" i="19"/>
  <c r="S26" i="19"/>
  <c r="R26" i="19"/>
  <c r="O26" i="19"/>
  <c r="N26" i="19"/>
  <c r="M26" i="19"/>
  <c r="L26" i="19"/>
  <c r="K26" i="19"/>
  <c r="J26" i="19"/>
  <c r="I26" i="19"/>
  <c r="H26" i="19"/>
  <c r="G26" i="19"/>
  <c r="F26" i="19"/>
  <c r="J26" i="28" s="1"/>
  <c r="E26" i="19"/>
  <c r="J26" i="27" s="1"/>
  <c r="D26" i="19"/>
  <c r="T25" i="19"/>
  <c r="S25" i="19"/>
  <c r="R25" i="19"/>
  <c r="O25" i="19"/>
  <c r="N25" i="19"/>
  <c r="M25" i="19"/>
  <c r="L25" i="19"/>
  <c r="K25" i="19"/>
  <c r="J25" i="19"/>
  <c r="I25" i="19"/>
  <c r="H25" i="19"/>
  <c r="G25" i="19"/>
  <c r="F25" i="19"/>
  <c r="J25" i="28" s="1"/>
  <c r="E25" i="19"/>
  <c r="J25" i="27" s="1"/>
  <c r="D25" i="19"/>
  <c r="T24" i="19"/>
  <c r="S24" i="19"/>
  <c r="R24" i="19"/>
  <c r="O24" i="19"/>
  <c r="N24" i="19"/>
  <c r="M24" i="19"/>
  <c r="L24" i="19"/>
  <c r="K24" i="19"/>
  <c r="J24" i="19"/>
  <c r="I24" i="19"/>
  <c r="H24" i="19"/>
  <c r="G24" i="19"/>
  <c r="F24" i="19"/>
  <c r="J24" i="28" s="1"/>
  <c r="E24" i="19"/>
  <c r="J24" i="27" s="1"/>
  <c r="D24" i="19"/>
  <c r="T23" i="19"/>
  <c r="S23" i="19"/>
  <c r="R23" i="19"/>
  <c r="O23" i="19"/>
  <c r="N23" i="19"/>
  <c r="M23" i="19"/>
  <c r="L23" i="19"/>
  <c r="K23" i="19"/>
  <c r="J23" i="19"/>
  <c r="I23" i="19"/>
  <c r="H23" i="19"/>
  <c r="G23" i="19"/>
  <c r="F23" i="19"/>
  <c r="J23" i="28" s="1"/>
  <c r="E23" i="19"/>
  <c r="J23" i="27" s="1"/>
  <c r="D23" i="19"/>
  <c r="T22" i="19"/>
  <c r="S22" i="19"/>
  <c r="R22" i="19"/>
  <c r="O22" i="19"/>
  <c r="N22" i="19"/>
  <c r="M22" i="19"/>
  <c r="L22" i="19"/>
  <c r="K22" i="19"/>
  <c r="J22" i="19"/>
  <c r="I22" i="19"/>
  <c r="H22" i="19"/>
  <c r="G22" i="19"/>
  <c r="F22" i="19"/>
  <c r="J22" i="28" s="1"/>
  <c r="E22" i="19"/>
  <c r="J22" i="27" s="1"/>
  <c r="D22" i="19"/>
  <c r="T21" i="19"/>
  <c r="S21" i="19"/>
  <c r="R21" i="19"/>
  <c r="O21" i="19"/>
  <c r="N21" i="19"/>
  <c r="M21" i="19"/>
  <c r="L21" i="19"/>
  <c r="K21" i="19"/>
  <c r="J21" i="19"/>
  <c r="I21" i="19"/>
  <c r="H21" i="19"/>
  <c r="G21" i="19"/>
  <c r="F21" i="19"/>
  <c r="J21" i="28" s="1"/>
  <c r="E21" i="19"/>
  <c r="J21" i="27" s="1"/>
  <c r="D21" i="19"/>
  <c r="T20" i="19"/>
  <c r="S20" i="19"/>
  <c r="R20" i="19"/>
  <c r="O20" i="19"/>
  <c r="N20" i="19"/>
  <c r="M20" i="19"/>
  <c r="L20" i="19"/>
  <c r="K20" i="19"/>
  <c r="J20" i="19"/>
  <c r="I20" i="19"/>
  <c r="H20" i="19"/>
  <c r="G20" i="19"/>
  <c r="F20" i="19"/>
  <c r="J20" i="28" s="1"/>
  <c r="E20" i="19"/>
  <c r="J20" i="27" s="1"/>
  <c r="D20" i="19"/>
  <c r="T19" i="19"/>
  <c r="S19" i="19"/>
  <c r="R19" i="19"/>
  <c r="O19" i="19"/>
  <c r="N19" i="19"/>
  <c r="M19" i="19"/>
  <c r="L19" i="19"/>
  <c r="K19" i="19"/>
  <c r="J19" i="19"/>
  <c r="I19" i="19"/>
  <c r="H19" i="19"/>
  <c r="G19" i="19"/>
  <c r="F19" i="19"/>
  <c r="J19" i="28" s="1"/>
  <c r="E19" i="19"/>
  <c r="J19" i="27" s="1"/>
  <c r="D19" i="19"/>
  <c r="T18" i="19"/>
  <c r="S18" i="19"/>
  <c r="R18" i="19"/>
  <c r="O18" i="19"/>
  <c r="N18" i="19"/>
  <c r="M18" i="19"/>
  <c r="L18" i="19"/>
  <c r="K18" i="19"/>
  <c r="J18" i="19"/>
  <c r="I18" i="19"/>
  <c r="H18" i="19"/>
  <c r="G18" i="19"/>
  <c r="F18" i="19"/>
  <c r="J18" i="28" s="1"/>
  <c r="E18" i="19"/>
  <c r="J18" i="27" s="1"/>
  <c r="D18" i="19"/>
  <c r="T17" i="19"/>
  <c r="S17" i="19"/>
  <c r="R17" i="19"/>
  <c r="O17" i="19"/>
  <c r="N17" i="19"/>
  <c r="M17" i="19"/>
  <c r="L17" i="19"/>
  <c r="K17" i="19"/>
  <c r="J17" i="19"/>
  <c r="I17" i="19"/>
  <c r="H17" i="19"/>
  <c r="G17" i="19"/>
  <c r="F17" i="19"/>
  <c r="J17" i="28" s="1"/>
  <c r="E17" i="19"/>
  <c r="J17" i="27" s="1"/>
  <c r="D17" i="19"/>
  <c r="M16" i="19"/>
  <c r="T15" i="19"/>
  <c r="S15" i="19"/>
  <c r="R15" i="19"/>
  <c r="O15" i="19"/>
  <c r="N15" i="19"/>
  <c r="L15" i="19"/>
  <c r="K15" i="19"/>
  <c r="J15" i="19"/>
  <c r="I15" i="19"/>
  <c r="H15" i="19"/>
  <c r="G15" i="19"/>
  <c r="F15" i="19"/>
  <c r="J15" i="28" s="1"/>
  <c r="E15" i="19"/>
  <c r="J15" i="27" s="1"/>
  <c r="D15" i="19"/>
  <c r="T14" i="19"/>
  <c r="S14" i="19"/>
  <c r="S16" i="19" s="1"/>
  <c r="R14" i="19"/>
  <c r="O14" i="19"/>
  <c r="N14" i="19"/>
  <c r="L14" i="19"/>
  <c r="K14" i="19"/>
  <c r="J14" i="19"/>
  <c r="I14" i="19"/>
  <c r="H14" i="19"/>
  <c r="G14" i="19"/>
  <c r="F14" i="19"/>
  <c r="J14" i="28" s="1"/>
  <c r="E14" i="19"/>
  <c r="J14" i="27" s="1"/>
  <c r="D14" i="19"/>
  <c r="C14" i="21" s="1"/>
  <c r="T13" i="19"/>
  <c r="S13" i="19"/>
  <c r="R13" i="19"/>
  <c r="O13" i="19"/>
  <c r="N13" i="19"/>
  <c r="L13" i="19"/>
  <c r="K13" i="19"/>
  <c r="J13" i="19"/>
  <c r="I13" i="19"/>
  <c r="H13" i="19"/>
  <c r="G13" i="19"/>
  <c r="F13" i="19"/>
  <c r="J13" i="28" s="1"/>
  <c r="E13" i="19"/>
  <c r="J13" i="27" s="1"/>
  <c r="D13" i="19"/>
  <c r="C13" i="21" s="1"/>
  <c r="T12" i="19"/>
  <c r="S12" i="19"/>
  <c r="R12" i="19"/>
  <c r="O12" i="19"/>
  <c r="N12" i="19"/>
  <c r="L12" i="19"/>
  <c r="K12" i="19"/>
  <c r="J12" i="19"/>
  <c r="I12" i="19"/>
  <c r="H12" i="19"/>
  <c r="G12" i="19"/>
  <c r="F12" i="19"/>
  <c r="J12" i="28" s="1"/>
  <c r="E12" i="19"/>
  <c r="J12" i="27" s="1"/>
  <c r="D12" i="19"/>
  <c r="C12" i="21" s="1"/>
  <c r="T11" i="19"/>
  <c r="S11" i="19"/>
  <c r="R11" i="19"/>
  <c r="O11" i="19"/>
  <c r="N11" i="19"/>
  <c r="L11" i="19"/>
  <c r="K11" i="19"/>
  <c r="J11" i="19"/>
  <c r="I11" i="19"/>
  <c r="H11" i="19"/>
  <c r="G11" i="19"/>
  <c r="F11" i="19"/>
  <c r="J11" i="28" s="1"/>
  <c r="E11" i="19"/>
  <c r="J11" i="27" s="1"/>
  <c r="D11" i="19"/>
  <c r="T10" i="19"/>
  <c r="S10" i="19"/>
  <c r="R10" i="19"/>
  <c r="O10" i="19"/>
  <c r="N10" i="19"/>
  <c r="M10" i="19"/>
  <c r="L10" i="19"/>
  <c r="K10" i="19"/>
  <c r="J10" i="19"/>
  <c r="I10" i="19"/>
  <c r="H10" i="19"/>
  <c r="G10" i="19"/>
  <c r="F10" i="19"/>
  <c r="J10" i="28" s="1"/>
  <c r="E10" i="19"/>
  <c r="J10" i="27" s="1"/>
  <c r="D10" i="19"/>
  <c r="T9" i="19"/>
  <c r="S9" i="19"/>
  <c r="R9" i="19"/>
  <c r="O9" i="19"/>
  <c r="N9" i="19"/>
  <c r="M9" i="19"/>
  <c r="L9" i="19"/>
  <c r="K9" i="19"/>
  <c r="J9" i="19"/>
  <c r="I9" i="19"/>
  <c r="H9" i="19"/>
  <c r="G9" i="19"/>
  <c r="F9" i="19"/>
  <c r="J9" i="28" s="1"/>
  <c r="E9" i="19"/>
  <c r="J9" i="27" s="1"/>
  <c r="D9" i="19"/>
  <c r="C9" i="21" s="1"/>
  <c r="T8" i="19"/>
  <c r="S8" i="19"/>
  <c r="R8" i="19"/>
  <c r="O8" i="19"/>
  <c r="N8" i="19"/>
  <c r="M8" i="19"/>
  <c r="L8" i="19"/>
  <c r="K8" i="19"/>
  <c r="J8" i="19"/>
  <c r="I8" i="19"/>
  <c r="H8" i="19"/>
  <c r="G8" i="19"/>
  <c r="F8" i="19"/>
  <c r="J8" i="28" s="1"/>
  <c r="E8" i="19"/>
  <c r="J8" i="27" s="1"/>
  <c r="D8" i="19"/>
  <c r="T7" i="19"/>
  <c r="S7" i="19"/>
  <c r="R7" i="19"/>
  <c r="O7" i="19"/>
  <c r="N7" i="19"/>
  <c r="M7" i="19"/>
  <c r="L7" i="19"/>
  <c r="K7" i="19"/>
  <c r="J7" i="19"/>
  <c r="I7" i="19"/>
  <c r="H7" i="19"/>
  <c r="G7" i="19"/>
  <c r="F7" i="19"/>
  <c r="J7" i="28" s="1"/>
  <c r="E7" i="19"/>
  <c r="J7" i="27" s="1"/>
  <c r="D7" i="19"/>
  <c r="C7" i="21" s="1"/>
  <c r="T6" i="19"/>
  <c r="S6" i="19"/>
  <c r="R6" i="19"/>
  <c r="O6" i="19"/>
  <c r="N6" i="19"/>
  <c r="M6" i="19"/>
  <c r="L6" i="19"/>
  <c r="K6" i="19"/>
  <c r="J6" i="19"/>
  <c r="I6" i="19"/>
  <c r="H6" i="19"/>
  <c r="G6" i="19"/>
  <c r="F6" i="19"/>
  <c r="J6" i="28" s="1"/>
  <c r="E6" i="19"/>
  <c r="J6" i="27" s="1"/>
  <c r="D6" i="19"/>
  <c r="T5" i="19"/>
  <c r="S5" i="19"/>
  <c r="R5" i="19"/>
  <c r="O5" i="19"/>
  <c r="N5" i="19"/>
  <c r="M5" i="19"/>
  <c r="L5" i="19"/>
  <c r="K5" i="19"/>
  <c r="J5" i="19"/>
  <c r="I5" i="19"/>
  <c r="H5" i="19"/>
  <c r="G5" i="19"/>
  <c r="F5" i="19"/>
  <c r="J5" i="28" s="1"/>
  <c r="E5" i="19"/>
  <c r="J5" i="27" s="1"/>
  <c r="D5" i="19"/>
  <c r="C5" i="21" s="1"/>
  <c r="T4" i="19"/>
  <c r="S4" i="19"/>
  <c r="R4" i="19"/>
  <c r="O4" i="19"/>
  <c r="N4" i="19"/>
  <c r="M4" i="19"/>
  <c r="L4" i="19"/>
  <c r="K4" i="19"/>
  <c r="J4" i="19"/>
  <c r="I4" i="19"/>
  <c r="H4" i="19"/>
  <c r="G4" i="19"/>
  <c r="F4" i="19"/>
  <c r="J4" i="28" s="1"/>
  <c r="E4" i="19"/>
  <c r="J4" i="27" s="1"/>
  <c r="D4" i="19"/>
  <c r="T3" i="19"/>
  <c r="S3" i="19"/>
  <c r="R3" i="19"/>
  <c r="O3" i="19"/>
  <c r="N3" i="19"/>
  <c r="M3" i="19"/>
  <c r="L3" i="19"/>
  <c r="K3" i="19"/>
  <c r="J3" i="19"/>
  <c r="I3" i="19"/>
  <c r="H3" i="19"/>
  <c r="G3" i="19"/>
  <c r="F3" i="19"/>
  <c r="J3" i="28" s="1"/>
  <c r="E3" i="19"/>
  <c r="J3" i="27" s="1"/>
  <c r="D3" i="19"/>
  <c r="C3" i="21" s="1"/>
  <c r="T2" i="19"/>
  <c r="S2" i="19"/>
  <c r="R2" i="19"/>
  <c r="O2" i="19"/>
  <c r="N2" i="19"/>
  <c r="M2" i="19"/>
  <c r="L2" i="19"/>
  <c r="K2" i="19"/>
  <c r="J2" i="19"/>
  <c r="I2" i="19"/>
  <c r="H2" i="19"/>
  <c r="G2" i="19"/>
  <c r="F2" i="19"/>
  <c r="J2" i="28" s="1"/>
  <c r="E2" i="19"/>
  <c r="J2" i="27" s="1"/>
  <c r="D2" i="19"/>
  <c r="T57" i="17"/>
  <c r="S57" i="17"/>
  <c r="R57" i="17"/>
  <c r="O57" i="17"/>
  <c r="N57" i="17"/>
  <c r="M57" i="17"/>
  <c r="L57" i="17"/>
  <c r="K57" i="17"/>
  <c r="J57" i="17"/>
  <c r="I57" i="17"/>
  <c r="H57" i="17"/>
  <c r="G57" i="17"/>
  <c r="F57" i="17"/>
  <c r="I57" i="28" s="1"/>
  <c r="E57" i="17"/>
  <c r="I57" i="27" s="1"/>
  <c r="D57" i="17"/>
  <c r="C57" i="19" s="1"/>
  <c r="T56" i="17"/>
  <c r="S56" i="17"/>
  <c r="R56" i="17"/>
  <c r="O56" i="17"/>
  <c r="N56" i="17"/>
  <c r="M56" i="17"/>
  <c r="L56" i="17"/>
  <c r="K56" i="17"/>
  <c r="J56" i="17"/>
  <c r="I56" i="17"/>
  <c r="H56" i="17"/>
  <c r="G56" i="17"/>
  <c r="F56" i="17"/>
  <c r="I56" i="28" s="1"/>
  <c r="E56" i="17"/>
  <c r="I56" i="27" s="1"/>
  <c r="D56" i="17"/>
  <c r="C56" i="19" s="1"/>
  <c r="T55" i="17"/>
  <c r="S55" i="17"/>
  <c r="R55" i="17"/>
  <c r="O55" i="17"/>
  <c r="N55" i="17"/>
  <c r="M55" i="17"/>
  <c r="L55" i="17"/>
  <c r="K55" i="17"/>
  <c r="J55" i="17"/>
  <c r="I55" i="17"/>
  <c r="H55" i="17"/>
  <c r="G55" i="17"/>
  <c r="F55" i="17"/>
  <c r="I55" i="28" s="1"/>
  <c r="E55" i="17"/>
  <c r="I55" i="27" s="1"/>
  <c r="D55" i="17"/>
  <c r="C55" i="19" s="1"/>
  <c r="T54" i="17"/>
  <c r="S54" i="17"/>
  <c r="R54" i="17"/>
  <c r="O54" i="17"/>
  <c r="N54" i="17"/>
  <c r="M54" i="17"/>
  <c r="L54" i="17"/>
  <c r="K54" i="17"/>
  <c r="J54" i="17"/>
  <c r="I54" i="17"/>
  <c r="H54" i="17"/>
  <c r="G54" i="17"/>
  <c r="F54" i="17"/>
  <c r="I54" i="28" s="1"/>
  <c r="E54" i="17"/>
  <c r="I54" i="27" s="1"/>
  <c r="D54" i="17"/>
  <c r="T53" i="17"/>
  <c r="S53" i="17"/>
  <c r="R53" i="17"/>
  <c r="O53" i="17"/>
  <c r="N53" i="17"/>
  <c r="M53" i="17"/>
  <c r="L53" i="17"/>
  <c r="K53" i="17"/>
  <c r="J53" i="17"/>
  <c r="I53" i="17"/>
  <c r="H53" i="17"/>
  <c r="G53" i="17"/>
  <c r="F53" i="17"/>
  <c r="I53" i="28" s="1"/>
  <c r="E53" i="17"/>
  <c r="I53" i="27" s="1"/>
  <c r="D53" i="17"/>
  <c r="C53" i="19" s="1"/>
  <c r="T52" i="17"/>
  <c r="S52" i="17"/>
  <c r="R52" i="17"/>
  <c r="O52" i="17"/>
  <c r="N52" i="17"/>
  <c r="M52" i="17"/>
  <c r="L52" i="17"/>
  <c r="K52" i="17"/>
  <c r="J52" i="17"/>
  <c r="I52" i="17"/>
  <c r="H52" i="17"/>
  <c r="G52" i="17"/>
  <c r="F52" i="17"/>
  <c r="I52" i="28" s="1"/>
  <c r="E52" i="17"/>
  <c r="I52" i="27" s="1"/>
  <c r="D52" i="17"/>
  <c r="C52" i="19" s="1"/>
  <c r="T51" i="17"/>
  <c r="S51" i="17"/>
  <c r="R51" i="17"/>
  <c r="O51" i="17"/>
  <c r="N51" i="17"/>
  <c r="M51" i="17"/>
  <c r="L51" i="17"/>
  <c r="K51" i="17"/>
  <c r="J51" i="17"/>
  <c r="I51" i="17"/>
  <c r="H51" i="17"/>
  <c r="G51" i="17"/>
  <c r="F51" i="17"/>
  <c r="I51" i="28" s="1"/>
  <c r="E51" i="17"/>
  <c r="I51" i="27" s="1"/>
  <c r="D51" i="17"/>
  <c r="C51" i="19" s="1"/>
  <c r="T50" i="17"/>
  <c r="S50" i="17"/>
  <c r="R50" i="17"/>
  <c r="O50" i="17"/>
  <c r="N50" i="17"/>
  <c r="M50" i="17"/>
  <c r="L50" i="17"/>
  <c r="K50" i="17"/>
  <c r="J50" i="17"/>
  <c r="I50" i="17"/>
  <c r="H50" i="17"/>
  <c r="G50" i="17"/>
  <c r="F50" i="17"/>
  <c r="I50" i="28" s="1"/>
  <c r="E50" i="17"/>
  <c r="I50" i="27" s="1"/>
  <c r="D50" i="17"/>
  <c r="T49" i="17"/>
  <c r="S49" i="17"/>
  <c r="R49" i="17"/>
  <c r="O49" i="17"/>
  <c r="N49" i="17"/>
  <c r="M49" i="17"/>
  <c r="L49" i="17"/>
  <c r="K49" i="17"/>
  <c r="J49" i="17"/>
  <c r="I49" i="17"/>
  <c r="H49" i="17"/>
  <c r="G49" i="17"/>
  <c r="F49" i="17"/>
  <c r="I49" i="28" s="1"/>
  <c r="E49" i="17"/>
  <c r="I49" i="27" s="1"/>
  <c r="D49" i="17"/>
  <c r="T48" i="17"/>
  <c r="S48" i="17"/>
  <c r="R48" i="17"/>
  <c r="O48" i="17"/>
  <c r="N48" i="17"/>
  <c r="M48" i="17"/>
  <c r="L48" i="17"/>
  <c r="K48" i="17"/>
  <c r="J48" i="17"/>
  <c r="I48" i="17"/>
  <c r="H48" i="17"/>
  <c r="G48" i="17"/>
  <c r="F48" i="17"/>
  <c r="I48" i="28" s="1"/>
  <c r="E48" i="17"/>
  <c r="I48" i="27" s="1"/>
  <c r="D48" i="17"/>
  <c r="C48" i="19" s="1"/>
  <c r="T47" i="17"/>
  <c r="S47" i="17"/>
  <c r="R47" i="17"/>
  <c r="O47" i="17"/>
  <c r="N47" i="17"/>
  <c r="M47" i="17"/>
  <c r="L47" i="17"/>
  <c r="K47" i="17"/>
  <c r="J47" i="17"/>
  <c r="I47" i="17"/>
  <c r="H47" i="17"/>
  <c r="G47" i="17"/>
  <c r="F47" i="17"/>
  <c r="I47" i="28" s="1"/>
  <c r="E47" i="17"/>
  <c r="I47" i="27" s="1"/>
  <c r="D47" i="17"/>
  <c r="C47" i="19" s="1"/>
  <c r="T46" i="17"/>
  <c r="S46" i="17"/>
  <c r="R46" i="17"/>
  <c r="O46" i="17"/>
  <c r="N46" i="17"/>
  <c r="M46" i="17"/>
  <c r="L46" i="17"/>
  <c r="K46" i="17"/>
  <c r="J46" i="17"/>
  <c r="I46" i="17"/>
  <c r="H46" i="17"/>
  <c r="G46" i="17"/>
  <c r="F46" i="17"/>
  <c r="I46" i="28" s="1"/>
  <c r="E46" i="17"/>
  <c r="I46" i="27" s="1"/>
  <c r="D46" i="17"/>
  <c r="T44" i="17"/>
  <c r="S44" i="17"/>
  <c r="R44" i="17"/>
  <c r="O44" i="17"/>
  <c r="N44" i="17"/>
  <c r="L44" i="17"/>
  <c r="K44" i="17"/>
  <c r="J44" i="17"/>
  <c r="I44" i="17"/>
  <c r="H44" i="17"/>
  <c r="G44" i="17"/>
  <c r="F44" i="17"/>
  <c r="I44" i="28" s="1"/>
  <c r="E44" i="17"/>
  <c r="I44" i="27" s="1"/>
  <c r="D44" i="17"/>
  <c r="C44" i="19" s="1"/>
  <c r="T43" i="17"/>
  <c r="S43" i="17"/>
  <c r="R43" i="17"/>
  <c r="O43" i="17"/>
  <c r="N43" i="17"/>
  <c r="L43" i="17"/>
  <c r="K43" i="17"/>
  <c r="J43" i="17"/>
  <c r="I43" i="17"/>
  <c r="H43" i="17"/>
  <c r="G43" i="17"/>
  <c r="F43" i="17"/>
  <c r="I43" i="28" s="1"/>
  <c r="E43" i="17"/>
  <c r="I43" i="27" s="1"/>
  <c r="D43" i="17"/>
  <c r="T42" i="17"/>
  <c r="S42" i="17"/>
  <c r="R42" i="17"/>
  <c r="O42" i="17"/>
  <c r="N42" i="17"/>
  <c r="L42" i="17"/>
  <c r="K42" i="17"/>
  <c r="J42" i="17"/>
  <c r="I42" i="17"/>
  <c r="H42" i="17"/>
  <c r="H45" i="17" s="1"/>
  <c r="G42" i="17"/>
  <c r="G45" i="17" s="1"/>
  <c r="F42" i="17"/>
  <c r="I42" i="28" s="1"/>
  <c r="E42" i="17"/>
  <c r="I42" i="27" s="1"/>
  <c r="D42" i="17"/>
  <c r="T41" i="17"/>
  <c r="S41" i="17"/>
  <c r="R41" i="17"/>
  <c r="R45" i="17" s="1"/>
  <c r="O41" i="17"/>
  <c r="N41" i="17"/>
  <c r="L41" i="17"/>
  <c r="K41" i="17"/>
  <c r="J41" i="17"/>
  <c r="I41" i="17"/>
  <c r="H41" i="17"/>
  <c r="G41" i="17"/>
  <c r="F41" i="17"/>
  <c r="I41" i="28" s="1"/>
  <c r="E41" i="17"/>
  <c r="I41" i="27" s="1"/>
  <c r="D41" i="17"/>
  <c r="D45" i="17" s="1"/>
  <c r="T40" i="17"/>
  <c r="S40" i="17"/>
  <c r="R40" i="17"/>
  <c r="O40" i="17"/>
  <c r="N40" i="17"/>
  <c r="L40" i="17"/>
  <c r="L45" i="17" s="1"/>
  <c r="K40" i="17"/>
  <c r="J40" i="17"/>
  <c r="I40" i="17"/>
  <c r="H40" i="17"/>
  <c r="G40" i="17"/>
  <c r="F40" i="17"/>
  <c r="E40" i="17"/>
  <c r="I40" i="27" s="1"/>
  <c r="D40" i="17"/>
  <c r="T39" i="17"/>
  <c r="S39" i="17"/>
  <c r="R39" i="17"/>
  <c r="O39" i="17"/>
  <c r="N39" i="17"/>
  <c r="M39" i="17"/>
  <c r="L39" i="17"/>
  <c r="K39" i="17"/>
  <c r="J39" i="17"/>
  <c r="I39" i="17"/>
  <c r="H39" i="17"/>
  <c r="G39" i="17"/>
  <c r="F39" i="17"/>
  <c r="I39" i="28" s="1"/>
  <c r="E39" i="17"/>
  <c r="I39" i="27" s="1"/>
  <c r="D39" i="17"/>
  <c r="T38" i="17"/>
  <c r="S38" i="17"/>
  <c r="R38" i="17"/>
  <c r="O38" i="17"/>
  <c r="N38" i="17"/>
  <c r="M38" i="17"/>
  <c r="L38" i="17"/>
  <c r="K38" i="17"/>
  <c r="J38" i="17"/>
  <c r="I38" i="17"/>
  <c r="H38" i="17"/>
  <c r="G38" i="17"/>
  <c r="F38" i="17"/>
  <c r="I38" i="28" s="1"/>
  <c r="E38" i="17"/>
  <c r="I38" i="27" s="1"/>
  <c r="D38" i="17"/>
  <c r="T37" i="17"/>
  <c r="S37" i="17"/>
  <c r="R37" i="17"/>
  <c r="O37" i="17"/>
  <c r="N37" i="17"/>
  <c r="M37" i="17"/>
  <c r="L37" i="17"/>
  <c r="K37" i="17"/>
  <c r="J37" i="17"/>
  <c r="I37" i="17"/>
  <c r="H37" i="17"/>
  <c r="G37" i="17"/>
  <c r="F37" i="17"/>
  <c r="I37" i="28" s="1"/>
  <c r="E37" i="17"/>
  <c r="I37" i="27" s="1"/>
  <c r="D37" i="17"/>
  <c r="T36" i="17"/>
  <c r="S36" i="17"/>
  <c r="R36" i="17"/>
  <c r="O36" i="17"/>
  <c r="N36" i="17"/>
  <c r="M36" i="17"/>
  <c r="L36" i="17"/>
  <c r="K36" i="17"/>
  <c r="J36" i="17"/>
  <c r="I36" i="17"/>
  <c r="H36" i="17"/>
  <c r="G36" i="17"/>
  <c r="F36" i="17"/>
  <c r="I36" i="28" s="1"/>
  <c r="E36" i="17"/>
  <c r="I36" i="27" s="1"/>
  <c r="D36" i="17"/>
  <c r="T35" i="17"/>
  <c r="S35" i="17"/>
  <c r="R35" i="17"/>
  <c r="O35" i="17"/>
  <c r="N35" i="17"/>
  <c r="M35" i="17"/>
  <c r="L35" i="17"/>
  <c r="K35" i="17"/>
  <c r="J35" i="17"/>
  <c r="I35" i="17"/>
  <c r="H35" i="17"/>
  <c r="G35" i="17"/>
  <c r="F35" i="17"/>
  <c r="I35" i="28" s="1"/>
  <c r="E35" i="17"/>
  <c r="I35" i="27" s="1"/>
  <c r="D35" i="17"/>
  <c r="T34" i="17"/>
  <c r="S34" i="17"/>
  <c r="R34" i="17"/>
  <c r="O34" i="17"/>
  <c r="N34" i="17"/>
  <c r="M34" i="17"/>
  <c r="L34" i="17"/>
  <c r="K34" i="17"/>
  <c r="J34" i="17"/>
  <c r="I34" i="17"/>
  <c r="H34" i="17"/>
  <c r="G34" i="17"/>
  <c r="F34" i="17"/>
  <c r="I34" i="28" s="1"/>
  <c r="E34" i="17"/>
  <c r="I34" i="27" s="1"/>
  <c r="D34" i="17"/>
  <c r="T33" i="17"/>
  <c r="S33" i="17"/>
  <c r="R33" i="17"/>
  <c r="O33" i="17"/>
  <c r="N33" i="17"/>
  <c r="M33" i="17"/>
  <c r="L33" i="17"/>
  <c r="K33" i="17"/>
  <c r="J33" i="17"/>
  <c r="I33" i="17"/>
  <c r="H33" i="17"/>
  <c r="G33" i="17"/>
  <c r="F33" i="17"/>
  <c r="I33" i="28" s="1"/>
  <c r="E33" i="17"/>
  <c r="I33" i="27" s="1"/>
  <c r="D33" i="17"/>
  <c r="T32" i="17"/>
  <c r="S32" i="17"/>
  <c r="R32" i="17"/>
  <c r="O32" i="17"/>
  <c r="N32" i="17"/>
  <c r="M32" i="17"/>
  <c r="L32" i="17"/>
  <c r="K32" i="17"/>
  <c r="J32" i="17"/>
  <c r="I32" i="17"/>
  <c r="H32" i="17"/>
  <c r="G32" i="17"/>
  <c r="F32" i="17"/>
  <c r="I32" i="28" s="1"/>
  <c r="E32" i="17"/>
  <c r="I32" i="27" s="1"/>
  <c r="D32" i="17"/>
  <c r="T31" i="17"/>
  <c r="S31" i="17"/>
  <c r="R31" i="17"/>
  <c r="O31" i="17"/>
  <c r="N31" i="17"/>
  <c r="M31" i="17"/>
  <c r="L31" i="17"/>
  <c r="K31" i="17"/>
  <c r="J31" i="17"/>
  <c r="I31" i="17"/>
  <c r="H31" i="17"/>
  <c r="G31" i="17"/>
  <c r="F31" i="17"/>
  <c r="I31" i="28" s="1"/>
  <c r="E31" i="17"/>
  <c r="I31" i="27" s="1"/>
  <c r="D31" i="17"/>
  <c r="T30" i="17"/>
  <c r="S30" i="17"/>
  <c r="R30" i="17"/>
  <c r="O30" i="17"/>
  <c r="N30" i="17"/>
  <c r="M30" i="17"/>
  <c r="L30" i="17"/>
  <c r="K30" i="17"/>
  <c r="J30" i="17"/>
  <c r="I30" i="17"/>
  <c r="H30" i="17"/>
  <c r="G30" i="17"/>
  <c r="F30" i="17"/>
  <c r="I30" i="28" s="1"/>
  <c r="E30" i="17"/>
  <c r="I30" i="27" s="1"/>
  <c r="D30" i="17"/>
  <c r="T29" i="17"/>
  <c r="S29" i="17"/>
  <c r="R29" i="17"/>
  <c r="O29" i="17"/>
  <c r="N29" i="17"/>
  <c r="M29" i="17"/>
  <c r="L29" i="17"/>
  <c r="K29" i="17"/>
  <c r="J29" i="17"/>
  <c r="I29" i="17"/>
  <c r="H29" i="17"/>
  <c r="G29" i="17"/>
  <c r="F29" i="17"/>
  <c r="I29" i="28" s="1"/>
  <c r="E29" i="17"/>
  <c r="I29" i="27" s="1"/>
  <c r="D29" i="17"/>
  <c r="T28" i="17"/>
  <c r="S28" i="17"/>
  <c r="R28" i="17"/>
  <c r="O28" i="17"/>
  <c r="N28" i="17"/>
  <c r="M28" i="17"/>
  <c r="L28" i="17"/>
  <c r="K28" i="17"/>
  <c r="J28" i="17"/>
  <c r="I28" i="17"/>
  <c r="H28" i="17"/>
  <c r="G28" i="17"/>
  <c r="F28" i="17"/>
  <c r="I28" i="28" s="1"/>
  <c r="E28" i="17"/>
  <c r="I28" i="27" s="1"/>
  <c r="D28" i="17"/>
  <c r="T27" i="17"/>
  <c r="S27" i="17"/>
  <c r="R27" i="17"/>
  <c r="O27" i="17"/>
  <c r="N27" i="17"/>
  <c r="M27" i="17"/>
  <c r="L27" i="17"/>
  <c r="K27" i="17"/>
  <c r="J27" i="17"/>
  <c r="I27" i="17"/>
  <c r="H27" i="17"/>
  <c r="G27" i="17"/>
  <c r="F27" i="17"/>
  <c r="I27" i="28" s="1"/>
  <c r="E27" i="17"/>
  <c r="I27" i="27" s="1"/>
  <c r="D27" i="17"/>
  <c r="T26" i="17"/>
  <c r="S26" i="17"/>
  <c r="R26" i="17"/>
  <c r="O26" i="17"/>
  <c r="N26" i="17"/>
  <c r="M26" i="17"/>
  <c r="L26" i="17"/>
  <c r="K26" i="17"/>
  <c r="J26" i="17"/>
  <c r="I26" i="17"/>
  <c r="H26" i="17"/>
  <c r="G26" i="17"/>
  <c r="F26" i="17"/>
  <c r="I26" i="28" s="1"/>
  <c r="E26" i="17"/>
  <c r="I26" i="27" s="1"/>
  <c r="D26" i="17"/>
  <c r="T25" i="17"/>
  <c r="S25" i="17"/>
  <c r="R25" i="17"/>
  <c r="O25" i="17"/>
  <c r="N25" i="17"/>
  <c r="M25" i="17"/>
  <c r="L25" i="17"/>
  <c r="K25" i="17"/>
  <c r="J25" i="17"/>
  <c r="I25" i="17"/>
  <c r="H25" i="17"/>
  <c r="G25" i="17"/>
  <c r="F25" i="17"/>
  <c r="I25" i="28" s="1"/>
  <c r="E25" i="17"/>
  <c r="I25" i="27" s="1"/>
  <c r="D25" i="17"/>
  <c r="T24" i="17"/>
  <c r="S24" i="17"/>
  <c r="R24" i="17"/>
  <c r="O24" i="17"/>
  <c r="N24" i="17"/>
  <c r="M24" i="17"/>
  <c r="L24" i="17"/>
  <c r="K24" i="17"/>
  <c r="J24" i="17"/>
  <c r="I24" i="17"/>
  <c r="H24" i="17"/>
  <c r="G24" i="17"/>
  <c r="F24" i="17"/>
  <c r="I24" i="28" s="1"/>
  <c r="E24" i="17"/>
  <c r="I24" i="27" s="1"/>
  <c r="D24" i="17"/>
  <c r="T23" i="17"/>
  <c r="S23" i="17"/>
  <c r="R23" i="17"/>
  <c r="O23" i="17"/>
  <c r="N23" i="17"/>
  <c r="M23" i="17"/>
  <c r="L23" i="17"/>
  <c r="K23" i="17"/>
  <c r="J23" i="17"/>
  <c r="I23" i="17"/>
  <c r="H23" i="17"/>
  <c r="G23" i="17"/>
  <c r="F23" i="17"/>
  <c r="I23" i="28" s="1"/>
  <c r="E23" i="17"/>
  <c r="I23" i="27" s="1"/>
  <c r="D23" i="17"/>
  <c r="T22" i="17"/>
  <c r="S22" i="17"/>
  <c r="R22" i="17"/>
  <c r="O22" i="17"/>
  <c r="N22" i="17"/>
  <c r="M22" i="17"/>
  <c r="L22" i="17"/>
  <c r="K22" i="17"/>
  <c r="J22" i="17"/>
  <c r="I22" i="17"/>
  <c r="H22" i="17"/>
  <c r="G22" i="17"/>
  <c r="F22" i="17"/>
  <c r="I22" i="28" s="1"/>
  <c r="E22" i="17"/>
  <c r="I22" i="27" s="1"/>
  <c r="D22" i="17"/>
  <c r="T21" i="17"/>
  <c r="S21" i="17"/>
  <c r="R21" i="17"/>
  <c r="O21" i="17"/>
  <c r="N21" i="17"/>
  <c r="M21" i="17"/>
  <c r="L21" i="17"/>
  <c r="K21" i="17"/>
  <c r="J21" i="17"/>
  <c r="I21" i="17"/>
  <c r="H21" i="17"/>
  <c r="G21" i="17"/>
  <c r="F21" i="17"/>
  <c r="I21" i="28" s="1"/>
  <c r="E21" i="17"/>
  <c r="I21" i="27" s="1"/>
  <c r="D21" i="17"/>
  <c r="T20" i="17"/>
  <c r="S20" i="17"/>
  <c r="R20" i="17"/>
  <c r="O20" i="17"/>
  <c r="N20" i="17"/>
  <c r="M20" i="17"/>
  <c r="L20" i="17"/>
  <c r="K20" i="17"/>
  <c r="J20" i="17"/>
  <c r="I20" i="17"/>
  <c r="H20" i="17"/>
  <c r="G20" i="17"/>
  <c r="F20" i="17"/>
  <c r="I20" i="28" s="1"/>
  <c r="E20" i="17"/>
  <c r="I20" i="27" s="1"/>
  <c r="D20" i="17"/>
  <c r="T19" i="17"/>
  <c r="S19" i="17"/>
  <c r="R19" i="17"/>
  <c r="O19" i="17"/>
  <c r="N19" i="17"/>
  <c r="M19" i="17"/>
  <c r="L19" i="17"/>
  <c r="K19" i="17"/>
  <c r="J19" i="17"/>
  <c r="I19" i="17"/>
  <c r="H19" i="17"/>
  <c r="G19" i="17"/>
  <c r="F19" i="17"/>
  <c r="I19" i="28" s="1"/>
  <c r="E19" i="17"/>
  <c r="I19" i="27" s="1"/>
  <c r="D19" i="17"/>
  <c r="T18" i="17"/>
  <c r="S18" i="17"/>
  <c r="R18" i="17"/>
  <c r="O18" i="17"/>
  <c r="N18" i="17"/>
  <c r="M18" i="17"/>
  <c r="L18" i="17"/>
  <c r="K18" i="17"/>
  <c r="J18" i="17"/>
  <c r="I18" i="17"/>
  <c r="H18" i="17"/>
  <c r="G18" i="17"/>
  <c r="F18" i="17"/>
  <c r="I18" i="28" s="1"/>
  <c r="E18" i="17"/>
  <c r="I18" i="27" s="1"/>
  <c r="D18" i="17"/>
  <c r="T17" i="17"/>
  <c r="S17" i="17"/>
  <c r="R17" i="17"/>
  <c r="O17" i="17"/>
  <c r="N17" i="17"/>
  <c r="M17" i="17"/>
  <c r="L17" i="17"/>
  <c r="K17" i="17"/>
  <c r="J17" i="17"/>
  <c r="I17" i="17"/>
  <c r="H17" i="17"/>
  <c r="G17" i="17"/>
  <c r="F17" i="17"/>
  <c r="I17" i="28" s="1"/>
  <c r="E17" i="17"/>
  <c r="I17" i="27" s="1"/>
  <c r="D17" i="17"/>
  <c r="M16" i="17"/>
  <c r="T15" i="17"/>
  <c r="S15" i="17"/>
  <c r="R15" i="17"/>
  <c r="O15" i="17"/>
  <c r="N15" i="17"/>
  <c r="L15" i="17"/>
  <c r="K15" i="17"/>
  <c r="J15" i="17"/>
  <c r="I15" i="17"/>
  <c r="H15" i="17"/>
  <c r="G15" i="17"/>
  <c r="F15" i="17"/>
  <c r="I15" i="28" s="1"/>
  <c r="E15" i="17"/>
  <c r="I15" i="27" s="1"/>
  <c r="D15" i="17"/>
  <c r="T14" i="17"/>
  <c r="S14" i="17"/>
  <c r="R14" i="17"/>
  <c r="O14" i="17"/>
  <c r="O16" i="17" s="1"/>
  <c r="N14" i="17"/>
  <c r="L14" i="17"/>
  <c r="K14" i="17"/>
  <c r="J14" i="17"/>
  <c r="I14" i="17"/>
  <c r="H14" i="17"/>
  <c r="H16" i="17" s="1"/>
  <c r="G14" i="17"/>
  <c r="F14" i="17"/>
  <c r="I14" i="28" s="1"/>
  <c r="E14" i="17"/>
  <c r="I14" i="27" s="1"/>
  <c r="D14" i="17"/>
  <c r="T13" i="17"/>
  <c r="S13" i="17"/>
  <c r="R13" i="17"/>
  <c r="R16" i="17" s="1"/>
  <c r="O13" i="17"/>
  <c r="N13" i="17"/>
  <c r="L13" i="17"/>
  <c r="K13" i="17"/>
  <c r="J13" i="17"/>
  <c r="J16" i="17" s="1"/>
  <c r="I13" i="17"/>
  <c r="H13" i="17"/>
  <c r="G13" i="17"/>
  <c r="F13" i="17"/>
  <c r="I13" i="28" s="1"/>
  <c r="E13" i="17"/>
  <c r="I13" i="27" s="1"/>
  <c r="D13" i="17"/>
  <c r="C13" i="19" s="1"/>
  <c r="T12" i="17"/>
  <c r="S12" i="17"/>
  <c r="R12" i="17"/>
  <c r="O12" i="17"/>
  <c r="N12" i="17"/>
  <c r="L12" i="17"/>
  <c r="K12" i="17"/>
  <c r="J12" i="17"/>
  <c r="I12" i="17"/>
  <c r="H12" i="17"/>
  <c r="G12" i="17"/>
  <c r="F12" i="17"/>
  <c r="I12" i="28" s="1"/>
  <c r="E12" i="17"/>
  <c r="I12" i="27" s="1"/>
  <c r="D12" i="17"/>
  <c r="T11" i="17"/>
  <c r="S11" i="17"/>
  <c r="R11" i="17"/>
  <c r="O11" i="17"/>
  <c r="N11" i="17"/>
  <c r="L11" i="17"/>
  <c r="K11" i="17"/>
  <c r="J11" i="17"/>
  <c r="I11" i="17"/>
  <c r="H11" i="17"/>
  <c r="G11" i="17"/>
  <c r="F11" i="17"/>
  <c r="I11" i="28" s="1"/>
  <c r="E11" i="17"/>
  <c r="I11" i="27" s="1"/>
  <c r="D11" i="17"/>
  <c r="T10" i="17"/>
  <c r="S10" i="17"/>
  <c r="R10" i="17"/>
  <c r="O10" i="17"/>
  <c r="N10" i="17"/>
  <c r="M10" i="17"/>
  <c r="L10" i="17"/>
  <c r="K10" i="17"/>
  <c r="J10" i="17"/>
  <c r="I10" i="17"/>
  <c r="H10" i="17"/>
  <c r="G10" i="17"/>
  <c r="F10" i="17"/>
  <c r="I10" i="28" s="1"/>
  <c r="E10" i="17"/>
  <c r="I10" i="27" s="1"/>
  <c r="D10" i="17"/>
  <c r="C10" i="19" s="1"/>
  <c r="T9" i="17"/>
  <c r="S9" i="17"/>
  <c r="R9" i="17"/>
  <c r="O9" i="17"/>
  <c r="N9" i="17"/>
  <c r="M9" i="17"/>
  <c r="L9" i="17"/>
  <c r="K9" i="17"/>
  <c r="J9" i="17"/>
  <c r="I9" i="17"/>
  <c r="H9" i="17"/>
  <c r="G9" i="17"/>
  <c r="F9" i="17"/>
  <c r="I9" i="28" s="1"/>
  <c r="E9" i="17"/>
  <c r="I9" i="27" s="1"/>
  <c r="D9" i="17"/>
  <c r="T8" i="17"/>
  <c r="S8" i="17"/>
  <c r="R8" i="17"/>
  <c r="O8" i="17"/>
  <c r="N8" i="17"/>
  <c r="M8" i="17"/>
  <c r="L8" i="17"/>
  <c r="K8" i="17"/>
  <c r="J8" i="17"/>
  <c r="I8" i="17"/>
  <c r="H8" i="17"/>
  <c r="G8" i="17"/>
  <c r="F8" i="17"/>
  <c r="I8" i="28" s="1"/>
  <c r="E8" i="17"/>
  <c r="I8" i="27" s="1"/>
  <c r="D8" i="17"/>
  <c r="C8" i="19" s="1"/>
  <c r="T7" i="17"/>
  <c r="S7" i="17"/>
  <c r="R7" i="17"/>
  <c r="O7" i="17"/>
  <c r="N7" i="17"/>
  <c r="M7" i="17"/>
  <c r="L7" i="17"/>
  <c r="K7" i="17"/>
  <c r="J7" i="17"/>
  <c r="I7" i="17"/>
  <c r="H7" i="17"/>
  <c r="G7" i="17"/>
  <c r="F7" i="17"/>
  <c r="I7" i="28" s="1"/>
  <c r="E7" i="17"/>
  <c r="I7" i="27" s="1"/>
  <c r="D7" i="17"/>
  <c r="T6" i="17"/>
  <c r="S6" i="17"/>
  <c r="R6" i="17"/>
  <c r="O6" i="17"/>
  <c r="N6" i="17"/>
  <c r="M6" i="17"/>
  <c r="L6" i="17"/>
  <c r="K6" i="17"/>
  <c r="J6" i="17"/>
  <c r="I6" i="17"/>
  <c r="H6" i="17"/>
  <c r="G6" i="17"/>
  <c r="F6" i="17"/>
  <c r="I6" i="28" s="1"/>
  <c r="E6" i="17"/>
  <c r="I6" i="27" s="1"/>
  <c r="D6" i="17"/>
  <c r="C6" i="19" s="1"/>
  <c r="T5" i="17"/>
  <c r="S5" i="17"/>
  <c r="R5" i="17"/>
  <c r="O5" i="17"/>
  <c r="N5" i="17"/>
  <c r="M5" i="17"/>
  <c r="L5" i="17"/>
  <c r="K5" i="17"/>
  <c r="J5" i="17"/>
  <c r="I5" i="17"/>
  <c r="H5" i="17"/>
  <c r="G5" i="17"/>
  <c r="F5" i="17"/>
  <c r="I5" i="28" s="1"/>
  <c r="E5" i="17"/>
  <c r="I5" i="27" s="1"/>
  <c r="D5" i="17"/>
  <c r="T4" i="17"/>
  <c r="S4" i="17"/>
  <c r="R4" i="17"/>
  <c r="O4" i="17"/>
  <c r="N4" i="17"/>
  <c r="M4" i="17"/>
  <c r="L4" i="17"/>
  <c r="K4" i="17"/>
  <c r="J4" i="17"/>
  <c r="I4" i="17"/>
  <c r="H4" i="17"/>
  <c r="G4" i="17"/>
  <c r="F4" i="17"/>
  <c r="I4" i="28" s="1"/>
  <c r="E4" i="17"/>
  <c r="I4" i="27" s="1"/>
  <c r="D4" i="17"/>
  <c r="C4" i="19" s="1"/>
  <c r="T3" i="17"/>
  <c r="S3" i="17"/>
  <c r="R3" i="17"/>
  <c r="O3" i="17"/>
  <c r="N3" i="17"/>
  <c r="M3" i="17"/>
  <c r="L3" i="17"/>
  <c r="K3" i="17"/>
  <c r="J3" i="17"/>
  <c r="I3" i="17"/>
  <c r="H3" i="17"/>
  <c r="G3" i="17"/>
  <c r="F3" i="17"/>
  <c r="I3" i="28" s="1"/>
  <c r="E3" i="17"/>
  <c r="I3" i="27" s="1"/>
  <c r="D3" i="17"/>
  <c r="T2" i="17"/>
  <c r="S2" i="17"/>
  <c r="R2" i="17"/>
  <c r="O2" i="17"/>
  <c r="N2" i="17"/>
  <c r="M2" i="17"/>
  <c r="L2" i="17"/>
  <c r="K2" i="17"/>
  <c r="J2" i="17"/>
  <c r="I2" i="17"/>
  <c r="H2" i="17"/>
  <c r="G2" i="17"/>
  <c r="F2" i="17"/>
  <c r="I2" i="28" s="1"/>
  <c r="E2" i="17"/>
  <c r="I2" i="27" s="1"/>
  <c r="D2" i="17"/>
  <c r="C2" i="19" s="1"/>
  <c r="T57" i="15"/>
  <c r="S57" i="15"/>
  <c r="R57" i="15"/>
  <c r="O57" i="15"/>
  <c r="N57" i="15"/>
  <c r="M57" i="15"/>
  <c r="L57" i="15"/>
  <c r="K57" i="15"/>
  <c r="J57" i="15"/>
  <c r="I57" i="15"/>
  <c r="H57" i="15"/>
  <c r="G57" i="15"/>
  <c r="F57" i="15"/>
  <c r="H57" i="28" s="1"/>
  <c r="E57" i="15"/>
  <c r="H57" i="27" s="1"/>
  <c r="D57" i="15"/>
  <c r="T56" i="15"/>
  <c r="S56" i="15"/>
  <c r="R56" i="15"/>
  <c r="O56" i="15"/>
  <c r="N56" i="15"/>
  <c r="M56" i="15"/>
  <c r="L56" i="15"/>
  <c r="K56" i="15"/>
  <c r="J56" i="15"/>
  <c r="I56" i="15"/>
  <c r="H56" i="15"/>
  <c r="G56" i="15"/>
  <c r="F56" i="15"/>
  <c r="H56" i="28" s="1"/>
  <c r="E56" i="15"/>
  <c r="H56" i="27" s="1"/>
  <c r="D56" i="15"/>
  <c r="C56" i="17" s="1"/>
  <c r="T55" i="15"/>
  <c r="S55" i="15"/>
  <c r="R55" i="15"/>
  <c r="O55" i="15"/>
  <c r="N55" i="15"/>
  <c r="M55" i="15"/>
  <c r="L55" i="15"/>
  <c r="K55" i="15"/>
  <c r="J55" i="15"/>
  <c r="I55" i="15"/>
  <c r="H55" i="15"/>
  <c r="G55" i="15"/>
  <c r="F55" i="15"/>
  <c r="H55" i="28" s="1"/>
  <c r="E55" i="15"/>
  <c r="H55" i="27" s="1"/>
  <c r="D55" i="15"/>
  <c r="C55" i="17" s="1"/>
  <c r="T54" i="15"/>
  <c r="S54" i="15"/>
  <c r="R54" i="15"/>
  <c r="O54" i="15"/>
  <c r="N54" i="15"/>
  <c r="M54" i="15"/>
  <c r="L54" i="15"/>
  <c r="K54" i="15"/>
  <c r="J54" i="15"/>
  <c r="I54" i="15"/>
  <c r="H54" i="15"/>
  <c r="G54" i="15"/>
  <c r="F54" i="15"/>
  <c r="H54" i="28" s="1"/>
  <c r="E54" i="15"/>
  <c r="H54" i="27" s="1"/>
  <c r="D54" i="15"/>
  <c r="C54" i="17" s="1"/>
  <c r="T53" i="15"/>
  <c r="S53" i="15"/>
  <c r="R53" i="15"/>
  <c r="O53" i="15"/>
  <c r="N53" i="15"/>
  <c r="M53" i="15"/>
  <c r="L53" i="15"/>
  <c r="K53" i="15"/>
  <c r="J53" i="15"/>
  <c r="I53" i="15"/>
  <c r="H53" i="15"/>
  <c r="G53" i="15"/>
  <c r="F53" i="15"/>
  <c r="H53" i="28" s="1"/>
  <c r="E53" i="15"/>
  <c r="H53" i="27" s="1"/>
  <c r="D53" i="15"/>
  <c r="T52" i="15"/>
  <c r="S52" i="15"/>
  <c r="R52" i="15"/>
  <c r="O52" i="15"/>
  <c r="N52" i="15"/>
  <c r="M52" i="15"/>
  <c r="L52" i="15"/>
  <c r="K52" i="15"/>
  <c r="J52" i="15"/>
  <c r="I52" i="15"/>
  <c r="H52" i="15"/>
  <c r="G52" i="15"/>
  <c r="F52" i="15"/>
  <c r="H52" i="28" s="1"/>
  <c r="E52" i="15"/>
  <c r="H52" i="27" s="1"/>
  <c r="D52" i="15"/>
  <c r="C52" i="17" s="1"/>
  <c r="T51" i="15"/>
  <c r="S51" i="15"/>
  <c r="R51" i="15"/>
  <c r="O51" i="15"/>
  <c r="N51" i="15"/>
  <c r="M51" i="15"/>
  <c r="L51" i="15"/>
  <c r="K51" i="15"/>
  <c r="J51" i="15"/>
  <c r="I51" i="15"/>
  <c r="H51" i="15"/>
  <c r="G51" i="15"/>
  <c r="F51" i="15"/>
  <c r="H51" i="28" s="1"/>
  <c r="E51" i="15"/>
  <c r="H51" i="27" s="1"/>
  <c r="D51" i="15"/>
  <c r="C51" i="17" s="1"/>
  <c r="T50" i="15"/>
  <c r="S50" i="15"/>
  <c r="R50" i="15"/>
  <c r="O50" i="15"/>
  <c r="N50" i="15"/>
  <c r="M50" i="15"/>
  <c r="L50" i="15"/>
  <c r="K50" i="15"/>
  <c r="J50" i="15"/>
  <c r="I50" i="15"/>
  <c r="H50" i="15"/>
  <c r="G50" i="15"/>
  <c r="F50" i="15"/>
  <c r="H50" i="28" s="1"/>
  <c r="E50" i="15"/>
  <c r="H50" i="27" s="1"/>
  <c r="D50" i="15"/>
  <c r="T49" i="15"/>
  <c r="S49" i="15"/>
  <c r="R49" i="15"/>
  <c r="O49" i="15"/>
  <c r="N49" i="15"/>
  <c r="M49" i="15"/>
  <c r="L49" i="15"/>
  <c r="K49" i="15"/>
  <c r="J49" i="15"/>
  <c r="I49" i="15"/>
  <c r="H49" i="15"/>
  <c r="G49" i="15"/>
  <c r="F49" i="15"/>
  <c r="H49" i="28" s="1"/>
  <c r="E49" i="15"/>
  <c r="H49" i="27" s="1"/>
  <c r="D49" i="15"/>
  <c r="T48" i="15"/>
  <c r="S48" i="15"/>
  <c r="R48" i="15"/>
  <c r="O48" i="15"/>
  <c r="N48" i="15"/>
  <c r="M48" i="15"/>
  <c r="L48" i="15"/>
  <c r="K48" i="15"/>
  <c r="J48" i="15"/>
  <c r="I48" i="15"/>
  <c r="H48" i="15"/>
  <c r="G48" i="15"/>
  <c r="F48" i="15"/>
  <c r="H48" i="28" s="1"/>
  <c r="E48" i="15"/>
  <c r="H48" i="27" s="1"/>
  <c r="D48" i="15"/>
  <c r="C48" i="17" s="1"/>
  <c r="T47" i="15"/>
  <c r="S47" i="15"/>
  <c r="R47" i="15"/>
  <c r="O47" i="15"/>
  <c r="N47" i="15"/>
  <c r="M47" i="15"/>
  <c r="L47" i="15"/>
  <c r="K47" i="15"/>
  <c r="J47" i="15"/>
  <c r="I47" i="15"/>
  <c r="H47" i="15"/>
  <c r="G47" i="15"/>
  <c r="F47" i="15"/>
  <c r="H47" i="28" s="1"/>
  <c r="E47" i="15"/>
  <c r="H47" i="27" s="1"/>
  <c r="D47" i="15"/>
  <c r="C47" i="17" s="1"/>
  <c r="T46" i="15"/>
  <c r="S46" i="15"/>
  <c r="R46" i="15"/>
  <c r="O46" i="15"/>
  <c r="N46" i="15"/>
  <c r="M46" i="15"/>
  <c r="L46" i="15"/>
  <c r="K46" i="15"/>
  <c r="J46" i="15"/>
  <c r="I46" i="15"/>
  <c r="H46" i="15"/>
  <c r="G46" i="15"/>
  <c r="F46" i="15"/>
  <c r="H46" i="28" s="1"/>
  <c r="E46" i="15"/>
  <c r="H46" i="27" s="1"/>
  <c r="D46" i="15"/>
  <c r="C46" i="17" s="1"/>
  <c r="T44" i="15"/>
  <c r="S44" i="15"/>
  <c r="R44" i="15"/>
  <c r="O44" i="15"/>
  <c r="N44" i="15"/>
  <c r="L44" i="15"/>
  <c r="K44" i="15"/>
  <c r="J44" i="15"/>
  <c r="I44" i="15"/>
  <c r="H44" i="15"/>
  <c r="G44" i="15"/>
  <c r="F44" i="15"/>
  <c r="H44" i="28" s="1"/>
  <c r="E44" i="15"/>
  <c r="H44" i="27" s="1"/>
  <c r="D44" i="15"/>
  <c r="C44" i="17" s="1"/>
  <c r="T43" i="15"/>
  <c r="S43" i="15"/>
  <c r="R43" i="15"/>
  <c r="O43" i="15"/>
  <c r="N43" i="15"/>
  <c r="L43" i="15"/>
  <c r="K43" i="15"/>
  <c r="J43" i="15"/>
  <c r="I43" i="15"/>
  <c r="H43" i="15"/>
  <c r="G43" i="15"/>
  <c r="F43" i="15"/>
  <c r="H43" i="28" s="1"/>
  <c r="E43" i="15"/>
  <c r="H43" i="27" s="1"/>
  <c r="D43" i="15"/>
  <c r="T42" i="15"/>
  <c r="T45" i="15" s="1"/>
  <c r="S42" i="15"/>
  <c r="R42" i="15"/>
  <c r="O42" i="15"/>
  <c r="N42" i="15"/>
  <c r="L42" i="15"/>
  <c r="K42" i="15"/>
  <c r="K45" i="15" s="1"/>
  <c r="J42" i="15"/>
  <c r="I42" i="15"/>
  <c r="H42" i="15"/>
  <c r="G42" i="15"/>
  <c r="F42" i="15"/>
  <c r="H42" i="28" s="1"/>
  <c r="E42" i="15"/>
  <c r="H42" i="27" s="1"/>
  <c r="D42" i="15"/>
  <c r="C42" i="17" s="1"/>
  <c r="T41" i="15"/>
  <c r="S41" i="15"/>
  <c r="R41" i="15"/>
  <c r="O41" i="15"/>
  <c r="N41" i="15"/>
  <c r="N45" i="15" s="1"/>
  <c r="L41" i="15"/>
  <c r="K41" i="15"/>
  <c r="J41" i="15"/>
  <c r="I41" i="15"/>
  <c r="H41" i="15"/>
  <c r="G41" i="15"/>
  <c r="G45" i="15" s="1"/>
  <c r="F41" i="15"/>
  <c r="H41" i="28" s="1"/>
  <c r="E41" i="15"/>
  <c r="H41" i="27" s="1"/>
  <c r="D41" i="15"/>
  <c r="T40" i="15"/>
  <c r="S40" i="15"/>
  <c r="R40" i="15"/>
  <c r="R45" i="15" s="1"/>
  <c r="O40" i="15"/>
  <c r="N40" i="15"/>
  <c r="L40" i="15"/>
  <c r="K40" i="15"/>
  <c r="J40" i="15"/>
  <c r="I40" i="15"/>
  <c r="I45" i="15" s="1"/>
  <c r="H40" i="15"/>
  <c r="G40" i="15"/>
  <c r="F40" i="15"/>
  <c r="H40" i="28" s="1"/>
  <c r="E40" i="15"/>
  <c r="H40" i="27" s="1"/>
  <c r="D40" i="15"/>
  <c r="C40" i="17" s="1"/>
  <c r="T39" i="15"/>
  <c r="S39" i="15"/>
  <c r="R39" i="15"/>
  <c r="O39" i="15"/>
  <c r="N39" i="15"/>
  <c r="M39" i="15"/>
  <c r="L39" i="15"/>
  <c r="K39" i="15"/>
  <c r="J39" i="15"/>
  <c r="I39" i="15"/>
  <c r="H39" i="15"/>
  <c r="G39" i="15"/>
  <c r="F39" i="15"/>
  <c r="H39" i="28" s="1"/>
  <c r="E39" i="15"/>
  <c r="H39" i="27" s="1"/>
  <c r="D39" i="15"/>
  <c r="T38" i="15"/>
  <c r="S38" i="15"/>
  <c r="R38" i="15"/>
  <c r="O38" i="15"/>
  <c r="N38" i="15"/>
  <c r="M38" i="15"/>
  <c r="L38" i="15"/>
  <c r="K38" i="15"/>
  <c r="J38" i="15"/>
  <c r="I38" i="15"/>
  <c r="H38" i="15"/>
  <c r="G38" i="15"/>
  <c r="F38" i="15"/>
  <c r="H38" i="28" s="1"/>
  <c r="E38" i="15"/>
  <c r="H38" i="27" s="1"/>
  <c r="D38" i="15"/>
  <c r="T37" i="15"/>
  <c r="S37" i="15"/>
  <c r="R37" i="15"/>
  <c r="O37" i="15"/>
  <c r="N37" i="15"/>
  <c r="M37" i="15"/>
  <c r="L37" i="15"/>
  <c r="K37" i="15"/>
  <c r="J37" i="15"/>
  <c r="I37" i="15"/>
  <c r="H37" i="15"/>
  <c r="G37" i="15"/>
  <c r="F37" i="15"/>
  <c r="H37" i="28" s="1"/>
  <c r="E37" i="15"/>
  <c r="H37" i="27" s="1"/>
  <c r="D37" i="15"/>
  <c r="T36" i="15"/>
  <c r="S36" i="15"/>
  <c r="R36" i="15"/>
  <c r="O36" i="15"/>
  <c r="N36" i="15"/>
  <c r="M36" i="15"/>
  <c r="L36" i="15"/>
  <c r="K36" i="15"/>
  <c r="J36" i="15"/>
  <c r="I36" i="15"/>
  <c r="H36" i="15"/>
  <c r="G36" i="15"/>
  <c r="F36" i="15"/>
  <c r="H36" i="28" s="1"/>
  <c r="E36" i="15"/>
  <c r="H36" i="27" s="1"/>
  <c r="D36" i="15"/>
  <c r="C36" i="17" s="1"/>
  <c r="T35" i="15"/>
  <c r="S35" i="15"/>
  <c r="R35" i="15"/>
  <c r="O35" i="15"/>
  <c r="N35" i="15"/>
  <c r="M35" i="15"/>
  <c r="L35" i="15"/>
  <c r="K35" i="15"/>
  <c r="J35" i="15"/>
  <c r="I35" i="15"/>
  <c r="H35" i="15"/>
  <c r="G35" i="15"/>
  <c r="F35" i="15"/>
  <c r="H35" i="28" s="1"/>
  <c r="E35" i="15"/>
  <c r="H35" i="27" s="1"/>
  <c r="D35" i="15"/>
  <c r="T34" i="15"/>
  <c r="S34" i="15"/>
  <c r="R34" i="15"/>
  <c r="O34" i="15"/>
  <c r="N34" i="15"/>
  <c r="M34" i="15"/>
  <c r="L34" i="15"/>
  <c r="K34" i="15"/>
  <c r="J34" i="15"/>
  <c r="I34" i="15"/>
  <c r="H34" i="15"/>
  <c r="G34" i="15"/>
  <c r="F34" i="15"/>
  <c r="H34" i="28" s="1"/>
  <c r="E34" i="15"/>
  <c r="H34" i="27" s="1"/>
  <c r="D34" i="15"/>
  <c r="T33" i="15"/>
  <c r="S33" i="15"/>
  <c r="R33" i="15"/>
  <c r="O33" i="15"/>
  <c r="N33" i="15"/>
  <c r="M33" i="15"/>
  <c r="L33" i="15"/>
  <c r="K33" i="15"/>
  <c r="J33" i="15"/>
  <c r="I33" i="15"/>
  <c r="H33" i="15"/>
  <c r="G33" i="15"/>
  <c r="F33" i="15"/>
  <c r="H33" i="28" s="1"/>
  <c r="E33" i="15"/>
  <c r="H33" i="27" s="1"/>
  <c r="D33" i="15"/>
  <c r="T32" i="15"/>
  <c r="S32" i="15"/>
  <c r="R32" i="15"/>
  <c r="O32" i="15"/>
  <c r="N32" i="15"/>
  <c r="M32" i="15"/>
  <c r="L32" i="15"/>
  <c r="K32" i="15"/>
  <c r="J32" i="15"/>
  <c r="I32" i="15"/>
  <c r="H32" i="15"/>
  <c r="G32" i="15"/>
  <c r="F32" i="15"/>
  <c r="H32" i="28" s="1"/>
  <c r="E32" i="15"/>
  <c r="H32" i="27" s="1"/>
  <c r="D32" i="15"/>
  <c r="C32" i="17" s="1"/>
  <c r="T31" i="15"/>
  <c r="S31" i="15"/>
  <c r="R31" i="15"/>
  <c r="O31" i="15"/>
  <c r="N31" i="15"/>
  <c r="M31" i="15"/>
  <c r="L31" i="15"/>
  <c r="K31" i="15"/>
  <c r="J31" i="15"/>
  <c r="I31" i="15"/>
  <c r="H31" i="15"/>
  <c r="G31" i="15"/>
  <c r="F31" i="15"/>
  <c r="H31" i="28" s="1"/>
  <c r="E31" i="15"/>
  <c r="H31" i="27" s="1"/>
  <c r="D31" i="15"/>
  <c r="T30" i="15"/>
  <c r="S30" i="15"/>
  <c r="R30" i="15"/>
  <c r="O30" i="15"/>
  <c r="N30" i="15"/>
  <c r="M30" i="15"/>
  <c r="L30" i="15"/>
  <c r="K30" i="15"/>
  <c r="J30" i="15"/>
  <c r="I30" i="15"/>
  <c r="H30" i="15"/>
  <c r="G30" i="15"/>
  <c r="F30" i="15"/>
  <c r="H30" i="28" s="1"/>
  <c r="E30" i="15"/>
  <c r="H30" i="27" s="1"/>
  <c r="D30" i="15"/>
  <c r="T29" i="15"/>
  <c r="S29" i="15"/>
  <c r="R29" i="15"/>
  <c r="O29" i="15"/>
  <c r="N29" i="15"/>
  <c r="M29" i="15"/>
  <c r="L29" i="15"/>
  <c r="K29" i="15"/>
  <c r="J29" i="15"/>
  <c r="I29" i="15"/>
  <c r="H29" i="15"/>
  <c r="G29" i="15"/>
  <c r="F29" i="15"/>
  <c r="H29" i="28" s="1"/>
  <c r="E29" i="15"/>
  <c r="H29" i="27" s="1"/>
  <c r="D29" i="15"/>
  <c r="T28" i="15"/>
  <c r="S28" i="15"/>
  <c r="R28" i="15"/>
  <c r="O28" i="15"/>
  <c r="N28" i="15"/>
  <c r="M28" i="15"/>
  <c r="L28" i="15"/>
  <c r="K28" i="15"/>
  <c r="J28" i="15"/>
  <c r="I28" i="15"/>
  <c r="H28" i="15"/>
  <c r="G28" i="15"/>
  <c r="F28" i="15"/>
  <c r="H28" i="28" s="1"/>
  <c r="E28" i="15"/>
  <c r="H28" i="27" s="1"/>
  <c r="D28" i="15"/>
  <c r="C28" i="17" s="1"/>
  <c r="T27" i="15"/>
  <c r="S27" i="15"/>
  <c r="R27" i="15"/>
  <c r="O27" i="15"/>
  <c r="N27" i="15"/>
  <c r="M27" i="15"/>
  <c r="L27" i="15"/>
  <c r="K27" i="15"/>
  <c r="J27" i="15"/>
  <c r="I27" i="15"/>
  <c r="H27" i="15"/>
  <c r="G27" i="15"/>
  <c r="F27" i="15"/>
  <c r="H27" i="28" s="1"/>
  <c r="E27" i="15"/>
  <c r="H27" i="27" s="1"/>
  <c r="D27" i="15"/>
  <c r="T26" i="15"/>
  <c r="S26" i="15"/>
  <c r="R26" i="15"/>
  <c r="O26" i="15"/>
  <c r="N26" i="15"/>
  <c r="M26" i="15"/>
  <c r="L26" i="15"/>
  <c r="K26" i="15"/>
  <c r="J26" i="15"/>
  <c r="I26" i="15"/>
  <c r="H26" i="15"/>
  <c r="G26" i="15"/>
  <c r="F26" i="15"/>
  <c r="H26" i="28" s="1"/>
  <c r="E26" i="15"/>
  <c r="H26" i="27" s="1"/>
  <c r="D26" i="15"/>
  <c r="T25" i="15"/>
  <c r="S25" i="15"/>
  <c r="R25" i="15"/>
  <c r="O25" i="15"/>
  <c r="N25" i="15"/>
  <c r="M25" i="15"/>
  <c r="L25" i="15"/>
  <c r="K25" i="15"/>
  <c r="J25" i="15"/>
  <c r="I25" i="15"/>
  <c r="H25" i="15"/>
  <c r="G25" i="15"/>
  <c r="F25" i="15"/>
  <c r="H25" i="28" s="1"/>
  <c r="E25" i="15"/>
  <c r="H25" i="27" s="1"/>
  <c r="D25" i="15"/>
  <c r="T24" i="15"/>
  <c r="S24" i="15"/>
  <c r="R24" i="15"/>
  <c r="O24" i="15"/>
  <c r="N24" i="15"/>
  <c r="M24" i="15"/>
  <c r="L24" i="15"/>
  <c r="K24" i="15"/>
  <c r="J24" i="15"/>
  <c r="I24" i="15"/>
  <c r="H24" i="15"/>
  <c r="G24" i="15"/>
  <c r="F24" i="15"/>
  <c r="H24" i="28" s="1"/>
  <c r="E24" i="15"/>
  <c r="H24" i="27" s="1"/>
  <c r="D24" i="15"/>
  <c r="C24" i="17" s="1"/>
  <c r="T23" i="15"/>
  <c r="S23" i="15"/>
  <c r="R23" i="15"/>
  <c r="O23" i="15"/>
  <c r="N23" i="15"/>
  <c r="M23" i="15"/>
  <c r="L23" i="15"/>
  <c r="K23" i="15"/>
  <c r="J23" i="15"/>
  <c r="I23" i="15"/>
  <c r="H23" i="15"/>
  <c r="G23" i="15"/>
  <c r="F23" i="15"/>
  <c r="H23" i="28" s="1"/>
  <c r="E23" i="15"/>
  <c r="H23" i="27" s="1"/>
  <c r="D23" i="15"/>
  <c r="T22" i="15"/>
  <c r="S22" i="15"/>
  <c r="R22" i="15"/>
  <c r="O22" i="15"/>
  <c r="N22" i="15"/>
  <c r="M22" i="15"/>
  <c r="L22" i="15"/>
  <c r="K22" i="15"/>
  <c r="J22" i="15"/>
  <c r="I22" i="15"/>
  <c r="H22" i="15"/>
  <c r="G22" i="15"/>
  <c r="F22" i="15"/>
  <c r="H22" i="28" s="1"/>
  <c r="E22" i="15"/>
  <c r="H22" i="27" s="1"/>
  <c r="D22" i="15"/>
  <c r="T21" i="15"/>
  <c r="S21" i="15"/>
  <c r="R21" i="15"/>
  <c r="O21" i="15"/>
  <c r="N21" i="15"/>
  <c r="M21" i="15"/>
  <c r="L21" i="15"/>
  <c r="K21" i="15"/>
  <c r="J21" i="15"/>
  <c r="I21" i="15"/>
  <c r="H21" i="15"/>
  <c r="G21" i="15"/>
  <c r="F21" i="15"/>
  <c r="H21" i="28" s="1"/>
  <c r="E21" i="15"/>
  <c r="H21" i="27" s="1"/>
  <c r="D21" i="15"/>
  <c r="T20" i="15"/>
  <c r="S20" i="15"/>
  <c r="R20" i="15"/>
  <c r="O20" i="15"/>
  <c r="N20" i="15"/>
  <c r="M20" i="15"/>
  <c r="L20" i="15"/>
  <c r="K20" i="15"/>
  <c r="J20" i="15"/>
  <c r="I20" i="15"/>
  <c r="H20" i="15"/>
  <c r="G20" i="15"/>
  <c r="F20" i="15"/>
  <c r="H20" i="28" s="1"/>
  <c r="E20" i="15"/>
  <c r="H20" i="27" s="1"/>
  <c r="D20" i="15"/>
  <c r="C20" i="17" s="1"/>
  <c r="T19" i="15"/>
  <c r="S19" i="15"/>
  <c r="R19" i="15"/>
  <c r="O19" i="15"/>
  <c r="N19" i="15"/>
  <c r="M19" i="15"/>
  <c r="L19" i="15"/>
  <c r="K19" i="15"/>
  <c r="J19" i="15"/>
  <c r="I19" i="15"/>
  <c r="H19" i="15"/>
  <c r="G19" i="15"/>
  <c r="F19" i="15"/>
  <c r="H19" i="28" s="1"/>
  <c r="E19" i="15"/>
  <c r="H19" i="27" s="1"/>
  <c r="D19" i="15"/>
  <c r="T18" i="15"/>
  <c r="S18" i="15"/>
  <c r="R18" i="15"/>
  <c r="O18" i="15"/>
  <c r="N18" i="15"/>
  <c r="M18" i="15"/>
  <c r="L18" i="15"/>
  <c r="K18" i="15"/>
  <c r="J18" i="15"/>
  <c r="I18" i="15"/>
  <c r="H18" i="15"/>
  <c r="G18" i="15"/>
  <c r="F18" i="15"/>
  <c r="H18" i="28" s="1"/>
  <c r="E18" i="15"/>
  <c r="H18" i="27" s="1"/>
  <c r="D18" i="15"/>
  <c r="T17" i="15"/>
  <c r="S17" i="15"/>
  <c r="R17" i="15"/>
  <c r="O17" i="15"/>
  <c r="N17" i="15"/>
  <c r="M17" i="15"/>
  <c r="L17" i="15"/>
  <c r="K17" i="15"/>
  <c r="J17" i="15"/>
  <c r="I17" i="15"/>
  <c r="H17" i="15"/>
  <c r="G17" i="15"/>
  <c r="F17" i="15"/>
  <c r="H17" i="28" s="1"/>
  <c r="E17" i="15"/>
  <c r="H17" i="27" s="1"/>
  <c r="D17" i="15"/>
  <c r="M16" i="15"/>
  <c r="T15" i="15"/>
  <c r="S15" i="15"/>
  <c r="R15" i="15"/>
  <c r="O15" i="15"/>
  <c r="N15" i="15"/>
  <c r="L15" i="15"/>
  <c r="K15" i="15"/>
  <c r="J15" i="15"/>
  <c r="I15" i="15"/>
  <c r="H15" i="15"/>
  <c r="G15" i="15"/>
  <c r="F15" i="15"/>
  <c r="H15" i="28" s="1"/>
  <c r="E15" i="15"/>
  <c r="H15" i="27" s="1"/>
  <c r="D15" i="15"/>
  <c r="C15" i="17" s="1"/>
  <c r="T14" i="15"/>
  <c r="T16" i="15" s="1"/>
  <c r="S14" i="15"/>
  <c r="R14" i="15"/>
  <c r="O14" i="15"/>
  <c r="N14" i="15"/>
  <c r="L14" i="15"/>
  <c r="K14" i="15"/>
  <c r="K16" i="15" s="1"/>
  <c r="J14" i="15"/>
  <c r="I14" i="15"/>
  <c r="H14" i="15"/>
  <c r="G14" i="15"/>
  <c r="F14" i="15"/>
  <c r="H14" i="28" s="1"/>
  <c r="E14" i="15"/>
  <c r="H14" i="27" s="1"/>
  <c r="D14" i="15"/>
  <c r="C14" i="17" s="1"/>
  <c r="T13" i="15"/>
  <c r="S13" i="15"/>
  <c r="R13" i="15"/>
  <c r="O13" i="15"/>
  <c r="N13" i="15"/>
  <c r="L13" i="15"/>
  <c r="L16" i="15" s="1"/>
  <c r="K13" i="15"/>
  <c r="J13" i="15"/>
  <c r="I13" i="15"/>
  <c r="H13" i="15"/>
  <c r="G13" i="15"/>
  <c r="G16" i="15" s="1"/>
  <c r="F13" i="15"/>
  <c r="H13" i="28" s="1"/>
  <c r="E13" i="15"/>
  <c r="H13" i="27" s="1"/>
  <c r="D13" i="15"/>
  <c r="T12" i="15"/>
  <c r="S12" i="15"/>
  <c r="R12" i="15"/>
  <c r="O12" i="15"/>
  <c r="O16" i="15" s="1"/>
  <c r="N12" i="15"/>
  <c r="L12" i="15"/>
  <c r="K12" i="15"/>
  <c r="J12" i="15"/>
  <c r="I12" i="15"/>
  <c r="I16" i="15" s="1"/>
  <c r="H12" i="15"/>
  <c r="G12" i="15"/>
  <c r="F12" i="15"/>
  <c r="H12" i="28" s="1"/>
  <c r="E12" i="15"/>
  <c r="H12" i="27" s="1"/>
  <c r="D12" i="15"/>
  <c r="T11" i="15"/>
  <c r="S11" i="15"/>
  <c r="R11" i="15"/>
  <c r="O11" i="15"/>
  <c r="N11" i="15"/>
  <c r="L11" i="15"/>
  <c r="K11" i="15"/>
  <c r="J11" i="15"/>
  <c r="I11" i="15"/>
  <c r="H11" i="15"/>
  <c r="G11" i="15"/>
  <c r="F11" i="15"/>
  <c r="H11" i="28" s="1"/>
  <c r="E11" i="15"/>
  <c r="H11" i="27" s="1"/>
  <c r="D11" i="15"/>
  <c r="C11" i="17" s="1"/>
  <c r="T10" i="15"/>
  <c r="S10" i="15"/>
  <c r="R10" i="15"/>
  <c r="O10" i="15"/>
  <c r="N10" i="15"/>
  <c r="M10" i="15"/>
  <c r="L10" i="15"/>
  <c r="K10" i="15"/>
  <c r="J10" i="15"/>
  <c r="I10" i="15"/>
  <c r="H10" i="15"/>
  <c r="G10" i="15"/>
  <c r="F10" i="15"/>
  <c r="H10" i="28" s="1"/>
  <c r="E10" i="15"/>
  <c r="H10" i="27" s="1"/>
  <c r="D10" i="15"/>
  <c r="T9" i="15"/>
  <c r="S9" i="15"/>
  <c r="R9" i="15"/>
  <c r="O9" i="15"/>
  <c r="N9" i="15"/>
  <c r="M9" i="15"/>
  <c r="L9" i="15"/>
  <c r="K9" i="15"/>
  <c r="J9" i="15"/>
  <c r="I9" i="15"/>
  <c r="H9" i="15"/>
  <c r="G9" i="15"/>
  <c r="F9" i="15"/>
  <c r="H9" i="28" s="1"/>
  <c r="E9" i="15"/>
  <c r="H9" i="27" s="1"/>
  <c r="D9" i="15"/>
  <c r="C9" i="17" s="1"/>
  <c r="T8" i="15"/>
  <c r="S8" i="15"/>
  <c r="R8" i="15"/>
  <c r="O8" i="15"/>
  <c r="N8" i="15"/>
  <c r="M8" i="15"/>
  <c r="L8" i="15"/>
  <c r="K8" i="15"/>
  <c r="J8" i="15"/>
  <c r="I8" i="15"/>
  <c r="H8" i="15"/>
  <c r="G8" i="15"/>
  <c r="F8" i="15"/>
  <c r="H8" i="28" s="1"/>
  <c r="E8" i="15"/>
  <c r="H8" i="27" s="1"/>
  <c r="D8" i="15"/>
  <c r="T7" i="15"/>
  <c r="S7" i="15"/>
  <c r="R7" i="15"/>
  <c r="O7" i="15"/>
  <c r="N7" i="15"/>
  <c r="M7" i="15"/>
  <c r="L7" i="15"/>
  <c r="K7" i="15"/>
  <c r="J7" i="15"/>
  <c r="I7" i="15"/>
  <c r="H7" i="15"/>
  <c r="G7" i="15"/>
  <c r="F7" i="15"/>
  <c r="H7" i="28" s="1"/>
  <c r="E7" i="15"/>
  <c r="H7" i="27" s="1"/>
  <c r="D7" i="15"/>
  <c r="C7" i="17" s="1"/>
  <c r="T6" i="15"/>
  <c r="S6" i="15"/>
  <c r="R6" i="15"/>
  <c r="O6" i="15"/>
  <c r="N6" i="15"/>
  <c r="M6" i="15"/>
  <c r="L6" i="15"/>
  <c r="K6" i="15"/>
  <c r="J6" i="15"/>
  <c r="I6" i="15"/>
  <c r="H6" i="15"/>
  <c r="G6" i="15"/>
  <c r="F6" i="15"/>
  <c r="H6" i="28" s="1"/>
  <c r="E6" i="15"/>
  <c r="H6" i="27" s="1"/>
  <c r="D6" i="15"/>
  <c r="T5" i="15"/>
  <c r="S5" i="15"/>
  <c r="R5" i="15"/>
  <c r="O5" i="15"/>
  <c r="N5" i="15"/>
  <c r="M5" i="15"/>
  <c r="L5" i="15"/>
  <c r="K5" i="15"/>
  <c r="J5" i="15"/>
  <c r="I5" i="15"/>
  <c r="H5" i="15"/>
  <c r="G5" i="15"/>
  <c r="F5" i="15"/>
  <c r="H5" i="28" s="1"/>
  <c r="E5" i="15"/>
  <c r="H5" i="27" s="1"/>
  <c r="D5" i="15"/>
  <c r="C5" i="17" s="1"/>
  <c r="T4" i="15"/>
  <c r="S4" i="15"/>
  <c r="R4" i="15"/>
  <c r="O4" i="15"/>
  <c r="N4" i="15"/>
  <c r="M4" i="15"/>
  <c r="L4" i="15"/>
  <c r="K4" i="15"/>
  <c r="J4" i="15"/>
  <c r="I4" i="15"/>
  <c r="H4" i="15"/>
  <c r="G4" i="15"/>
  <c r="F4" i="15"/>
  <c r="H4" i="28" s="1"/>
  <c r="E4" i="15"/>
  <c r="H4" i="27" s="1"/>
  <c r="D4" i="15"/>
  <c r="T3" i="15"/>
  <c r="S3" i="15"/>
  <c r="R3" i="15"/>
  <c r="O3" i="15"/>
  <c r="N3" i="15"/>
  <c r="M3" i="15"/>
  <c r="L3" i="15"/>
  <c r="K3" i="15"/>
  <c r="J3" i="15"/>
  <c r="I3" i="15"/>
  <c r="H3" i="15"/>
  <c r="G3" i="15"/>
  <c r="F3" i="15"/>
  <c r="H3" i="28" s="1"/>
  <c r="E3" i="15"/>
  <c r="H3" i="27" s="1"/>
  <c r="D3" i="15"/>
  <c r="C3" i="17" s="1"/>
  <c r="T2" i="15"/>
  <c r="S2" i="15"/>
  <c r="R2" i="15"/>
  <c r="O2" i="15"/>
  <c r="N2" i="15"/>
  <c r="M2" i="15"/>
  <c r="L2" i="15"/>
  <c r="K2" i="15"/>
  <c r="J2" i="15"/>
  <c r="I2" i="15"/>
  <c r="H2" i="15"/>
  <c r="G2" i="15"/>
  <c r="F2" i="15"/>
  <c r="H2" i="28" s="1"/>
  <c r="E2" i="15"/>
  <c r="H2" i="27" s="1"/>
  <c r="D2" i="15"/>
  <c r="T57" i="2"/>
  <c r="S57" i="2"/>
  <c r="R57" i="2"/>
  <c r="O57" i="2"/>
  <c r="N57" i="2"/>
  <c r="M57" i="2"/>
  <c r="L57" i="2"/>
  <c r="K57" i="2"/>
  <c r="J57" i="2"/>
  <c r="I57" i="2"/>
  <c r="H57" i="2"/>
  <c r="G57" i="2"/>
  <c r="F57" i="2"/>
  <c r="G57" i="28" s="1"/>
  <c r="E57" i="2"/>
  <c r="G57" i="27" s="1"/>
  <c r="D57" i="2"/>
  <c r="C57" i="15" s="1"/>
  <c r="T56" i="2"/>
  <c r="S56" i="2"/>
  <c r="R56" i="2"/>
  <c r="O56" i="2"/>
  <c r="N56" i="2"/>
  <c r="M56" i="2"/>
  <c r="L56" i="2"/>
  <c r="K56" i="2"/>
  <c r="J56" i="2"/>
  <c r="I56" i="2"/>
  <c r="H56" i="2"/>
  <c r="G56" i="2"/>
  <c r="F56" i="2"/>
  <c r="G56" i="28" s="1"/>
  <c r="E56" i="2"/>
  <c r="G56" i="27" s="1"/>
  <c r="D56" i="2"/>
  <c r="T55" i="2"/>
  <c r="S55" i="2"/>
  <c r="R55" i="2"/>
  <c r="O55" i="2"/>
  <c r="N55" i="2"/>
  <c r="M55" i="2"/>
  <c r="L55" i="2"/>
  <c r="K55" i="2"/>
  <c r="J55" i="2"/>
  <c r="I55" i="2"/>
  <c r="H55" i="2"/>
  <c r="G55" i="2"/>
  <c r="F55" i="2"/>
  <c r="G55" i="28" s="1"/>
  <c r="E55" i="2"/>
  <c r="G55" i="27" s="1"/>
  <c r="D55" i="2"/>
  <c r="T54" i="2"/>
  <c r="S54" i="2"/>
  <c r="R54" i="2"/>
  <c r="O54" i="2"/>
  <c r="N54" i="2"/>
  <c r="M54" i="2"/>
  <c r="L54" i="2"/>
  <c r="K54" i="2"/>
  <c r="J54" i="2"/>
  <c r="I54" i="2"/>
  <c r="H54" i="2"/>
  <c r="G54" i="2"/>
  <c r="F54" i="2"/>
  <c r="G54" i="28" s="1"/>
  <c r="E54" i="2"/>
  <c r="G54" i="27" s="1"/>
  <c r="D54" i="2"/>
  <c r="C54" i="15" s="1"/>
  <c r="T53" i="2"/>
  <c r="S53" i="2"/>
  <c r="R53" i="2"/>
  <c r="O53" i="2"/>
  <c r="N53" i="2"/>
  <c r="M53" i="2"/>
  <c r="L53" i="2"/>
  <c r="K53" i="2"/>
  <c r="J53" i="2"/>
  <c r="I53" i="2"/>
  <c r="H53" i="2"/>
  <c r="G53" i="2"/>
  <c r="F53" i="2"/>
  <c r="G53" i="28" s="1"/>
  <c r="E53" i="2"/>
  <c r="G53" i="27" s="1"/>
  <c r="D53" i="2"/>
  <c r="C53" i="15" s="1"/>
  <c r="T52" i="2"/>
  <c r="S52" i="2"/>
  <c r="R52" i="2"/>
  <c r="O52" i="2"/>
  <c r="N52" i="2"/>
  <c r="M52" i="2"/>
  <c r="L52" i="2"/>
  <c r="K52" i="2"/>
  <c r="J52" i="2"/>
  <c r="I52" i="2"/>
  <c r="H52" i="2"/>
  <c r="G52" i="2"/>
  <c r="F52" i="2"/>
  <c r="G52" i="28" s="1"/>
  <c r="E52" i="2"/>
  <c r="G52" i="27" s="1"/>
  <c r="D52" i="2"/>
  <c r="T51" i="2"/>
  <c r="S51" i="2"/>
  <c r="R51" i="2"/>
  <c r="O51" i="2"/>
  <c r="N51" i="2"/>
  <c r="M51" i="2"/>
  <c r="L51" i="2"/>
  <c r="K51" i="2"/>
  <c r="J51" i="2"/>
  <c r="I51" i="2"/>
  <c r="H51" i="2"/>
  <c r="G51" i="2"/>
  <c r="F51" i="2"/>
  <c r="G51" i="28" s="1"/>
  <c r="E51" i="2"/>
  <c r="G51" i="27" s="1"/>
  <c r="D51" i="2"/>
  <c r="C51" i="15" s="1"/>
  <c r="T50" i="2"/>
  <c r="S50" i="2"/>
  <c r="R50" i="2"/>
  <c r="O50" i="2"/>
  <c r="N50" i="2"/>
  <c r="M50" i="2"/>
  <c r="L50" i="2"/>
  <c r="K50" i="2"/>
  <c r="J50" i="2"/>
  <c r="I50" i="2"/>
  <c r="H50" i="2"/>
  <c r="G50" i="2"/>
  <c r="F50" i="2"/>
  <c r="G50" i="28" s="1"/>
  <c r="E50" i="2"/>
  <c r="G50" i="27" s="1"/>
  <c r="D50" i="2"/>
  <c r="C50" i="15" s="1"/>
  <c r="T49" i="2"/>
  <c r="S49" i="2"/>
  <c r="R49" i="2"/>
  <c r="O49" i="2"/>
  <c r="N49" i="2"/>
  <c r="M49" i="2"/>
  <c r="L49" i="2"/>
  <c r="K49" i="2"/>
  <c r="J49" i="2"/>
  <c r="I49" i="2"/>
  <c r="H49" i="2"/>
  <c r="G49" i="2"/>
  <c r="F49" i="2"/>
  <c r="G49" i="28" s="1"/>
  <c r="E49" i="2"/>
  <c r="G49" i="27" s="1"/>
  <c r="D49" i="2"/>
  <c r="C49" i="15" s="1"/>
  <c r="T48" i="2"/>
  <c r="S48" i="2"/>
  <c r="R48" i="2"/>
  <c r="O48" i="2"/>
  <c r="N48" i="2"/>
  <c r="M48" i="2"/>
  <c r="L48" i="2"/>
  <c r="K48" i="2"/>
  <c r="J48" i="2"/>
  <c r="I48" i="2"/>
  <c r="H48" i="2"/>
  <c r="G48" i="2"/>
  <c r="F48" i="2"/>
  <c r="G48" i="28" s="1"/>
  <c r="E48" i="2"/>
  <c r="G48" i="27" s="1"/>
  <c r="D48" i="2"/>
  <c r="T47" i="2"/>
  <c r="S47" i="2"/>
  <c r="R47" i="2"/>
  <c r="O47" i="2"/>
  <c r="N47" i="2"/>
  <c r="M47" i="2"/>
  <c r="L47" i="2"/>
  <c r="K47" i="2"/>
  <c r="J47" i="2"/>
  <c r="I47" i="2"/>
  <c r="H47" i="2"/>
  <c r="G47" i="2"/>
  <c r="F47" i="2"/>
  <c r="G47" i="28" s="1"/>
  <c r="E47" i="2"/>
  <c r="G47" i="27" s="1"/>
  <c r="D47" i="2"/>
  <c r="C47" i="15" s="1"/>
  <c r="T46" i="2"/>
  <c r="S46" i="2"/>
  <c r="R46" i="2"/>
  <c r="O46" i="2"/>
  <c r="N46" i="2"/>
  <c r="M46" i="2"/>
  <c r="L46" i="2"/>
  <c r="K46" i="2"/>
  <c r="J46" i="2"/>
  <c r="I46" i="2"/>
  <c r="H46" i="2"/>
  <c r="G46" i="2"/>
  <c r="F46" i="2"/>
  <c r="G46" i="28" s="1"/>
  <c r="E46" i="2"/>
  <c r="G46" i="27" s="1"/>
  <c r="D46" i="2"/>
  <c r="C46" i="15" s="1"/>
  <c r="T44" i="2"/>
  <c r="S44" i="2"/>
  <c r="R44" i="2"/>
  <c r="O44" i="2"/>
  <c r="N44" i="2"/>
  <c r="L44" i="2"/>
  <c r="K44" i="2"/>
  <c r="J44" i="2"/>
  <c r="I44" i="2"/>
  <c r="H44" i="2"/>
  <c r="G44" i="2"/>
  <c r="F44" i="2"/>
  <c r="G44" i="28" s="1"/>
  <c r="E44" i="2"/>
  <c r="G44" i="27" s="1"/>
  <c r="D44" i="2"/>
  <c r="C44" i="15" s="1"/>
  <c r="T43" i="2"/>
  <c r="S43" i="2"/>
  <c r="R43" i="2"/>
  <c r="O43" i="2"/>
  <c r="N43" i="2"/>
  <c r="L43" i="2"/>
  <c r="K43" i="2"/>
  <c r="J43" i="2"/>
  <c r="I43" i="2"/>
  <c r="H43" i="2"/>
  <c r="G43" i="2"/>
  <c r="F43" i="2"/>
  <c r="G43" i="28" s="1"/>
  <c r="E43" i="2"/>
  <c r="G43" i="27" s="1"/>
  <c r="D43" i="2"/>
  <c r="T42" i="2"/>
  <c r="S42" i="2"/>
  <c r="R42" i="2"/>
  <c r="O42" i="2"/>
  <c r="N42" i="2"/>
  <c r="L42" i="2"/>
  <c r="K42" i="2"/>
  <c r="J42" i="2"/>
  <c r="I42" i="2"/>
  <c r="H42" i="2"/>
  <c r="G42" i="2"/>
  <c r="F42" i="2"/>
  <c r="G42" i="28" s="1"/>
  <c r="E42" i="2"/>
  <c r="G42" i="27" s="1"/>
  <c r="D42" i="2"/>
  <c r="C42" i="15" s="1"/>
  <c r="T41" i="2"/>
  <c r="S41" i="2"/>
  <c r="S45" i="2" s="1"/>
  <c r="R41" i="2"/>
  <c r="R45" i="2" s="1"/>
  <c r="O41" i="2"/>
  <c r="N41" i="2"/>
  <c r="L41" i="2"/>
  <c r="K41" i="2"/>
  <c r="J41" i="2"/>
  <c r="I41" i="2"/>
  <c r="H41" i="2"/>
  <c r="G41" i="2"/>
  <c r="F41" i="2"/>
  <c r="G41" i="28" s="1"/>
  <c r="E41" i="2"/>
  <c r="D41" i="2"/>
  <c r="C41" i="15" s="1"/>
  <c r="T40" i="2"/>
  <c r="S40" i="2"/>
  <c r="R40" i="2"/>
  <c r="O40" i="2"/>
  <c r="N40" i="2"/>
  <c r="L40" i="2"/>
  <c r="K40" i="2"/>
  <c r="J40" i="2"/>
  <c r="I40" i="2"/>
  <c r="H40" i="2"/>
  <c r="G40" i="2"/>
  <c r="F40" i="2"/>
  <c r="G40" i="28" s="1"/>
  <c r="E40" i="2"/>
  <c r="G40" i="27" s="1"/>
  <c r="D40" i="2"/>
  <c r="C40" i="15" s="1"/>
  <c r="T39" i="2"/>
  <c r="S39" i="2"/>
  <c r="R39" i="2"/>
  <c r="O39" i="2"/>
  <c r="N39" i="2"/>
  <c r="M39" i="2"/>
  <c r="L39" i="2"/>
  <c r="K39" i="2"/>
  <c r="J39" i="2"/>
  <c r="I39" i="2"/>
  <c r="H39" i="2"/>
  <c r="G39" i="2"/>
  <c r="F39" i="2"/>
  <c r="G39" i="28" s="1"/>
  <c r="E39" i="2"/>
  <c r="G39" i="27" s="1"/>
  <c r="D39" i="2"/>
  <c r="T38" i="2"/>
  <c r="S38" i="2"/>
  <c r="R38" i="2"/>
  <c r="O38" i="2"/>
  <c r="N38" i="2"/>
  <c r="M38" i="2"/>
  <c r="L38" i="2"/>
  <c r="K38" i="2"/>
  <c r="J38" i="2"/>
  <c r="I38" i="2"/>
  <c r="H38" i="2"/>
  <c r="G38" i="2"/>
  <c r="F38" i="2"/>
  <c r="G38" i="28" s="1"/>
  <c r="E38" i="2"/>
  <c r="G38" i="27" s="1"/>
  <c r="D38" i="2"/>
  <c r="C38" i="15" s="1"/>
  <c r="T37" i="2"/>
  <c r="S37" i="2"/>
  <c r="R37" i="2"/>
  <c r="O37" i="2"/>
  <c r="N37" i="2"/>
  <c r="M37" i="2"/>
  <c r="L37" i="2"/>
  <c r="K37" i="2"/>
  <c r="J37" i="2"/>
  <c r="I37" i="2"/>
  <c r="H37" i="2"/>
  <c r="G37" i="2"/>
  <c r="F37" i="2"/>
  <c r="G37" i="28" s="1"/>
  <c r="E37" i="2"/>
  <c r="G37" i="27" s="1"/>
  <c r="D37" i="2"/>
  <c r="C37" i="15" s="1"/>
  <c r="T36" i="2"/>
  <c r="S36" i="2"/>
  <c r="R36" i="2"/>
  <c r="O36" i="2"/>
  <c r="N36" i="2"/>
  <c r="M36" i="2"/>
  <c r="L36" i="2"/>
  <c r="K36" i="2"/>
  <c r="J36" i="2"/>
  <c r="I36" i="2"/>
  <c r="H36" i="2"/>
  <c r="G36" i="2"/>
  <c r="F36" i="2"/>
  <c r="G36" i="28" s="1"/>
  <c r="E36" i="2"/>
  <c r="G36" i="27" s="1"/>
  <c r="D36" i="2"/>
  <c r="C36" i="15" s="1"/>
  <c r="T35" i="2"/>
  <c r="S35" i="2"/>
  <c r="R35" i="2"/>
  <c r="O35" i="2"/>
  <c r="N35" i="2"/>
  <c r="M35" i="2"/>
  <c r="L35" i="2"/>
  <c r="K35" i="2"/>
  <c r="J35" i="2"/>
  <c r="I35" i="2"/>
  <c r="H35" i="2"/>
  <c r="G35" i="2"/>
  <c r="F35" i="2"/>
  <c r="G35" i="28" s="1"/>
  <c r="E35" i="2"/>
  <c r="G35" i="27" s="1"/>
  <c r="D35" i="2"/>
  <c r="C35" i="15" s="1"/>
  <c r="T34" i="2"/>
  <c r="S34" i="2"/>
  <c r="R34" i="2"/>
  <c r="O34" i="2"/>
  <c r="N34" i="2"/>
  <c r="M34" i="2"/>
  <c r="L34" i="2"/>
  <c r="K34" i="2"/>
  <c r="J34" i="2"/>
  <c r="I34" i="2"/>
  <c r="H34" i="2"/>
  <c r="G34" i="2"/>
  <c r="F34" i="2"/>
  <c r="G34" i="28" s="1"/>
  <c r="E34" i="2"/>
  <c r="G34" i="27" s="1"/>
  <c r="D34" i="2"/>
  <c r="C34" i="15" s="1"/>
  <c r="T33" i="2"/>
  <c r="S33" i="2"/>
  <c r="R33" i="2"/>
  <c r="O33" i="2"/>
  <c r="N33" i="2"/>
  <c r="M33" i="2"/>
  <c r="L33" i="2"/>
  <c r="K33" i="2"/>
  <c r="J33" i="2"/>
  <c r="I33" i="2"/>
  <c r="H33" i="2"/>
  <c r="G33" i="2"/>
  <c r="F33" i="2"/>
  <c r="G33" i="28" s="1"/>
  <c r="E33" i="2"/>
  <c r="G33" i="27" s="1"/>
  <c r="D33" i="2"/>
  <c r="C33" i="15" s="1"/>
  <c r="T32" i="2"/>
  <c r="S32" i="2"/>
  <c r="R32" i="2"/>
  <c r="O32" i="2"/>
  <c r="N32" i="2"/>
  <c r="M32" i="2"/>
  <c r="L32" i="2"/>
  <c r="K32" i="2"/>
  <c r="J32" i="2"/>
  <c r="I32" i="2"/>
  <c r="H32" i="2"/>
  <c r="G32" i="2"/>
  <c r="F32" i="2"/>
  <c r="G32" i="28" s="1"/>
  <c r="E32" i="2"/>
  <c r="G32" i="27" s="1"/>
  <c r="D32" i="2"/>
  <c r="C32" i="15" s="1"/>
  <c r="T31" i="2"/>
  <c r="S31" i="2"/>
  <c r="R31" i="2"/>
  <c r="O31" i="2"/>
  <c r="N31" i="2"/>
  <c r="M31" i="2"/>
  <c r="L31" i="2"/>
  <c r="K31" i="2"/>
  <c r="J31" i="2"/>
  <c r="I31" i="2"/>
  <c r="H31" i="2"/>
  <c r="G31" i="2"/>
  <c r="F31" i="2"/>
  <c r="G31" i="28" s="1"/>
  <c r="E31" i="2"/>
  <c r="G31" i="27" s="1"/>
  <c r="D31" i="2"/>
  <c r="C31" i="15" s="1"/>
  <c r="T30" i="2"/>
  <c r="S30" i="2"/>
  <c r="R30" i="2"/>
  <c r="O30" i="2"/>
  <c r="N30" i="2"/>
  <c r="M30" i="2"/>
  <c r="L30" i="2"/>
  <c r="K30" i="2"/>
  <c r="J30" i="2"/>
  <c r="I30" i="2"/>
  <c r="H30" i="2"/>
  <c r="G30" i="2"/>
  <c r="F30" i="2"/>
  <c r="G30" i="28" s="1"/>
  <c r="E30" i="2"/>
  <c r="G30" i="27" s="1"/>
  <c r="D30" i="2"/>
  <c r="T29" i="2"/>
  <c r="S29" i="2"/>
  <c r="R29" i="2"/>
  <c r="O29" i="2"/>
  <c r="N29" i="2"/>
  <c r="M29" i="2"/>
  <c r="L29" i="2"/>
  <c r="K29" i="2"/>
  <c r="J29" i="2"/>
  <c r="I29" i="2"/>
  <c r="H29" i="2"/>
  <c r="G29" i="2"/>
  <c r="F29" i="2"/>
  <c r="G29" i="28" s="1"/>
  <c r="E29" i="2"/>
  <c r="G29" i="27" s="1"/>
  <c r="D29" i="2"/>
  <c r="C29" i="15" s="1"/>
  <c r="T28" i="2"/>
  <c r="S28" i="2"/>
  <c r="R28" i="2"/>
  <c r="O28" i="2"/>
  <c r="N28" i="2"/>
  <c r="M28" i="2"/>
  <c r="L28" i="2"/>
  <c r="K28" i="2"/>
  <c r="J28" i="2"/>
  <c r="I28" i="2"/>
  <c r="H28" i="2"/>
  <c r="G28" i="2"/>
  <c r="F28" i="2"/>
  <c r="G28" i="28" s="1"/>
  <c r="E28" i="2"/>
  <c r="G28" i="27" s="1"/>
  <c r="D28" i="2"/>
  <c r="C28" i="15" s="1"/>
  <c r="T27" i="2"/>
  <c r="S27" i="2"/>
  <c r="R27" i="2"/>
  <c r="O27" i="2"/>
  <c r="N27" i="2"/>
  <c r="M27" i="2"/>
  <c r="L27" i="2"/>
  <c r="K27" i="2"/>
  <c r="J27" i="2"/>
  <c r="I27" i="2"/>
  <c r="H27" i="2"/>
  <c r="G27" i="2"/>
  <c r="F27" i="2"/>
  <c r="G27" i="28" s="1"/>
  <c r="E27" i="2"/>
  <c r="G27" i="27" s="1"/>
  <c r="D27" i="2"/>
  <c r="T26" i="2"/>
  <c r="S26" i="2"/>
  <c r="R26" i="2"/>
  <c r="O26" i="2"/>
  <c r="N26" i="2"/>
  <c r="M26" i="2"/>
  <c r="L26" i="2"/>
  <c r="K26" i="2"/>
  <c r="J26" i="2"/>
  <c r="I26" i="2"/>
  <c r="H26" i="2"/>
  <c r="G26" i="2"/>
  <c r="F26" i="2"/>
  <c r="G26" i="28" s="1"/>
  <c r="E26" i="2"/>
  <c r="G26" i="27" s="1"/>
  <c r="D26" i="2"/>
  <c r="C26" i="15" s="1"/>
  <c r="T25" i="2"/>
  <c r="S25" i="2"/>
  <c r="R25" i="2"/>
  <c r="O25" i="2"/>
  <c r="N25" i="2"/>
  <c r="M25" i="2"/>
  <c r="L25" i="2"/>
  <c r="K25" i="2"/>
  <c r="J25" i="2"/>
  <c r="I25" i="2"/>
  <c r="H25" i="2"/>
  <c r="G25" i="2"/>
  <c r="F25" i="2"/>
  <c r="G25" i="28" s="1"/>
  <c r="E25" i="2"/>
  <c r="G25" i="27" s="1"/>
  <c r="D25" i="2"/>
  <c r="T24" i="2"/>
  <c r="S24" i="2"/>
  <c r="R24" i="2"/>
  <c r="O24" i="2"/>
  <c r="N24" i="2"/>
  <c r="M24" i="2"/>
  <c r="L24" i="2"/>
  <c r="K24" i="2"/>
  <c r="J24" i="2"/>
  <c r="I24" i="2"/>
  <c r="H24" i="2"/>
  <c r="G24" i="2"/>
  <c r="F24" i="2"/>
  <c r="G24" i="28" s="1"/>
  <c r="E24" i="2"/>
  <c r="G24" i="27" s="1"/>
  <c r="D24" i="2"/>
  <c r="C24" i="15" s="1"/>
  <c r="T23" i="2"/>
  <c r="S23" i="2"/>
  <c r="R23" i="2"/>
  <c r="O23" i="2"/>
  <c r="N23" i="2"/>
  <c r="M23" i="2"/>
  <c r="L23" i="2"/>
  <c r="K23" i="2"/>
  <c r="J23" i="2"/>
  <c r="I23" i="2"/>
  <c r="H23" i="2"/>
  <c r="G23" i="2"/>
  <c r="F23" i="2"/>
  <c r="G23" i="28" s="1"/>
  <c r="E23" i="2"/>
  <c r="G23" i="27" s="1"/>
  <c r="D23" i="2"/>
  <c r="C23" i="15" s="1"/>
  <c r="T22" i="2"/>
  <c r="S22" i="2"/>
  <c r="R22" i="2"/>
  <c r="O22" i="2"/>
  <c r="N22" i="2"/>
  <c r="M22" i="2"/>
  <c r="L22" i="2"/>
  <c r="K22" i="2"/>
  <c r="J22" i="2"/>
  <c r="I22" i="2"/>
  <c r="H22" i="2"/>
  <c r="G22" i="2"/>
  <c r="F22" i="2"/>
  <c r="G22" i="28" s="1"/>
  <c r="E22" i="2"/>
  <c r="G22" i="27" s="1"/>
  <c r="D22" i="2"/>
  <c r="C22" i="15" s="1"/>
  <c r="T21" i="2"/>
  <c r="S21" i="2"/>
  <c r="R21" i="2"/>
  <c r="O21" i="2"/>
  <c r="N21" i="2"/>
  <c r="M21" i="2"/>
  <c r="L21" i="2"/>
  <c r="K21" i="2"/>
  <c r="J21" i="2"/>
  <c r="I21" i="2"/>
  <c r="H21" i="2"/>
  <c r="G21" i="2"/>
  <c r="F21" i="2"/>
  <c r="G21" i="28" s="1"/>
  <c r="E21" i="2"/>
  <c r="G21" i="27" s="1"/>
  <c r="D21" i="2"/>
  <c r="C21" i="15" s="1"/>
  <c r="T20" i="2"/>
  <c r="S20" i="2"/>
  <c r="R20" i="2"/>
  <c r="O20" i="2"/>
  <c r="N20" i="2"/>
  <c r="M20" i="2"/>
  <c r="L20" i="2"/>
  <c r="K20" i="2"/>
  <c r="J20" i="2"/>
  <c r="I20" i="2"/>
  <c r="H20" i="2"/>
  <c r="G20" i="2"/>
  <c r="F20" i="2"/>
  <c r="G20" i="28" s="1"/>
  <c r="E20" i="2"/>
  <c r="G20" i="27" s="1"/>
  <c r="D20" i="2"/>
  <c r="C20" i="15" s="1"/>
  <c r="T19" i="2"/>
  <c r="S19" i="2"/>
  <c r="R19" i="2"/>
  <c r="O19" i="2"/>
  <c r="N19" i="2"/>
  <c r="M19" i="2"/>
  <c r="L19" i="2"/>
  <c r="K19" i="2"/>
  <c r="J19" i="2"/>
  <c r="I19" i="2"/>
  <c r="H19" i="2"/>
  <c r="G19" i="2"/>
  <c r="F19" i="2"/>
  <c r="G19" i="28" s="1"/>
  <c r="E19" i="2"/>
  <c r="G19" i="27" s="1"/>
  <c r="D19" i="2"/>
  <c r="C19" i="15" s="1"/>
  <c r="T18" i="2"/>
  <c r="S18" i="2"/>
  <c r="R18" i="2"/>
  <c r="O18" i="2"/>
  <c r="N18" i="2"/>
  <c r="M18" i="2"/>
  <c r="L18" i="2"/>
  <c r="K18" i="2"/>
  <c r="J18" i="2"/>
  <c r="I18" i="2"/>
  <c r="H18" i="2"/>
  <c r="G18" i="2"/>
  <c r="F18" i="2"/>
  <c r="G18" i="28" s="1"/>
  <c r="E18" i="2"/>
  <c r="G18" i="27" s="1"/>
  <c r="D18" i="2"/>
  <c r="C18" i="15" s="1"/>
  <c r="T17" i="2"/>
  <c r="S17" i="2"/>
  <c r="R17" i="2"/>
  <c r="O17" i="2"/>
  <c r="N17" i="2"/>
  <c r="M17" i="2"/>
  <c r="L17" i="2"/>
  <c r="K17" i="2"/>
  <c r="J17" i="2"/>
  <c r="I17" i="2"/>
  <c r="H17" i="2"/>
  <c r="G17" i="2"/>
  <c r="F17" i="2"/>
  <c r="G17" i="28" s="1"/>
  <c r="E17" i="2"/>
  <c r="G17" i="27" s="1"/>
  <c r="D17" i="2"/>
  <c r="C17" i="15" s="1"/>
  <c r="M16" i="2"/>
  <c r="T15" i="2"/>
  <c r="S15" i="2"/>
  <c r="R15" i="2"/>
  <c r="O15" i="2"/>
  <c r="N15" i="2"/>
  <c r="L15" i="2"/>
  <c r="K15" i="2"/>
  <c r="J15" i="2"/>
  <c r="I15" i="2"/>
  <c r="H15" i="2"/>
  <c r="G15" i="2"/>
  <c r="F15" i="2"/>
  <c r="G15" i="28" s="1"/>
  <c r="E15" i="2"/>
  <c r="G15" i="27" s="1"/>
  <c r="D15" i="2"/>
  <c r="C15" i="15" s="1"/>
  <c r="T14" i="2"/>
  <c r="S14" i="2"/>
  <c r="R14" i="2"/>
  <c r="O14" i="2"/>
  <c r="O16" i="2" s="1"/>
  <c r="N14" i="2"/>
  <c r="L14" i="2"/>
  <c r="K14" i="2"/>
  <c r="J14" i="2"/>
  <c r="I14" i="2"/>
  <c r="H14" i="2"/>
  <c r="G14" i="2"/>
  <c r="F14" i="2"/>
  <c r="G14" i="28" s="1"/>
  <c r="E14" i="2"/>
  <c r="G14" i="27" s="1"/>
  <c r="D14" i="2"/>
  <c r="C14" i="15" s="1"/>
  <c r="T13" i="2"/>
  <c r="S13" i="2"/>
  <c r="S16" i="2" s="1"/>
  <c r="R13" i="2"/>
  <c r="O13" i="2"/>
  <c r="N13" i="2"/>
  <c r="L13" i="2"/>
  <c r="K13" i="2"/>
  <c r="J13" i="2"/>
  <c r="I13" i="2"/>
  <c r="I16" i="2" s="1"/>
  <c r="H13" i="2"/>
  <c r="G13" i="2"/>
  <c r="F13" i="2"/>
  <c r="E13" i="2"/>
  <c r="G13" i="27" s="1"/>
  <c r="D13" i="2"/>
  <c r="C13" i="15" s="1"/>
  <c r="T12" i="2"/>
  <c r="T16" i="2" s="1"/>
  <c r="S12" i="2"/>
  <c r="R12" i="2"/>
  <c r="O12" i="2"/>
  <c r="N12" i="2"/>
  <c r="L12" i="2"/>
  <c r="L16" i="2" s="1"/>
  <c r="K12" i="2"/>
  <c r="K16" i="2" s="1"/>
  <c r="J12" i="2"/>
  <c r="I12" i="2"/>
  <c r="H12" i="2"/>
  <c r="G12" i="2"/>
  <c r="F12" i="2"/>
  <c r="G12" i="28" s="1"/>
  <c r="E12" i="2"/>
  <c r="G12" i="27" s="1"/>
  <c r="D12" i="2"/>
  <c r="C12" i="15" s="1"/>
  <c r="T11" i="2"/>
  <c r="S11" i="2"/>
  <c r="R11" i="2"/>
  <c r="O11" i="2"/>
  <c r="N11" i="2"/>
  <c r="L11" i="2"/>
  <c r="K11" i="2"/>
  <c r="J11" i="2"/>
  <c r="I11" i="2"/>
  <c r="H11" i="2"/>
  <c r="G11" i="2"/>
  <c r="F11" i="2"/>
  <c r="G11" i="28" s="1"/>
  <c r="E11" i="2"/>
  <c r="G11" i="27" s="1"/>
  <c r="D11" i="2"/>
  <c r="C11" i="15" s="1"/>
  <c r="T10" i="2"/>
  <c r="S10" i="2"/>
  <c r="R10" i="2"/>
  <c r="O10" i="2"/>
  <c r="N10" i="2"/>
  <c r="M10" i="2"/>
  <c r="L10" i="2"/>
  <c r="K10" i="2"/>
  <c r="J10" i="2"/>
  <c r="I10" i="2"/>
  <c r="H10" i="2"/>
  <c r="G10" i="2"/>
  <c r="F10" i="2"/>
  <c r="G10" i="28" s="1"/>
  <c r="E10" i="2"/>
  <c r="G10" i="27" s="1"/>
  <c r="D10" i="2"/>
  <c r="C10" i="15" s="1"/>
  <c r="T9" i="2"/>
  <c r="S9" i="2"/>
  <c r="R9" i="2"/>
  <c r="O9" i="2"/>
  <c r="N9" i="2"/>
  <c r="M9" i="2"/>
  <c r="L9" i="2"/>
  <c r="K9" i="2"/>
  <c r="J9" i="2"/>
  <c r="I9" i="2"/>
  <c r="H9" i="2"/>
  <c r="G9" i="2"/>
  <c r="F9" i="2"/>
  <c r="G9" i="28" s="1"/>
  <c r="E9" i="2"/>
  <c r="G9" i="27" s="1"/>
  <c r="D9" i="2"/>
  <c r="C9" i="15" s="1"/>
  <c r="T8" i="2"/>
  <c r="S8" i="2"/>
  <c r="R8" i="2"/>
  <c r="O8" i="2"/>
  <c r="N8" i="2"/>
  <c r="M8" i="2"/>
  <c r="L8" i="2"/>
  <c r="K8" i="2"/>
  <c r="J8" i="2"/>
  <c r="I8" i="2"/>
  <c r="H8" i="2"/>
  <c r="G8" i="2"/>
  <c r="F8" i="2"/>
  <c r="G8" i="28" s="1"/>
  <c r="E8" i="2"/>
  <c r="G8" i="27" s="1"/>
  <c r="D8" i="2"/>
  <c r="C8" i="15" s="1"/>
  <c r="T7" i="2"/>
  <c r="S7" i="2"/>
  <c r="R7" i="2"/>
  <c r="O7" i="2"/>
  <c r="N7" i="2"/>
  <c r="M7" i="2"/>
  <c r="L7" i="2"/>
  <c r="K7" i="2"/>
  <c r="J7" i="2"/>
  <c r="I7" i="2"/>
  <c r="H7" i="2"/>
  <c r="G7" i="2"/>
  <c r="F7" i="2"/>
  <c r="G7" i="28" s="1"/>
  <c r="E7" i="2"/>
  <c r="G7" i="27" s="1"/>
  <c r="D7" i="2"/>
  <c r="C7" i="15" s="1"/>
  <c r="T6" i="2"/>
  <c r="S6" i="2"/>
  <c r="R6" i="2"/>
  <c r="O6" i="2"/>
  <c r="N6" i="2"/>
  <c r="M6" i="2"/>
  <c r="L6" i="2"/>
  <c r="K6" i="2"/>
  <c r="J6" i="2"/>
  <c r="I6" i="2"/>
  <c r="H6" i="2"/>
  <c r="G6" i="2"/>
  <c r="F6" i="2"/>
  <c r="G6" i="28" s="1"/>
  <c r="E6" i="2"/>
  <c r="G6" i="27" s="1"/>
  <c r="D6" i="2"/>
  <c r="C6" i="15" s="1"/>
  <c r="T5" i="2"/>
  <c r="S5" i="2"/>
  <c r="R5" i="2"/>
  <c r="O5" i="2"/>
  <c r="N5" i="2"/>
  <c r="M5" i="2"/>
  <c r="L5" i="2"/>
  <c r="K5" i="2"/>
  <c r="J5" i="2"/>
  <c r="I5" i="2"/>
  <c r="H5" i="2"/>
  <c r="G5" i="2"/>
  <c r="F5" i="2"/>
  <c r="G5" i="28" s="1"/>
  <c r="E5" i="2"/>
  <c r="G5" i="27" s="1"/>
  <c r="D5" i="2"/>
  <c r="T4" i="2"/>
  <c r="S4" i="2"/>
  <c r="R4" i="2"/>
  <c r="O4" i="2"/>
  <c r="N4" i="2"/>
  <c r="M4" i="2"/>
  <c r="L4" i="2"/>
  <c r="K4" i="2"/>
  <c r="J4" i="2"/>
  <c r="I4" i="2"/>
  <c r="H4" i="2"/>
  <c r="G4" i="2"/>
  <c r="F4" i="2"/>
  <c r="G4" i="28" s="1"/>
  <c r="E4" i="2"/>
  <c r="G4" i="27" s="1"/>
  <c r="D4" i="2"/>
  <c r="C4" i="15" s="1"/>
  <c r="T3" i="2"/>
  <c r="S3" i="2"/>
  <c r="R3" i="2"/>
  <c r="O3" i="2"/>
  <c r="N3" i="2"/>
  <c r="M3" i="2"/>
  <c r="L3" i="2"/>
  <c r="K3" i="2"/>
  <c r="J3" i="2"/>
  <c r="I3" i="2"/>
  <c r="H3" i="2"/>
  <c r="G3" i="2"/>
  <c r="F3" i="2"/>
  <c r="G3" i="28" s="1"/>
  <c r="E3" i="2"/>
  <c r="G3" i="27" s="1"/>
  <c r="D3" i="2"/>
  <c r="C3" i="15" s="1"/>
  <c r="T2" i="2"/>
  <c r="S2" i="2"/>
  <c r="R2" i="2"/>
  <c r="O2" i="2"/>
  <c r="N2" i="2"/>
  <c r="M2" i="2"/>
  <c r="L2" i="2"/>
  <c r="K2" i="2"/>
  <c r="J2" i="2"/>
  <c r="I2" i="2"/>
  <c r="H2" i="2"/>
  <c r="G2" i="2"/>
  <c r="F2" i="2"/>
  <c r="G2" i="28" s="1"/>
  <c r="E2" i="2"/>
  <c r="G2" i="27" s="1"/>
  <c r="D2" i="2"/>
  <c r="C2" i="15" s="1"/>
  <c r="T57" i="13"/>
  <c r="S57" i="13"/>
  <c r="R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D57" i="25" s="1"/>
  <c r="T56" i="13"/>
  <c r="S56" i="13"/>
  <c r="R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D56" i="25" s="1"/>
  <c r="T55" i="13"/>
  <c r="S55" i="13"/>
  <c r="R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T54" i="13"/>
  <c r="S54" i="13"/>
  <c r="R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D54" i="25" s="1"/>
  <c r="T53" i="13"/>
  <c r="S53" i="13"/>
  <c r="R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D53" i="25" s="1"/>
  <c r="T52" i="13"/>
  <c r="S52" i="13"/>
  <c r="R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D52" i="25" s="1"/>
  <c r="T51" i="13"/>
  <c r="S51" i="13"/>
  <c r="R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T50" i="13"/>
  <c r="S50" i="13"/>
  <c r="R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D50" i="25" s="1"/>
  <c r="T49" i="13"/>
  <c r="S49" i="13"/>
  <c r="R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D49" i="25" s="1"/>
  <c r="T48" i="13"/>
  <c r="S48" i="13"/>
  <c r="R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D48" i="25" s="1"/>
  <c r="T47" i="13"/>
  <c r="S47" i="13"/>
  <c r="R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T46" i="13"/>
  <c r="S46" i="13"/>
  <c r="R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D46" i="25" s="1"/>
  <c r="T44" i="13"/>
  <c r="S44" i="13"/>
  <c r="R44" i="13"/>
  <c r="O44" i="13"/>
  <c r="N44" i="13"/>
  <c r="L44" i="13"/>
  <c r="K44" i="13"/>
  <c r="J44" i="13"/>
  <c r="I44" i="13"/>
  <c r="H44" i="13"/>
  <c r="G44" i="13"/>
  <c r="F44" i="13"/>
  <c r="E44" i="13"/>
  <c r="D44" i="13"/>
  <c r="D44" i="25" s="1"/>
  <c r="T43" i="13"/>
  <c r="S43" i="13"/>
  <c r="R43" i="13"/>
  <c r="O43" i="13"/>
  <c r="N43" i="13"/>
  <c r="L43" i="13"/>
  <c r="K43" i="13"/>
  <c r="J43" i="13"/>
  <c r="I43" i="13"/>
  <c r="H43" i="13"/>
  <c r="G43" i="13"/>
  <c r="F43" i="13"/>
  <c r="E43" i="13"/>
  <c r="D43" i="13"/>
  <c r="D43" i="25" s="1"/>
  <c r="T42" i="13"/>
  <c r="S42" i="13"/>
  <c r="R42" i="13"/>
  <c r="O42" i="13"/>
  <c r="N42" i="13"/>
  <c r="L42" i="13"/>
  <c r="K42" i="13"/>
  <c r="J42" i="13"/>
  <c r="I42" i="13"/>
  <c r="H42" i="13"/>
  <c r="G42" i="13"/>
  <c r="F42" i="13"/>
  <c r="E42" i="13"/>
  <c r="D42" i="13"/>
  <c r="D42" i="25" s="1"/>
  <c r="T41" i="13"/>
  <c r="S41" i="13"/>
  <c r="R41" i="13"/>
  <c r="O41" i="13"/>
  <c r="N41" i="13"/>
  <c r="L41" i="13"/>
  <c r="K41" i="13"/>
  <c r="J41" i="13"/>
  <c r="I41" i="13"/>
  <c r="H41" i="13"/>
  <c r="G41" i="13"/>
  <c r="F41" i="13"/>
  <c r="E41" i="13"/>
  <c r="D41" i="13"/>
  <c r="D41" i="25" s="1"/>
  <c r="T40" i="13"/>
  <c r="S40" i="13"/>
  <c r="R40" i="13"/>
  <c r="O40" i="13"/>
  <c r="N40" i="13"/>
  <c r="L40" i="13"/>
  <c r="K40" i="13"/>
  <c r="J40" i="13"/>
  <c r="I40" i="13"/>
  <c r="H40" i="13"/>
  <c r="G40" i="13"/>
  <c r="F40" i="13"/>
  <c r="E40" i="13"/>
  <c r="D40" i="13"/>
  <c r="T39" i="13"/>
  <c r="S39" i="13"/>
  <c r="R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T38" i="13"/>
  <c r="S38" i="13"/>
  <c r="R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D38" i="25" s="1"/>
  <c r="T37" i="13"/>
  <c r="S37" i="13"/>
  <c r="R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T36" i="13"/>
  <c r="S36" i="13"/>
  <c r="R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D36" i="25" s="1"/>
  <c r="T35" i="13"/>
  <c r="S35" i="13"/>
  <c r="R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T34" i="13"/>
  <c r="S34" i="13"/>
  <c r="R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D34" i="25" s="1"/>
  <c r="T33" i="13"/>
  <c r="S33" i="13"/>
  <c r="R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T32" i="13"/>
  <c r="S32" i="13"/>
  <c r="R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D32" i="25" s="1"/>
  <c r="T31" i="13"/>
  <c r="S31" i="13"/>
  <c r="R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T30" i="13"/>
  <c r="S30" i="13"/>
  <c r="R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D30" i="25" s="1"/>
  <c r="T29" i="13"/>
  <c r="S29" i="13"/>
  <c r="R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T28" i="13"/>
  <c r="S28" i="13"/>
  <c r="R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T27" i="13"/>
  <c r="S27" i="13"/>
  <c r="R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D27" i="25" s="1"/>
  <c r="T26" i="13"/>
  <c r="S26" i="13"/>
  <c r="R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D26" i="25" s="1"/>
  <c r="T25" i="13"/>
  <c r="S25" i="13"/>
  <c r="R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T24" i="13"/>
  <c r="S24" i="13"/>
  <c r="R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D24" i="25" s="1"/>
  <c r="T23" i="13"/>
  <c r="S23" i="13"/>
  <c r="R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T22" i="13"/>
  <c r="S22" i="13"/>
  <c r="R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D22" i="25" s="1"/>
  <c r="T21" i="13"/>
  <c r="S21" i="13"/>
  <c r="R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T20" i="13"/>
  <c r="S20" i="13"/>
  <c r="R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D20" i="25" s="1"/>
  <c r="T19" i="13"/>
  <c r="S19" i="13"/>
  <c r="R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T18" i="13"/>
  <c r="S18" i="13"/>
  <c r="R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T17" i="13"/>
  <c r="S17" i="13"/>
  <c r="R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M16" i="13"/>
  <c r="T15" i="13"/>
  <c r="S15" i="13"/>
  <c r="R15" i="13"/>
  <c r="O15" i="13"/>
  <c r="N15" i="13"/>
  <c r="L15" i="13"/>
  <c r="K15" i="13"/>
  <c r="J15" i="13"/>
  <c r="I15" i="13"/>
  <c r="H15" i="13"/>
  <c r="G15" i="13"/>
  <c r="F15" i="13"/>
  <c r="E15" i="13"/>
  <c r="D15" i="13"/>
  <c r="D15" i="25" s="1"/>
  <c r="T14" i="13"/>
  <c r="S14" i="13"/>
  <c r="R14" i="13"/>
  <c r="O14" i="13"/>
  <c r="N14" i="13"/>
  <c r="L14" i="13"/>
  <c r="K14" i="13"/>
  <c r="J14" i="13"/>
  <c r="I14" i="13"/>
  <c r="H14" i="13"/>
  <c r="G14" i="13"/>
  <c r="F14" i="13"/>
  <c r="E14" i="13"/>
  <c r="D14" i="13"/>
  <c r="D14" i="25" s="1"/>
  <c r="T13" i="13"/>
  <c r="S13" i="13"/>
  <c r="R13" i="13"/>
  <c r="O13" i="13"/>
  <c r="N13" i="13"/>
  <c r="L13" i="13"/>
  <c r="K13" i="13"/>
  <c r="J13" i="13"/>
  <c r="I13" i="13"/>
  <c r="H13" i="13"/>
  <c r="G13" i="13"/>
  <c r="F13" i="13"/>
  <c r="E13" i="13"/>
  <c r="D13" i="13"/>
  <c r="D13" i="25" s="1"/>
  <c r="T12" i="13"/>
  <c r="S12" i="13"/>
  <c r="R12" i="13"/>
  <c r="O12" i="13"/>
  <c r="N12" i="13"/>
  <c r="L12" i="13"/>
  <c r="K12" i="13"/>
  <c r="J12" i="13"/>
  <c r="I12" i="13"/>
  <c r="H12" i="13"/>
  <c r="G12" i="13"/>
  <c r="F12" i="13"/>
  <c r="E12" i="13"/>
  <c r="D12" i="13"/>
  <c r="D12" i="25" s="1"/>
  <c r="T11" i="13"/>
  <c r="S11" i="13"/>
  <c r="R11" i="13"/>
  <c r="O11" i="13"/>
  <c r="N11" i="13"/>
  <c r="L11" i="13"/>
  <c r="K11" i="13"/>
  <c r="J11" i="13"/>
  <c r="I11" i="13"/>
  <c r="H11" i="13"/>
  <c r="G11" i="13"/>
  <c r="F11" i="13"/>
  <c r="E11" i="13"/>
  <c r="D11" i="13"/>
  <c r="D11" i="25" s="1"/>
  <c r="T10" i="13"/>
  <c r="S10" i="13"/>
  <c r="R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T9" i="13"/>
  <c r="S9" i="13"/>
  <c r="R9" i="13"/>
  <c r="O9" i="13"/>
  <c r="N9" i="13"/>
  <c r="M9" i="13"/>
  <c r="L9" i="13"/>
  <c r="K9" i="13"/>
  <c r="J9" i="13"/>
  <c r="I9" i="13"/>
  <c r="H9" i="13"/>
  <c r="G9" i="13"/>
  <c r="F9" i="13"/>
  <c r="E9" i="13"/>
  <c r="D9" i="13"/>
  <c r="D9" i="25" s="1"/>
  <c r="T8" i="13"/>
  <c r="S8" i="13"/>
  <c r="R8" i="13"/>
  <c r="O8" i="13"/>
  <c r="N8" i="13"/>
  <c r="M8" i="13"/>
  <c r="L8" i="13"/>
  <c r="K8" i="13"/>
  <c r="J8" i="13"/>
  <c r="I8" i="13"/>
  <c r="H8" i="13"/>
  <c r="G8" i="13"/>
  <c r="F8" i="13"/>
  <c r="E8" i="13"/>
  <c r="D8" i="13"/>
  <c r="T7" i="13"/>
  <c r="S7" i="13"/>
  <c r="R7" i="13"/>
  <c r="O7" i="13"/>
  <c r="N7" i="13"/>
  <c r="M7" i="13"/>
  <c r="L7" i="13"/>
  <c r="K7" i="13"/>
  <c r="J7" i="13"/>
  <c r="I7" i="13"/>
  <c r="H7" i="13"/>
  <c r="G7" i="13"/>
  <c r="F7" i="13"/>
  <c r="E7" i="13"/>
  <c r="D7" i="13"/>
  <c r="D7" i="25" s="1"/>
  <c r="T6" i="13"/>
  <c r="S6" i="13"/>
  <c r="R6" i="13"/>
  <c r="O6" i="13"/>
  <c r="N6" i="13"/>
  <c r="M6" i="13"/>
  <c r="L6" i="13"/>
  <c r="K6" i="13"/>
  <c r="J6" i="13"/>
  <c r="I6" i="13"/>
  <c r="H6" i="13"/>
  <c r="G6" i="13"/>
  <c r="F6" i="13"/>
  <c r="E6" i="13"/>
  <c r="D6" i="13"/>
  <c r="D6" i="25" s="1"/>
  <c r="T5" i="13"/>
  <c r="S5" i="13"/>
  <c r="R5" i="13"/>
  <c r="O5" i="13"/>
  <c r="N5" i="13"/>
  <c r="M5" i="13"/>
  <c r="L5" i="13"/>
  <c r="K5" i="13"/>
  <c r="J5" i="13"/>
  <c r="I5" i="13"/>
  <c r="H5" i="13"/>
  <c r="G5" i="13"/>
  <c r="F5" i="13"/>
  <c r="E5" i="13"/>
  <c r="D5" i="13"/>
  <c r="D5" i="25" s="1"/>
  <c r="T4" i="13"/>
  <c r="S4" i="13"/>
  <c r="R4" i="13"/>
  <c r="O4" i="13"/>
  <c r="N4" i="13"/>
  <c r="M4" i="13"/>
  <c r="L4" i="13"/>
  <c r="K4" i="13"/>
  <c r="J4" i="13"/>
  <c r="I4" i="13"/>
  <c r="H4" i="13"/>
  <c r="G4" i="13"/>
  <c r="F4" i="13"/>
  <c r="E4" i="13"/>
  <c r="D4" i="13"/>
  <c r="T3" i="13"/>
  <c r="S3" i="13"/>
  <c r="R3" i="13"/>
  <c r="O3" i="13"/>
  <c r="N3" i="13"/>
  <c r="M3" i="13"/>
  <c r="L3" i="13"/>
  <c r="K3" i="13"/>
  <c r="J3" i="13"/>
  <c r="I3" i="13"/>
  <c r="H3" i="13"/>
  <c r="G3" i="13"/>
  <c r="F3" i="13"/>
  <c r="E3" i="13"/>
  <c r="D3" i="13"/>
  <c r="D3" i="25" s="1"/>
  <c r="T2" i="13"/>
  <c r="S2" i="13"/>
  <c r="R2" i="13"/>
  <c r="O2" i="13"/>
  <c r="N2" i="13"/>
  <c r="M2" i="13"/>
  <c r="L2" i="13"/>
  <c r="K2" i="13"/>
  <c r="J2" i="13"/>
  <c r="I2" i="13"/>
  <c r="H2" i="13"/>
  <c r="G2" i="13"/>
  <c r="F2" i="13"/>
  <c r="E2" i="13"/>
  <c r="D2" i="13"/>
  <c r="T57" i="11"/>
  <c r="S57" i="11"/>
  <c r="R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3" s="1"/>
  <c r="T56" i="11"/>
  <c r="S56" i="11"/>
  <c r="R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T55" i="11"/>
  <c r="S55" i="11"/>
  <c r="R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3" s="1"/>
  <c r="T54" i="11"/>
  <c r="S54" i="11"/>
  <c r="R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T53" i="11"/>
  <c r="S53" i="11"/>
  <c r="R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3" s="1"/>
  <c r="T52" i="11"/>
  <c r="S52" i="11"/>
  <c r="R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T51" i="11"/>
  <c r="S51" i="11"/>
  <c r="R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3" s="1"/>
  <c r="T50" i="11"/>
  <c r="S50" i="11"/>
  <c r="R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T49" i="11"/>
  <c r="S49" i="11"/>
  <c r="R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3" s="1"/>
  <c r="T48" i="11"/>
  <c r="S48" i="11"/>
  <c r="R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3" s="1"/>
  <c r="T47" i="11"/>
  <c r="S47" i="11"/>
  <c r="R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3" s="1"/>
  <c r="T46" i="11"/>
  <c r="S46" i="11"/>
  <c r="R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T44" i="11"/>
  <c r="S44" i="11"/>
  <c r="R44" i="11"/>
  <c r="O44" i="11"/>
  <c r="N44" i="11"/>
  <c r="L44" i="11"/>
  <c r="K44" i="11"/>
  <c r="J44" i="11"/>
  <c r="I44" i="11"/>
  <c r="H44" i="11"/>
  <c r="G44" i="11"/>
  <c r="F44" i="11"/>
  <c r="E44" i="11"/>
  <c r="D44" i="11"/>
  <c r="C44" i="13" s="1"/>
  <c r="T43" i="11"/>
  <c r="S43" i="11"/>
  <c r="R43" i="11"/>
  <c r="O43" i="11"/>
  <c r="N43" i="11"/>
  <c r="L43" i="11"/>
  <c r="K43" i="11"/>
  <c r="J43" i="11"/>
  <c r="I43" i="11"/>
  <c r="H43" i="11"/>
  <c r="G43" i="11"/>
  <c r="F43" i="11"/>
  <c r="E43" i="11"/>
  <c r="D43" i="11"/>
  <c r="T42" i="11"/>
  <c r="S42" i="11"/>
  <c r="R42" i="11"/>
  <c r="O42" i="11"/>
  <c r="N42" i="11"/>
  <c r="L42" i="11"/>
  <c r="K42" i="11"/>
  <c r="J42" i="11"/>
  <c r="I42" i="11"/>
  <c r="H42" i="11"/>
  <c r="G42" i="11"/>
  <c r="F42" i="11"/>
  <c r="E42" i="11"/>
  <c r="D42" i="11"/>
  <c r="C42" i="13" s="1"/>
  <c r="T41" i="11"/>
  <c r="S41" i="11"/>
  <c r="R41" i="11"/>
  <c r="R45" i="11" s="1"/>
  <c r="O41" i="11"/>
  <c r="N41" i="11"/>
  <c r="L41" i="11"/>
  <c r="K41" i="11"/>
  <c r="J41" i="11"/>
  <c r="I41" i="11"/>
  <c r="H41" i="11"/>
  <c r="G41" i="11"/>
  <c r="F41" i="11"/>
  <c r="E41" i="11"/>
  <c r="D41" i="11"/>
  <c r="C41" i="13" s="1"/>
  <c r="T40" i="11"/>
  <c r="S40" i="11"/>
  <c r="R40" i="11"/>
  <c r="O40" i="11"/>
  <c r="N40" i="11"/>
  <c r="L40" i="11"/>
  <c r="L45" i="11" s="1"/>
  <c r="K40" i="11"/>
  <c r="J40" i="11"/>
  <c r="I40" i="11"/>
  <c r="H40" i="11"/>
  <c r="G40" i="11"/>
  <c r="F40" i="11"/>
  <c r="F45" i="11" s="1"/>
  <c r="E40" i="11"/>
  <c r="D40" i="11"/>
  <c r="T39" i="11"/>
  <c r="S39" i="11"/>
  <c r="R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3" s="1"/>
  <c r="T38" i="11"/>
  <c r="S38" i="11"/>
  <c r="R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T37" i="11"/>
  <c r="S37" i="11"/>
  <c r="R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3" s="1"/>
  <c r="T36" i="11"/>
  <c r="S36" i="11"/>
  <c r="R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T35" i="11"/>
  <c r="S35" i="11"/>
  <c r="R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3" s="1"/>
  <c r="T34" i="11"/>
  <c r="S34" i="11"/>
  <c r="R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T33" i="11"/>
  <c r="S33" i="11"/>
  <c r="R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3" s="1"/>
  <c r="T32" i="11"/>
  <c r="S32" i="11"/>
  <c r="R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3" s="1"/>
  <c r="T31" i="11"/>
  <c r="S31" i="11"/>
  <c r="R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3" s="1"/>
  <c r="T30" i="11"/>
  <c r="S30" i="11"/>
  <c r="R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T29" i="11"/>
  <c r="S29" i="11"/>
  <c r="R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3" s="1"/>
  <c r="T28" i="11"/>
  <c r="S28" i="11"/>
  <c r="R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3" s="1"/>
  <c r="T27" i="11"/>
  <c r="S27" i="11"/>
  <c r="R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3" s="1"/>
  <c r="T26" i="11"/>
  <c r="S26" i="11"/>
  <c r="R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T25" i="11"/>
  <c r="S25" i="11"/>
  <c r="R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3" s="1"/>
  <c r="T24" i="11"/>
  <c r="S24" i="11"/>
  <c r="R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T23" i="11"/>
  <c r="S23" i="11"/>
  <c r="R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3" s="1"/>
  <c r="T22" i="11"/>
  <c r="S22" i="11"/>
  <c r="R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T21" i="11"/>
  <c r="S21" i="11"/>
  <c r="R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3" s="1"/>
  <c r="T20" i="11"/>
  <c r="S20" i="11"/>
  <c r="R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T19" i="11"/>
  <c r="S19" i="11"/>
  <c r="R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3" s="1"/>
  <c r="T18" i="11"/>
  <c r="S18" i="11"/>
  <c r="R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T17" i="11"/>
  <c r="S17" i="11"/>
  <c r="R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3" s="1"/>
  <c r="M16" i="11"/>
  <c r="T15" i="11"/>
  <c r="S15" i="11"/>
  <c r="R15" i="11"/>
  <c r="O15" i="11"/>
  <c r="N15" i="11"/>
  <c r="L15" i="11"/>
  <c r="K15" i="11"/>
  <c r="J15" i="11"/>
  <c r="I15" i="11"/>
  <c r="H15" i="11"/>
  <c r="G15" i="11"/>
  <c r="F15" i="11"/>
  <c r="E15" i="11"/>
  <c r="D15" i="11"/>
  <c r="C15" i="13" s="1"/>
  <c r="T14" i="11"/>
  <c r="S14" i="11"/>
  <c r="R14" i="11"/>
  <c r="O14" i="11"/>
  <c r="N14" i="11"/>
  <c r="L14" i="11"/>
  <c r="K14" i="11"/>
  <c r="J14" i="11"/>
  <c r="I14" i="11"/>
  <c r="H14" i="11"/>
  <c r="G14" i="11"/>
  <c r="F14" i="11"/>
  <c r="E14" i="11"/>
  <c r="D14" i="11"/>
  <c r="T13" i="11"/>
  <c r="S13" i="11"/>
  <c r="R13" i="11"/>
  <c r="O13" i="11"/>
  <c r="N13" i="11"/>
  <c r="L13" i="11"/>
  <c r="K13" i="11"/>
  <c r="J13" i="11"/>
  <c r="I13" i="11"/>
  <c r="H13" i="11"/>
  <c r="G13" i="11"/>
  <c r="F13" i="11"/>
  <c r="E13" i="11"/>
  <c r="D13" i="11"/>
  <c r="C13" i="13" s="1"/>
  <c r="T12" i="11"/>
  <c r="S12" i="11"/>
  <c r="R12" i="11"/>
  <c r="O12" i="11"/>
  <c r="N12" i="11"/>
  <c r="L12" i="11"/>
  <c r="K12" i="11"/>
  <c r="J12" i="11"/>
  <c r="I12" i="11"/>
  <c r="H12" i="11"/>
  <c r="G12" i="11"/>
  <c r="F12" i="11"/>
  <c r="E12" i="11"/>
  <c r="D12" i="11"/>
  <c r="T11" i="11"/>
  <c r="S11" i="11"/>
  <c r="R11" i="11"/>
  <c r="O11" i="11"/>
  <c r="N11" i="11"/>
  <c r="L11" i="11"/>
  <c r="K11" i="11"/>
  <c r="J11" i="11"/>
  <c r="I11" i="11"/>
  <c r="H11" i="11"/>
  <c r="G11" i="11"/>
  <c r="F11" i="11"/>
  <c r="E11" i="11"/>
  <c r="D11" i="11"/>
  <c r="C11" i="13" s="1"/>
  <c r="T10" i="11"/>
  <c r="S10" i="11"/>
  <c r="R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3" s="1"/>
  <c r="T9" i="11"/>
  <c r="S9" i="11"/>
  <c r="R9" i="11"/>
  <c r="O9" i="11"/>
  <c r="N9" i="11"/>
  <c r="M9" i="11"/>
  <c r="L9" i="11"/>
  <c r="K9" i="11"/>
  <c r="J9" i="11"/>
  <c r="I9" i="11"/>
  <c r="H9" i="11"/>
  <c r="G9" i="11"/>
  <c r="F9" i="11"/>
  <c r="E9" i="11"/>
  <c r="D9" i="11"/>
  <c r="T8" i="11"/>
  <c r="S8" i="11"/>
  <c r="R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3" s="1"/>
  <c r="T7" i="11"/>
  <c r="S7" i="11"/>
  <c r="R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3" s="1"/>
  <c r="T6" i="11"/>
  <c r="S6" i="11"/>
  <c r="R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3" s="1"/>
  <c r="T5" i="11"/>
  <c r="S5" i="11"/>
  <c r="R5" i="11"/>
  <c r="O5" i="11"/>
  <c r="N5" i="11"/>
  <c r="M5" i="11"/>
  <c r="L5" i="11"/>
  <c r="K5" i="11"/>
  <c r="J5" i="11"/>
  <c r="I5" i="11"/>
  <c r="H5" i="11"/>
  <c r="G5" i="11"/>
  <c r="F5" i="11"/>
  <c r="E5" i="11"/>
  <c r="D5" i="11"/>
  <c r="T4" i="11"/>
  <c r="S4" i="11"/>
  <c r="R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3" s="1"/>
  <c r="T3" i="11"/>
  <c r="S3" i="11"/>
  <c r="R3" i="11"/>
  <c r="O3" i="11"/>
  <c r="N3" i="11"/>
  <c r="M3" i="11"/>
  <c r="L3" i="11"/>
  <c r="K3" i="11"/>
  <c r="J3" i="11"/>
  <c r="I3" i="11"/>
  <c r="H3" i="11"/>
  <c r="G3" i="11"/>
  <c r="F3" i="11"/>
  <c r="E3" i="11"/>
  <c r="D3" i="11"/>
  <c r="T2" i="11"/>
  <c r="S2" i="11"/>
  <c r="R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3" s="1"/>
  <c r="T57" i="9"/>
  <c r="S57" i="9"/>
  <c r="R57" i="9"/>
  <c r="O57" i="9"/>
  <c r="N57" i="9"/>
  <c r="M57" i="9"/>
  <c r="L57" i="9"/>
  <c r="K57" i="9"/>
  <c r="J57" i="9"/>
  <c r="I57" i="9"/>
  <c r="H57" i="9"/>
  <c r="G57" i="9"/>
  <c r="F57" i="9"/>
  <c r="E57" i="9"/>
  <c r="D57" i="9"/>
  <c r="T56" i="9"/>
  <c r="S56" i="9"/>
  <c r="R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11" s="1"/>
  <c r="T55" i="9"/>
  <c r="S55" i="9"/>
  <c r="R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11" s="1"/>
  <c r="T54" i="9"/>
  <c r="S54" i="9"/>
  <c r="R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11" s="1"/>
  <c r="T53" i="9"/>
  <c r="S53" i="9"/>
  <c r="R53" i="9"/>
  <c r="O53" i="9"/>
  <c r="N53" i="9"/>
  <c r="M53" i="9"/>
  <c r="L53" i="9"/>
  <c r="K53" i="9"/>
  <c r="J53" i="9"/>
  <c r="I53" i="9"/>
  <c r="H53" i="9"/>
  <c r="G53" i="9"/>
  <c r="F53" i="9"/>
  <c r="E53" i="9"/>
  <c r="D53" i="9"/>
  <c r="T52" i="9"/>
  <c r="S52" i="9"/>
  <c r="R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11" s="1"/>
  <c r="T51" i="9"/>
  <c r="S51" i="9"/>
  <c r="R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11" s="1"/>
  <c r="T50" i="9"/>
  <c r="S50" i="9"/>
  <c r="R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11" s="1"/>
  <c r="T49" i="9"/>
  <c r="S49" i="9"/>
  <c r="R49" i="9"/>
  <c r="O49" i="9"/>
  <c r="N49" i="9"/>
  <c r="M49" i="9"/>
  <c r="L49" i="9"/>
  <c r="K49" i="9"/>
  <c r="J49" i="9"/>
  <c r="I49" i="9"/>
  <c r="H49" i="9"/>
  <c r="G49" i="9"/>
  <c r="F49" i="9"/>
  <c r="E49" i="9"/>
  <c r="D49" i="9"/>
  <c r="T48" i="9"/>
  <c r="S48" i="9"/>
  <c r="R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11" s="1"/>
  <c r="T47" i="9"/>
  <c r="S47" i="9"/>
  <c r="R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11" s="1"/>
  <c r="T46" i="9"/>
  <c r="S46" i="9"/>
  <c r="R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11" s="1"/>
  <c r="T44" i="9"/>
  <c r="S44" i="9"/>
  <c r="R44" i="9"/>
  <c r="O44" i="9"/>
  <c r="N44" i="9"/>
  <c r="L44" i="9"/>
  <c r="K44" i="9"/>
  <c r="J44" i="9"/>
  <c r="I44" i="9"/>
  <c r="H44" i="9"/>
  <c r="G44" i="9"/>
  <c r="F44" i="9"/>
  <c r="E44" i="9"/>
  <c r="D44" i="9"/>
  <c r="C44" i="11" s="1"/>
  <c r="T43" i="9"/>
  <c r="S43" i="9"/>
  <c r="R43" i="9"/>
  <c r="O43" i="9"/>
  <c r="N43" i="9"/>
  <c r="L43" i="9"/>
  <c r="K43" i="9"/>
  <c r="J43" i="9"/>
  <c r="I43" i="9"/>
  <c r="H43" i="9"/>
  <c r="G43" i="9"/>
  <c r="F43" i="9"/>
  <c r="E43" i="9"/>
  <c r="D43" i="9"/>
  <c r="C43" i="11" s="1"/>
  <c r="T42" i="9"/>
  <c r="S42" i="9"/>
  <c r="R42" i="9"/>
  <c r="O42" i="9"/>
  <c r="N42" i="9"/>
  <c r="L42" i="9"/>
  <c r="K42" i="9"/>
  <c r="J42" i="9"/>
  <c r="I42" i="9"/>
  <c r="H42" i="9"/>
  <c r="G42" i="9"/>
  <c r="F42" i="9"/>
  <c r="E42" i="9"/>
  <c r="D42" i="9"/>
  <c r="C42" i="11" s="1"/>
  <c r="T41" i="9"/>
  <c r="S41" i="9"/>
  <c r="R41" i="9"/>
  <c r="O41" i="9"/>
  <c r="N41" i="9"/>
  <c r="L41" i="9"/>
  <c r="K41" i="9"/>
  <c r="J41" i="9"/>
  <c r="I41" i="9"/>
  <c r="H41" i="9"/>
  <c r="G41" i="9"/>
  <c r="F41" i="9"/>
  <c r="E41" i="9"/>
  <c r="D41" i="9"/>
  <c r="C41" i="11" s="1"/>
  <c r="T40" i="9"/>
  <c r="S40" i="9"/>
  <c r="R40" i="9"/>
  <c r="O40" i="9"/>
  <c r="N40" i="9"/>
  <c r="L40" i="9"/>
  <c r="K40" i="9"/>
  <c r="J40" i="9"/>
  <c r="I40" i="9"/>
  <c r="H40" i="9"/>
  <c r="H45" i="9" s="1"/>
  <c r="G40" i="9"/>
  <c r="F40" i="9"/>
  <c r="E40" i="9"/>
  <c r="D40" i="9"/>
  <c r="T39" i="9"/>
  <c r="S39" i="9"/>
  <c r="R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11" s="1"/>
  <c r="T38" i="9"/>
  <c r="S38" i="9"/>
  <c r="R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11" s="1"/>
  <c r="T37" i="9"/>
  <c r="S37" i="9"/>
  <c r="R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11" s="1"/>
  <c r="T36" i="9"/>
  <c r="S36" i="9"/>
  <c r="R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11" s="1"/>
  <c r="T35" i="9"/>
  <c r="S35" i="9"/>
  <c r="R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11" s="1"/>
  <c r="T34" i="9"/>
  <c r="S34" i="9"/>
  <c r="R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11" s="1"/>
  <c r="T33" i="9"/>
  <c r="S33" i="9"/>
  <c r="R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11" s="1"/>
  <c r="T32" i="9"/>
  <c r="S32" i="9"/>
  <c r="R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11" s="1"/>
  <c r="T31" i="9"/>
  <c r="S31" i="9"/>
  <c r="R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11" s="1"/>
  <c r="T30" i="9"/>
  <c r="S30" i="9"/>
  <c r="R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11" s="1"/>
  <c r="T29" i="9"/>
  <c r="S29" i="9"/>
  <c r="R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11" s="1"/>
  <c r="T28" i="9"/>
  <c r="S28" i="9"/>
  <c r="R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11" s="1"/>
  <c r="T27" i="9"/>
  <c r="S27" i="9"/>
  <c r="R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11" s="1"/>
  <c r="T26" i="9"/>
  <c r="S26" i="9"/>
  <c r="R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11" s="1"/>
  <c r="T25" i="9"/>
  <c r="S25" i="9"/>
  <c r="R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11" s="1"/>
  <c r="T24" i="9"/>
  <c r="S24" i="9"/>
  <c r="R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11" s="1"/>
  <c r="T23" i="9"/>
  <c r="S23" i="9"/>
  <c r="R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11" s="1"/>
  <c r="T22" i="9"/>
  <c r="S22" i="9"/>
  <c r="R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11" s="1"/>
  <c r="T21" i="9"/>
  <c r="S21" i="9"/>
  <c r="R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11" s="1"/>
  <c r="T20" i="9"/>
  <c r="S20" i="9"/>
  <c r="R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11" s="1"/>
  <c r="T19" i="9"/>
  <c r="S19" i="9"/>
  <c r="R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11" s="1"/>
  <c r="T18" i="9"/>
  <c r="S18" i="9"/>
  <c r="R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11" s="1"/>
  <c r="T17" i="9"/>
  <c r="S17" i="9"/>
  <c r="R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11" s="1"/>
  <c r="M16" i="9"/>
  <c r="T15" i="9"/>
  <c r="S15" i="9"/>
  <c r="R15" i="9"/>
  <c r="O15" i="9"/>
  <c r="N15" i="9"/>
  <c r="L15" i="9"/>
  <c r="K15" i="9"/>
  <c r="J15" i="9"/>
  <c r="I15" i="9"/>
  <c r="H15" i="9"/>
  <c r="G15" i="9"/>
  <c r="F15" i="9"/>
  <c r="E15" i="9"/>
  <c r="D15" i="9"/>
  <c r="C15" i="11" s="1"/>
  <c r="T14" i="9"/>
  <c r="S14" i="9"/>
  <c r="R14" i="9"/>
  <c r="O14" i="9"/>
  <c r="N14" i="9"/>
  <c r="L14" i="9"/>
  <c r="K14" i="9"/>
  <c r="J14" i="9"/>
  <c r="I14" i="9"/>
  <c r="H14" i="9"/>
  <c r="G14" i="9"/>
  <c r="F14" i="9"/>
  <c r="E14" i="9"/>
  <c r="D14" i="9"/>
  <c r="C14" i="11" s="1"/>
  <c r="T13" i="9"/>
  <c r="S13" i="9"/>
  <c r="R13" i="9"/>
  <c r="O13" i="9"/>
  <c r="N13" i="9"/>
  <c r="L13" i="9"/>
  <c r="K13" i="9"/>
  <c r="J13" i="9"/>
  <c r="I13" i="9"/>
  <c r="H13" i="9"/>
  <c r="G13" i="9"/>
  <c r="F13" i="9"/>
  <c r="E13" i="9"/>
  <c r="D13" i="9"/>
  <c r="C13" i="11" s="1"/>
  <c r="T12" i="9"/>
  <c r="S12" i="9"/>
  <c r="R12" i="9"/>
  <c r="O12" i="9"/>
  <c r="N12" i="9"/>
  <c r="L12" i="9"/>
  <c r="K12" i="9"/>
  <c r="J12" i="9"/>
  <c r="I12" i="9"/>
  <c r="H12" i="9"/>
  <c r="G12" i="9"/>
  <c r="F12" i="9"/>
  <c r="E12" i="9"/>
  <c r="D12" i="9"/>
  <c r="C12" i="11" s="1"/>
  <c r="T11" i="9"/>
  <c r="S11" i="9"/>
  <c r="R11" i="9"/>
  <c r="O11" i="9"/>
  <c r="N11" i="9"/>
  <c r="L11" i="9"/>
  <c r="K11" i="9"/>
  <c r="J11" i="9"/>
  <c r="I11" i="9"/>
  <c r="H11" i="9"/>
  <c r="G11" i="9"/>
  <c r="F11" i="9"/>
  <c r="E11" i="9"/>
  <c r="D11" i="9"/>
  <c r="C11" i="11" s="1"/>
  <c r="T10" i="9"/>
  <c r="S10" i="9"/>
  <c r="R10" i="9"/>
  <c r="O10" i="9"/>
  <c r="N10" i="9"/>
  <c r="M10" i="9"/>
  <c r="L10" i="9"/>
  <c r="K10" i="9"/>
  <c r="J10" i="9"/>
  <c r="I10" i="9"/>
  <c r="H10" i="9"/>
  <c r="G10" i="9"/>
  <c r="F10" i="9"/>
  <c r="E10" i="9"/>
  <c r="D10" i="9"/>
  <c r="T9" i="9"/>
  <c r="S9" i="9"/>
  <c r="R9" i="9"/>
  <c r="O9" i="9"/>
  <c r="N9" i="9"/>
  <c r="M9" i="9"/>
  <c r="L9" i="9"/>
  <c r="K9" i="9"/>
  <c r="J9" i="9"/>
  <c r="I9" i="9"/>
  <c r="H9" i="9"/>
  <c r="G9" i="9"/>
  <c r="F9" i="9"/>
  <c r="E9" i="9"/>
  <c r="D9" i="9"/>
  <c r="C9" i="11" s="1"/>
  <c r="T8" i="9"/>
  <c r="S8" i="9"/>
  <c r="R8" i="9"/>
  <c r="O8" i="9"/>
  <c r="N8" i="9"/>
  <c r="M8" i="9"/>
  <c r="L8" i="9"/>
  <c r="K8" i="9"/>
  <c r="J8" i="9"/>
  <c r="I8" i="9"/>
  <c r="H8" i="9"/>
  <c r="G8" i="9"/>
  <c r="F8" i="9"/>
  <c r="E8" i="9"/>
  <c r="D8" i="9"/>
  <c r="C8" i="11" s="1"/>
  <c r="T7" i="9"/>
  <c r="S7" i="9"/>
  <c r="R7" i="9"/>
  <c r="O7" i="9"/>
  <c r="N7" i="9"/>
  <c r="M7" i="9"/>
  <c r="L7" i="9"/>
  <c r="K7" i="9"/>
  <c r="J7" i="9"/>
  <c r="I7" i="9"/>
  <c r="H7" i="9"/>
  <c r="G7" i="9"/>
  <c r="F7" i="9"/>
  <c r="E7" i="9"/>
  <c r="D7" i="9"/>
  <c r="C7" i="11" s="1"/>
  <c r="T6" i="9"/>
  <c r="S6" i="9"/>
  <c r="R6" i="9"/>
  <c r="O6" i="9"/>
  <c r="N6" i="9"/>
  <c r="M6" i="9"/>
  <c r="L6" i="9"/>
  <c r="K6" i="9"/>
  <c r="J6" i="9"/>
  <c r="I6" i="9"/>
  <c r="H6" i="9"/>
  <c r="G6" i="9"/>
  <c r="F6" i="9"/>
  <c r="E6" i="9"/>
  <c r="D6" i="9"/>
  <c r="C6" i="11" s="1"/>
  <c r="T5" i="9"/>
  <c r="S5" i="9"/>
  <c r="R5" i="9"/>
  <c r="O5" i="9"/>
  <c r="N5" i="9"/>
  <c r="M5" i="9"/>
  <c r="L5" i="9"/>
  <c r="K5" i="9"/>
  <c r="J5" i="9"/>
  <c r="I5" i="9"/>
  <c r="H5" i="9"/>
  <c r="G5" i="9"/>
  <c r="F5" i="9"/>
  <c r="E5" i="9"/>
  <c r="D5" i="9"/>
  <c r="C5" i="11" s="1"/>
  <c r="T4" i="9"/>
  <c r="S4" i="9"/>
  <c r="R4" i="9"/>
  <c r="O4" i="9"/>
  <c r="N4" i="9"/>
  <c r="M4" i="9"/>
  <c r="L4" i="9"/>
  <c r="K4" i="9"/>
  <c r="J4" i="9"/>
  <c r="I4" i="9"/>
  <c r="H4" i="9"/>
  <c r="G4" i="9"/>
  <c r="F4" i="9"/>
  <c r="E4" i="9"/>
  <c r="D4" i="9"/>
  <c r="C4" i="11" s="1"/>
  <c r="T3" i="9"/>
  <c r="S3" i="9"/>
  <c r="R3" i="9"/>
  <c r="O3" i="9"/>
  <c r="N3" i="9"/>
  <c r="M3" i="9"/>
  <c r="L3" i="9"/>
  <c r="K3" i="9"/>
  <c r="J3" i="9"/>
  <c r="I3" i="9"/>
  <c r="H3" i="9"/>
  <c r="G3" i="9"/>
  <c r="F3" i="9"/>
  <c r="E3" i="9"/>
  <c r="D3" i="9"/>
  <c r="C3" i="11" s="1"/>
  <c r="T2" i="9"/>
  <c r="S2" i="9"/>
  <c r="R2" i="9"/>
  <c r="O2" i="9"/>
  <c r="N2" i="9"/>
  <c r="M2" i="9"/>
  <c r="L2" i="9"/>
  <c r="K2" i="9"/>
  <c r="J2" i="9"/>
  <c r="I2" i="9"/>
  <c r="H2" i="9"/>
  <c r="G2" i="9"/>
  <c r="F2" i="9"/>
  <c r="E2" i="9"/>
  <c r="D2" i="9"/>
  <c r="C2" i="11" s="1"/>
  <c r="M16" i="7"/>
  <c r="R15" i="7"/>
  <c r="O15" i="7"/>
  <c r="N15" i="7"/>
  <c r="L15" i="7"/>
  <c r="K15" i="7"/>
  <c r="J15" i="7"/>
  <c r="I15" i="7"/>
  <c r="H15" i="7"/>
  <c r="G15" i="7"/>
  <c r="F15" i="7"/>
  <c r="E15" i="7"/>
  <c r="D15" i="7"/>
  <c r="C15" i="9" s="1"/>
  <c r="R14" i="7"/>
  <c r="O14" i="7"/>
  <c r="N14" i="7"/>
  <c r="L14" i="7"/>
  <c r="K14" i="7"/>
  <c r="J14" i="7"/>
  <c r="I14" i="7"/>
  <c r="H14" i="7"/>
  <c r="G14" i="7"/>
  <c r="F14" i="7"/>
  <c r="E14" i="7"/>
  <c r="D14" i="7"/>
  <c r="C14" i="9" s="1"/>
  <c r="R13" i="7"/>
  <c r="O13" i="7"/>
  <c r="N13" i="7"/>
  <c r="L13" i="7"/>
  <c r="K13" i="7"/>
  <c r="J13" i="7"/>
  <c r="I13" i="7"/>
  <c r="H13" i="7"/>
  <c r="G13" i="7"/>
  <c r="F13" i="7"/>
  <c r="E13" i="7"/>
  <c r="D13" i="7"/>
  <c r="C13" i="9" s="1"/>
  <c r="R12" i="7"/>
  <c r="R16" i="7" s="1"/>
  <c r="O12" i="7"/>
  <c r="O16" i="7" s="1"/>
  <c r="N12" i="7"/>
  <c r="N16" i="7" s="1"/>
  <c r="L12" i="7"/>
  <c r="K12" i="7"/>
  <c r="J12" i="7"/>
  <c r="I12" i="7"/>
  <c r="I16" i="7" s="1"/>
  <c r="H12" i="7"/>
  <c r="H16" i="7" s="1"/>
  <c r="G12" i="7"/>
  <c r="F12" i="7"/>
  <c r="E12" i="7"/>
  <c r="E16" i="7" s="1"/>
  <c r="D12" i="7"/>
  <c r="C12" i="9" s="1"/>
  <c r="R11" i="7"/>
  <c r="O11" i="7"/>
  <c r="N11" i="7"/>
  <c r="L11" i="7"/>
  <c r="K11" i="7"/>
  <c r="J11" i="7"/>
  <c r="I11" i="7"/>
  <c r="H11" i="7"/>
  <c r="G11" i="7"/>
  <c r="F11" i="7"/>
  <c r="E11" i="7"/>
  <c r="D11" i="7"/>
  <c r="C11" i="9" s="1"/>
  <c r="R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9" s="1"/>
  <c r="R9" i="7"/>
  <c r="O9" i="7"/>
  <c r="N9" i="7"/>
  <c r="M9" i="7"/>
  <c r="L9" i="7"/>
  <c r="K9" i="7"/>
  <c r="J9" i="7"/>
  <c r="I9" i="7"/>
  <c r="H9" i="7"/>
  <c r="G9" i="7"/>
  <c r="F9" i="7"/>
  <c r="E9" i="7"/>
  <c r="D9" i="7"/>
  <c r="C9" i="9" s="1"/>
  <c r="R8" i="7"/>
  <c r="O8" i="7"/>
  <c r="N8" i="7"/>
  <c r="M8" i="7"/>
  <c r="L8" i="7"/>
  <c r="K8" i="7"/>
  <c r="J8" i="7"/>
  <c r="I8" i="7"/>
  <c r="H8" i="7"/>
  <c r="G8" i="7"/>
  <c r="F8" i="7"/>
  <c r="E8" i="7"/>
  <c r="D8" i="7"/>
  <c r="C8" i="9" s="1"/>
  <c r="R7" i="7"/>
  <c r="O7" i="7"/>
  <c r="N7" i="7"/>
  <c r="M7" i="7"/>
  <c r="L7" i="7"/>
  <c r="K7" i="7"/>
  <c r="J7" i="7"/>
  <c r="I7" i="7"/>
  <c r="H7" i="7"/>
  <c r="G7" i="7"/>
  <c r="F7" i="7"/>
  <c r="E7" i="7"/>
  <c r="D7" i="7"/>
  <c r="C7" i="9" s="1"/>
  <c r="R6" i="7"/>
  <c r="O6" i="7"/>
  <c r="N6" i="7"/>
  <c r="M6" i="7"/>
  <c r="L6" i="7"/>
  <c r="K6" i="7"/>
  <c r="J6" i="7"/>
  <c r="I6" i="7"/>
  <c r="H6" i="7"/>
  <c r="G6" i="7"/>
  <c r="F6" i="7"/>
  <c r="E6" i="7"/>
  <c r="D6" i="7"/>
  <c r="R5" i="7"/>
  <c r="O5" i="7"/>
  <c r="N5" i="7"/>
  <c r="M5" i="7"/>
  <c r="L5" i="7"/>
  <c r="K5" i="7"/>
  <c r="J5" i="7"/>
  <c r="I5" i="7"/>
  <c r="H5" i="7"/>
  <c r="G5" i="7"/>
  <c r="F5" i="7"/>
  <c r="E5" i="7"/>
  <c r="D5" i="7"/>
  <c r="C5" i="9" s="1"/>
  <c r="R4" i="7"/>
  <c r="O4" i="7"/>
  <c r="N4" i="7"/>
  <c r="M4" i="7"/>
  <c r="L4" i="7"/>
  <c r="K4" i="7"/>
  <c r="J4" i="7"/>
  <c r="I4" i="7"/>
  <c r="H4" i="7"/>
  <c r="G4" i="7"/>
  <c r="F4" i="7"/>
  <c r="E4" i="7"/>
  <c r="D4" i="7"/>
  <c r="C4" i="9" s="1"/>
  <c r="R3" i="7"/>
  <c r="O3" i="7"/>
  <c r="N3" i="7"/>
  <c r="M3" i="7"/>
  <c r="L3" i="7"/>
  <c r="K3" i="7"/>
  <c r="J3" i="7"/>
  <c r="I3" i="7"/>
  <c r="H3" i="7"/>
  <c r="G3" i="7"/>
  <c r="F3" i="7"/>
  <c r="E3" i="7"/>
  <c r="D3" i="7"/>
  <c r="C3" i="9" s="1"/>
  <c r="R2" i="7"/>
  <c r="O2" i="7"/>
  <c r="N2" i="7"/>
  <c r="M2" i="7"/>
  <c r="L2" i="7"/>
  <c r="K2" i="7"/>
  <c r="J2" i="7"/>
  <c r="I2" i="7"/>
  <c r="H2" i="7"/>
  <c r="G2" i="7"/>
  <c r="F2" i="7"/>
  <c r="E2" i="7"/>
  <c r="D2" i="7"/>
  <c r="T57" i="7"/>
  <c r="S57" i="7"/>
  <c r="T56" i="7"/>
  <c r="S56" i="7"/>
  <c r="T55" i="7"/>
  <c r="S55" i="7"/>
  <c r="T54" i="7"/>
  <c r="S54" i="7"/>
  <c r="T53" i="7"/>
  <c r="S53" i="7"/>
  <c r="T52" i="7"/>
  <c r="S52" i="7"/>
  <c r="T51" i="7"/>
  <c r="S51" i="7"/>
  <c r="T50" i="7"/>
  <c r="S50" i="7"/>
  <c r="T49" i="7"/>
  <c r="S49" i="7"/>
  <c r="T48" i="7"/>
  <c r="S48" i="7"/>
  <c r="T47" i="7"/>
  <c r="S47" i="7"/>
  <c r="T46" i="7"/>
  <c r="S46" i="7"/>
  <c r="T44" i="7"/>
  <c r="S44" i="7"/>
  <c r="T43" i="7"/>
  <c r="S43" i="7"/>
  <c r="T42" i="7"/>
  <c r="S42" i="7"/>
  <c r="T41" i="7"/>
  <c r="S41" i="7"/>
  <c r="T40" i="7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T8" i="7"/>
  <c r="S8" i="7"/>
  <c r="T7" i="7"/>
  <c r="S7" i="7"/>
  <c r="T6" i="7"/>
  <c r="S6" i="7"/>
  <c r="T5" i="7"/>
  <c r="S5" i="7"/>
  <c r="T4" i="7"/>
  <c r="S4" i="7"/>
  <c r="T3" i="7"/>
  <c r="S3" i="7"/>
  <c r="T2" i="7"/>
  <c r="S2" i="7"/>
  <c r="R57" i="7"/>
  <c r="O57" i="7"/>
  <c r="N57" i="7"/>
  <c r="M57" i="7"/>
  <c r="L57" i="7"/>
  <c r="K57" i="7"/>
  <c r="J57" i="7"/>
  <c r="I57" i="7"/>
  <c r="H57" i="7"/>
  <c r="G57" i="7"/>
  <c r="F57" i="7"/>
  <c r="E57" i="7"/>
  <c r="D57" i="7"/>
  <c r="R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9" s="1"/>
  <c r="R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9" s="1"/>
  <c r="R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9" s="1"/>
  <c r="R53" i="7"/>
  <c r="O53" i="7"/>
  <c r="N53" i="7"/>
  <c r="M53" i="7"/>
  <c r="L53" i="7"/>
  <c r="K53" i="7"/>
  <c r="J53" i="7"/>
  <c r="I53" i="7"/>
  <c r="H53" i="7"/>
  <c r="G53" i="7"/>
  <c r="F53" i="7"/>
  <c r="E53" i="7"/>
  <c r="D53" i="7"/>
  <c r="R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9" s="1"/>
  <c r="R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9" s="1"/>
  <c r="R50" i="7"/>
  <c r="O50" i="7"/>
  <c r="N50" i="7"/>
  <c r="M50" i="7"/>
  <c r="L50" i="7"/>
  <c r="K50" i="7"/>
  <c r="J50" i="7"/>
  <c r="I50" i="7"/>
  <c r="H50" i="7"/>
  <c r="G50" i="7"/>
  <c r="F50" i="7"/>
  <c r="E50" i="7"/>
  <c r="D50" i="7"/>
  <c r="R49" i="7"/>
  <c r="O49" i="7"/>
  <c r="N49" i="7"/>
  <c r="M49" i="7"/>
  <c r="L49" i="7"/>
  <c r="K49" i="7"/>
  <c r="J49" i="7"/>
  <c r="I49" i="7"/>
  <c r="H49" i="7"/>
  <c r="G49" i="7"/>
  <c r="F49" i="7"/>
  <c r="E49" i="7"/>
  <c r="D49" i="7"/>
  <c r="R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9" s="1"/>
  <c r="R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9" s="1"/>
  <c r="R46" i="7"/>
  <c r="O46" i="7"/>
  <c r="N46" i="7"/>
  <c r="M46" i="7"/>
  <c r="L46" i="7"/>
  <c r="K46" i="7"/>
  <c r="J46" i="7"/>
  <c r="I46" i="7"/>
  <c r="H46" i="7"/>
  <c r="G46" i="7"/>
  <c r="F46" i="7"/>
  <c r="E46" i="7"/>
  <c r="D46" i="7"/>
  <c r="R44" i="7"/>
  <c r="O44" i="7"/>
  <c r="N44" i="7"/>
  <c r="L44" i="7"/>
  <c r="K44" i="7"/>
  <c r="J44" i="7"/>
  <c r="I44" i="7"/>
  <c r="H44" i="7"/>
  <c r="G44" i="7"/>
  <c r="F44" i="7"/>
  <c r="E44" i="7"/>
  <c r="D44" i="7"/>
  <c r="R43" i="7"/>
  <c r="O43" i="7"/>
  <c r="N43" i="7"/>
  <c r="L43" i="7"/>
  <c r="K43" i="7"/>
  <c r="J43" i="7"/>
  <c r="I43" i="7"/>
  <c r="H43" i="7"/>
  <c r="G43" i="7"/>
  <c r="F43" i="7"/>
  <c r="E43" i="7"/>
  <c r="D43" i="7"/>
  <c r="R42" i="7"/>
  <c r="O42" i="7"/>
  <c r="N42" i="7"/>
  <c r="L42" i="7"/>
  <c r="K42" i="7"/>
  <c r="J42" i="7"/>
  <c r="I42" i="7"/>
  <c r="H42" i="7"/>
  <c r="G42" i="7"/>
  <c r="F42" i="7"/>
  <c r="E42" i="7"/>
  <c r="D42" i="7"/>
  <c r="R41" i="7"/>
  <c r="O41" i="7"/>
  <c r="N41" i="7"/>
  <c r="L41" i="7"/>
  <c r="K41" i="7"/>
  <c r="J41" i="7"/>
  <c r="I41" i="7"/>
  <c r="H41" i="7"/>
  <c r="G41" i="7"/>
  <c r="F41" i="7"/>
  <c r="E41" i="7"/>
  <c r="D41" i="7"/>
  <c r="C41" i="9" s="1"/>
  <c r="R40" i="7"/>
  <c r="O40" i="7"/>
  <c r="N40" i="7"/>
  <c r="L40" i="7"/>
  <c r="K40" i="7"/>
  <c r="J40" i="7"/>
  <c r="J45" i="7" s="1"/>
  <c r="I40" i="7"/>
  <c r="H40" i="7"/>
  <c r="G40" i="7"/>
  <c r="F40" i="7"/>
  <c r="E40" i="7"/>
  <c r="E45" i="7" s="1"/>
  <c r="D40" i="7"/>
  <c r="R39" i="7"/>
  <c r="O39" i="7"/>
  <c r="N39" i="7"/>
  <c r="M39" i="7"/>
  <c r="L39" i="7"/>
  <c r="K39" i="7"/>
  <c r="J39" i="7"/>
  <c r="I39" i="7"/>
  <c r="H39" i="7"/>
  <c r="G39" i="7"/>
  <c r="F39" i="7"/>
  <c r="E39" i="7"/>
  <c r="D39" i="7"/>
  <c r="R38" i="7"/>
  <c r="O38" i="7"/>
  <c r="N38" i="7"/>
  <c r="M38" i="7"/>
  <c r="L38" i="7"/>
  <c r="K38" i="7"/>
  <c r="J38" i="7"/>
  <c r="I38" i="7"/>
  <c r="H38" i="7"/>
  <c r="G38" i="7"/>
  <c r="F38" i="7"/>
  <c r="E38" i="7"/>
  <c r="D38" i="7"/>
  <c r="R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9" s="1"/>
  <c r="R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9" s="1"/>
  <c r="R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9" s="1"/>
  <c r="R34" i="7"/>
  <c r="O34" i="7"/>
  <c r="N34" i="7"/>
  <c r="M34" i="7"/>
  <c r="L34" i="7"/>
  <c r="K34" i="7"/>
  <c r="J34" i="7"/>
  <c r="I34" i="7"/>
  <c r="H34" i="7"/>
  <c r="G34" i="7"/>
  <c r="F34" i="7"/>
  <c r="E34" i="7"/>
  <c r="D34" i="7"/>
  <c r="R33" i="7"/>
  <c r="O33" i="7"/>
  <c r="N33" i="7"/>
  <c r="M33" i="7"/>
  <c r="L33" i="7"/>
  <c r="K33" i="7"/>
  <c r="J33" i="7"/>
  <c r="I33" i="7"/>
  <c r="H33" i="7"/>
  <c r="G33" i="7"/>
  <c r="F33" i="7"/>
  <c r="E33" i="7"/>
  <c r="D33" i="7"/>
  <c r="R32" i="7"/>
  <c r="O32" i="7"/>
  <c r="N32" i="7"/>
  <c r="M32" i="7"/>
  <c r="L32" i="7"/>
  <c r="K32" i="7"/>
  <c r="J32" i="7"/>
  <c r="I32" i="7"/>
  <c r="H32" i="7"/>
  <c r="G32" i="7"/>
  <c r="F32" i="7"/>
  <c r="E32" i="7"/>
  <c r="D32" i="7"/>
  <c r="R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9" s="1"/>
  <c r="R30" i="7"/>
  <c r="O30" i="7"/>
  <c r="N30" i="7"/>
  <c r="M30" i="7"/>
  <c r="L30" i="7"/>
  <c r="K30" i="7"/>
  <c r="J30" i="7"/>
  <c r="I30" i="7"/>
  <c r="H30" i="7"/>
  <c r="G30" i="7"/>
  <c r="F30" i="7"/>
  <c r="E30" i="7"/>
  <c r="D30" i="7"/>
  <c r="R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9" s="1"/>
  <c r="R28" i="7"/>
  <c r="O28" i="7"/>
  <c r="N28" i="7"/>
  <c r="M28" i="7"/>
  <c r="L28" i="7"/>
  <c r="K28" i="7"/>
  <c r="J28" i="7"/>
  <c r="I28" i="7"/>
  <c r="H28" i="7"/>
  <c r="G28" i="7"/>
  <c r="F28" i="7"/>
  <c r="E28" i="7"/>
  <c r="D28" i="7"/>
  <c r="R27" i="7"/>
  <c r="O27" i="7"/>
  <c r="N27" i="7"/>
  <c r="M27" i="7"/>
  <c r="L27" i="7"/>
  <c r="K27" i="7"/>
  <c r="J27" i="7"/>
  <c r="I27" i="7"/>
  <c r="H27" i="7"/>
  <c r="G27" i="7"/>
  <c r="F27" i="7"/>
  <c r="E27" i="7"/>
  <c r="D27" i="7"/>
  <c r="R26" i="7"/>
  <c r="O26" i="7"/>
  <c r="N26" i="7"/>
  <c r="M26" i="7"/>
  <c r="L26" i="7"/>
  <c r="K26" i="7"/>
  <c r="J26" i="7"/>
  <c r="I26" i="7"/>
  <c r="H26" i="7"/>
  <c r="G26" i="7"/>
  <c r="F26" i="7"/>
  <c r="E26" i="7"/>
  <c r="D26" i="7"/>
  <c r="R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9" s="1"/>
  <c r="R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9" s="1"/>
  <c r="R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9" s="1"/>
  <c r="R22" i="7"/>
  <c r="O22" i="7"/>
  <c r="N22" i="7"/>
  <c r="M22" i="7"/>
  <c r="L22" i="7"/>
  <c r="K22" i="7"/>
  <c r="J22" i="7"/>
  <c r="I22" i="7"/>
  <c r="H22" i="7"/>
  <c r="G22" i="7"/>
  <c r="F22" i="7"/>
  <c r="E22" i="7"/>
  <c r="D22" i="7"/>
  <c r="R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9" s="1"/>
  <c r="R20" i="7"/>
  <c r="O20" i="7"/>
  <c r="N20" i="7"/>
  <c r="M20" i="7"/>
  <c r="L20" i="7"/>
  <c r="K20" i="7"/>
  <c r="J20" i="7"/>
  <c r="I20" i="7"/>
  <c r="H20" i="7"/>
  <c r="G20" i="7"/>
  <c r="F20" i="7"/>
  <c r="E20" i="7"/>
  <c r="D20" i="7"/>
  <c r="R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9" s="1"/>
  <c r="R18" i="7"/>
  <c r="O18" i="7"/>
  <c r="N18" i="7"/>
  <c r="M18" i="7"/>
  <c r="L18" i="7"/>
  <c r="K18" i="7"/>
  <c r="J18" i="7"/>
  <c r="I18" i="7"/>
  <c r="H18" i="7"/>
  <c r="G18" i="7"/>
  <c r="F18" i="7"/>
  <c r="E18" i="7"/>
  <c r="D18" i="7"/>
  <c r="R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9" s="1"/>
  <c r="C50" i="9"/>
  <c r="C46" i="9"/>
  <c r="C44" i="9"/>
  <c r="C43" i="9"/>
  <c r="C42" i="9"/>
  <c r="C40" i="9"/>
  <c r="C39" i="9"/>
  <c r="C33" i="9"/>
  <c r="C32" i="9"/>
  <c r="C28" i="9"/>
  <c r="C27" i="9"/>
  <c r="C20" i="9"/>
  <c r="C6" i="9"/>
  <c r="C2" i="9"/>
  <c r="C57" i="11"/>
  <c r="C53" i="11"/>
  <c r="C49" i="11"/>
  <c r="C10" i="11"/>
  <c r="C56" i="13"/>
  <c r="C54" i="13"/>
  <c r="C52" i="13"/>
  <c r="C50" i="13"/>
  <c r="C46" i="13"/>
  <c r="C43" i="13"/>
  <c r="C40" i="13"/>
  <c r="C38" i="13"/>
  <c r="C36" i="13"/>
  <c r="C34" i="13"/>
  <c r="C30" i="13"/>
  <c r="C26" i="13"/>
  <c r="C24" i="13"/>
  <c r="C22" i="13"/>
  <c r="C20" i="13"/>
  <c r="C18" i="13"/>
  <c r="C14" i="13"/>
  <c r="C12" i="13"/>
  <c r="C9" i="13"/>
  <c r="C5" i="13"/>
  <c r="C3" i="13"/>
  <c r="C56" i="15"/>
  <c r="C55" i="15"/>
  <c r="C52" i="15"/>
  <c r="C48" i="15"/>
  <c r="C43" i="15"/>
  <c r="C39" i="15"/>
  <c r="C30" i="15"/>
  <c r="C27" i="15"/>
  <c r="C25" i="15"/>
  <c r="C5" i="15"/>
  <c r="C57" i="17"/>
  <c r="C53" i="17"/>
  <c r="C50" i="17"/>
  <c r="C49" i="17"/>
  <c r="C43" i="17"/>
  <c r="C41" i="17"/>
  <c r="C39" i="17"/>
  <c r="C38" i="17"/>
  <c r="C37" i="17"/>
  <c r="C35" i="17"/>
  <c r="C34" i="17"/>
  <c r="C33" i="17"/>
  <c r="C31" i="17"/>
  <c r="C30" i="17"/>
  <c r="C29" i="17"/>
  <c r="C27" i="17"/>
  <c r="C26" i="17"/>
  <c r="C25" i="17"/>
  <c r="C23" i="17"/>
  <c r="C22" i="17"/>
  <c r="C21" i="17"/>
  <c r="C19" i="17"/>
  <c r="C18" i="17"/>
  <c r="C17" i="17"/>
  <c r="C12" i="17"/>
  <c r="C10" i="17"/>
  <c r="C8" i="17"/>
  <c r="C6" i="17"/>
  <c r="C4" i="17"/>
  <c r="C2" i="17"/>
  <c r="C54" i="19"/>
  <c r="C50" i="19"/>
  <c r="C46" i="19"/>
  <c r="C43" i="19"/>
  <c r="C42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5" i="19"/>
  <c r="C14" i="19"/>
  <c r="C12" i="19"/>
  <c r="C11" i="19"/>
  <c r="C9" i="19"/>
  <c r="C7" i="19"/>
  <c r="C5" i="19"/>
  <c r="C3" i="19"/>
  <c r="C57" i="21"/>
  <c r="C53" i="21"/>
  <c r="C49" i="21"/>
  <c r="C44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5" i="21"/>
  <c r="C11" i="21"/>
  <c r="C10" i="21"/>
  <c r="C8" i="21"/>
  <c r="C6" i="21"/>
  <c r="C4" i="21"/>
  <c r="C2" i="21"/>
  <c r="R57" i="21"/>
  <c r="O57" i="21"/>
  <c r="N57" i="21"/>
  <c r="M57" i="21"/>
  <c r="L57" i="21"/>
  <c r="K57" i="21"/>
  <c r="J57" i="21"/>
  <c r="I57" i="21"/>
  <c r="H57" i="21"/>
  <c r="G57" i="21"/>
  <c r="F57" i="21"/>
  <c r="K57" i="28" s="1"/>
  <c r="E57" i="21"/>
  <c r="K57" i="27" s="1"/>
  <c r="D57" i="21"/>
  <c r="C57" i="23" s="1"/>
  <c r="R56" i="21"/>
  <c r="O56" i="21"/>
  <c r="N56" i="21"/>
  <c r="M56" i="21"/>
  <c r="L56" i="21"/>
  <c r="K56" i="21"/>
  <c r="J56" i="21"/>
  <c r="I56" i="21"/>
  <c r="H56" i="21"/>
  <c r="G56" i="21"/>
  <c r="F56" i="21"/>
  <c r="K56" i="28" s="1"/>
  <c r="E56" i="21"/>
  <c r="K56" i="27" s="1"/>
  <c r="D56" i="21"/>
  <c r="C56" i="23" s="1"/>
  <c r="R55" i="21"/>
  <c r="O55" i="21"/>
  <c r="N55" i="21"/>
  <c r="M55" i="21"/>
  <c r="L55" i="21"/>
  <c r="K55" i="21"/>
  <c r="J55" i="21"/>
  <c r="I55" i="21"/>
  <c r="H55" i="21"/>
  <c r="G55" i="21"/>
  <c r="F55" i="21"/>
  <c r="K55" i="28" s="1"/>
  <c r="E55" i="21"/>
  <c r="K55" i="27" s="1"/>
  <c r="D55" i="21"/>
  <c r="C55" i="23" s="1"/>
  <c r="R54" i="21"/>
  <c r="O54" i="21"/>
  <c r="N54" i="21"/>
  <c r="M54" i="21"/>
  <c r="L54" i="21"/>
  <c r="K54" i="21"/>
  <c r="J54" i="21"/>
  <c r="I54" i="21"/>
  <c r="H54" i="21"/>
  <c r="G54" i="21"/>
  <c r="F54" i="21"/>
  <c r="K54" i="28" s="1"/>
  <c r="E54" i="21"/>
  <c r="K54" i="27" s="1"/>
  <c r="D54" i="21"/>
  <c r="C54" i="23" s="1"/>
  <c r="R53" i="21"/>
  <c r="O53" i="21"/>
  <c r="N53" i="21"/>
  <c r="M53" i="21"/>
  <c r="L53" i="21"/>
  <c r="K53" i="21"/>
  <c r="J53" i="21"/>
  <c r="I53" i="21"/>
  <c r="H53" i="21"/>
  <c r="G53" i="21"/>
  <c r="F53" i="21"/>
  <c r="K53" i="28" s="1"/>
  <c r="E53" i="21"/>
  <c r="K53" i="27" s="1"/>
  <c r="D53" i="21"/>
  <c r="C53" i="23" s="1"/>
  <c r="R52" i="21"/>
  <c r="O52" i="21"/>
  <c r="N52" i="21"/>
  <c r="M52" i="21"/>
  <c r="L52" i="21"/>
  <c r="K52" i="21"/>
  <c r="J52" i="21"/>
  <c r="I52" i="21"/>
  <c r="H52" i="21"/>
  <c r="G52" i="21"/>
  <c r="F52" i="21"/>
  <c r="K52" i="28" s="1"/>
  <c r="E52" i="21"/>
  <c r="K52" i="27" s="1"/>
  <c r="D52" i="21"/>
  <c r="C52" i="23" s="1"/>
  <c r="R51" i="21"/>
  <c r="O51" i="21"/>
  <c r="N51" i="21"/>
  <c r="M51" i="21"/>
  <c r="L51" i="21"/>
  <c r="K51" i="21"/>
  <c r="J51" i="21"/>
  <c r="I51" i="21"/>
  <c r="H51" i="21"/>
  <c r="G51" i="21"/>
  <c r="F51" i="21"/>
  <c r="K51" i="28" s="1"/>
  <c r="E51" i="21"/>
  <c r="K51" i="27" s="1"/>
  <c r="D51" i="21"/>
  <c r="C51" i="23" s="1"/>
  <c r="R50" i="21"/>
  <c r="O50" i="21"/>
  <c r="N50" i="21"/>
  <c r="M50" i="21"/>
  <c r="L50" i="21"/>
  <c r="K50" i="21"/>
  <c r="J50" i="21"/>
  <c r="I50" i="21"/>
  <c r="H50" i="21"/>
  <c r="G50" i="21"/>
  <c r="F50" i="21"/>
  <c r="K50" i="28" s="1"/>
  <c r="E50" i="21"/>
  <c r="K50" i="27" s="1"/>
  <c r="D50" i="21"/>
  <c r="C50" i="23" s="1"/>
  <c r="R49" i="21"/>
  <c r="O49" i="21"/>
  <c r="N49" i="21"/>
  <c r="M49" i="21"/>
  <c r="L49" i="21"/>
  <c r="K49" i="21"/>
  <c r="J49" i="21"/>
  <c r="I49" i="21"/>
  <c r="H49" i="21"/>
  <c r="G49" i="21"/>
  <c r="F49" i="21"/>
  <c r="K49" i="28" s="1"/>
  <c r="E49" i="21"/>
  <c r="K49" i="27" s="1"/>
  <c r="D49" i="21"/>
  <c r="C49" i="23" s="1"/>
  <c r="R48" i="21"/>
  <c r="O48" i="21"/>
  <c r="N48" i="21"/>
  <c r="M48" i="21"/>
  <c r="L48" i="21"/>
  <c r="K48" i="21"/>
  <c r="J48" i="21"/>
  <c r="I48" i="21"/>
  <c r="H48" i="21"/>
  <c r="G48" i="21"/>
  <c r="F48" i="21"/>
  <c r="K48" i="28" s="1"/>
  <c r="E48" i="21"/>
  <c r="K48" i="27" s="1"/>
  <c r="D48" i="21"/>
  <c r="C48" i="23" s="1"/>
  <c r="R47" i="21"/>
  <c r="O47" i="21"/>
  <c r="N47" i="21"/>
  <c r="M47" i="21"/>
  <c r="L47" i="21"/>
  <c r="K47" i="21"/>
  <c r="J47" i="21"/>
  <c r="I47" i="21"/>
  <c r="H47" i="21"/>
  <c r="G47" i="21"/>
  <c r="F47" i="21"/>
  <c r="K47" i="28" s="1"/>
  <c r="E47" i="21"/>
  <c r="K47" i="27" s="1"/>
  <c r="D47" i="21"/>
  <c r="C47" i="23" s="1"/>
  <c r="R46" i="21"/>
  <c r="O46" i="21"/>
  <c r="N46" i="21"/>
  <c r="M46" i="21"/>
  <c r="L46" i="21"/>
  <c r="K46" i="21"/>
  <c r="J46" i="21"/>
  <c r="I46" i="21"/>
  <c r="H46" i="21"/>
  <c r="G46" i="21"/>
  <c r="F46" i="21"/>
  <c r="K46" i="28" s="1"/>
  <c r="E46" i="21"/>
  <c r="K46" i="27" s="1"/>
  <c r="D46" i="21"/>
  <c r="C46" i="23" s="1"/>
  <c r="R44" i="21"/>
  <c r="O44" i="21"/>
  <c r="N44" i="21"/>
  <c r="L44" i="21"/>
  <c r="K44" i="21"/>
  <c r="J44" i="21"/>
  <c r="I44" i="21"/>
  <c r="H44" i="21"/>
  <c r="G44" i="21"/>
  <c r="F44" i="21"/>
  <c r="K44" i="28" s="1"/>
  <c r="E44" i="21"/>
  <c r="K44" i="27" s="1"/>
  <c r="D44" i="21"/>
  <c r="C44" i="23" s="1"/>
  <c r="R43" i="21"/>
  <c r="O43" i="21"/>
  <c r="N43" i="21"/>
  <c r="L43" i="21"/>
  <c r="K43" i="21"/>
  <c r="J43" i="21"/>
  <c r="I43" i="21"/>
  <c r="H43" i="21"/>
  <c r="G43" i="21"/>
  <c r="F43" i="21"/>
  <c r="K43" i="28" s="1"/>
  <c r="E43" i="21"/>
  <c r="K43" i="27" s="1"/>
  <c r="D43" i="21"/>
  <c r="C43" i="23" s="1"/>
  <c r="R42" i="21"/>
  <c r="O42" i="21"/>
  <c r="N42" i="21"/>
  <c r="L42" i="21"/>
  <c r="K42" i="21"/>
  <c r="J42" i="21"/>
  <c r="I42" i="21"/>
  <c r="H42" i="21"/>
  <c r="G42" i="21"/>
  <c r="F42" i="21"/>
  <c r="K42" i="28" s="1"/>
  <c r="E42" i="21"/>
  <c r="K42" i="27" s="1"/>
  <c r="D42" i="21"/>
  <c r="C42" i="23" s="1"/>
  <c r="R41" i="21"/>
  <c r="O41" i="21"/>
  <c r="N41" i="21"/>
  <c r="L41" i="21"/>
  <c r="K41" i="21"/>
  <c r="J41" i="21"/>
  <c r="I41" i="21"/>
  <c r="H41" i="21"/>
  <c r="G41" i="21"/>
  <c r="F41" i="21"/>
  <c r="K41" i="28" s="1"/>
  <c r="E41" i="21"/>
  <c r="K41" i="27" s="1"/>
  <c r="D41" i="21"/>
  <c r="C41" i="23" s="1"/>
  <c r="R40" i="21"/>
  <c r="O40" i="21"/>
  <c r="O45" i="21" s="1"/>
  <c r="N40" i="21"/>
  <c r="N45" i="21" s="1"/>
  <c r="L40" i="21"/>
  <c r="L45" i="21" s="1"/>
  <c r="K40" i="21"/>
  <c r="K45" i="21" s="1"/>
  <c r="J40" i="21"/>
  <c r="I40" i="21"/>
  <c r="H40" i="21"/>
  <c r="H45" i="21" s="1"/>
  <c r="G40" i="21"/>
  <c r="G45" i="21" s="1"/>
  <c r="F40" i="21"/>
  <c r="E40" i="21"/>
  <c r="K40" i="27" s="1"/>
  <c r="D40" i="21"/>
  <c r="C40" i="23" s="1"/>
  <c r="R39" i="21"/>
  <c r="O39" i="21"/>
  <c r="N39" i="21"/>
  <c r="M39" i="21"/>
  <c r="L39" i="21"/>
  <c r="K39" i="21"/>
  <c r="J39" i="21"/>
  <c r="I39" i="21"/>
  <c r="H39" i="21"/>
  <c r="G39" i="21"/>
  <c r="F39" i="21"/>
  <c r="K39" i="28" s="1"/>
  <c r="E39" i="21"/>
  <c r="K39" i="27" s="1"/>
  <c r="D39" i="21"/>
  <c r="C39" i="23" s="1"/>
  <c r="R38" i="21"/>
  <c r="O38" i="21"/>
  <c r="N38" i="21"/>
  <c r="M38" i="21"/>
  <c r="L38" i="21"/>
  <c r="K38" i="21"/>
  <c r="J38" i="21"/>
  <c r="I38" i="21"/>
  <c r="H38" i="21"/>
  <c r="G38" i="21"/>
  <c r="F38" i="21"/>
  <c r="K38" i="28" s="1"/>
  <c r="E38" i="21"/>
  <c r="K38" i="27" s="1"/>
  <c r="D38" i="21"/>
  <c r="C38" i="23" s="1"/>
  <c r="R37" i="21"/>
  <c r="O37" i="21"/>
  <c r="N37" i="21"/>
  <c r="M37" i="21"/>
  <c r="L37" i="21"/>
  <c r="K37" i="21"/>
  <c r="J37" i="21"/>
  <c r="I37" i="21"/>
  <c r="H37" i="21"/>
  <c r="G37" i="21"/>
  <c r="F37" i="21"/>
  <c r="K37" i="28" s="1"/>
  <c r="E37" i="21"/>
  <c r="K37" i="27" s="1"/>
  <c r="D37" i="21"/>
  <c r="C37" i="23" s="1"/>
  <c r="R36" i="21"/>
  <c r="O36" i="21"/>
  <c r="N36" i="21"/>
  <c r="M36" i="21"/>
  <c r="L36" i="21"/>
  <c r="K36" i="21"/>
  <c r="J36" i="21"/>
  <c r="I36" i="21"/>
  <c r="H36" i="21"/>
  <c r="G36" i="21"/>
  <c r="F36" i="21"/>
  <c r="K36" i="28" s="1"/>
  <c r="E36" i="21"/>
  <c r="K36" i="27" s="1"/>
  <c r="D36" i="21"/>
  <c r="C36" i="23" s="1"/>
  <c r="R35" i="21"/>
  <c r="O35" i="21"/>
  <c r="N35" i="21"/>
  <c r="M35" i="21"/>
  <c r="L35" i="21"/>
  <c r="K35" i="21"/>
  <c r="J35" i="21"/>
  <c r="I35" i="21"/>
  <c r="H35" i="21"/>
  <c r="G35" i="21"/>
  <c r="F35" i="21"/>
  <c r="K35" i="28" s="1"/>
  <c r="E35" i="21"/>
  <c r="K35" i="27" s="1"/>
  <c r="D35" i="21"/>
  <c r="C35" i="23" s="1"/>
  <c r="R34" i="21"/>
  <c r="O34" i="21"/>
  <c r="N34" i="21"/>
  <c r="M34" i="21"/>
  <c r="L34" i="21"/>
  <c r="K34" i="21"/>
  <c r="J34" i="21"/>
  <c r="I34" i="21"/>
  <c r="H34" i="21"/>
  <c r="G34" i="21"/>
  <c r="F34" i="21"/>
  <c r="K34" i="28" s="1"/>
  <c r="E34" i="21"/>
  <c r="K34" i="27" s="1"/>
  <c r="D34" i="21"/>
  <c r="C34" i="23" s="1"/>
  <c r="R33" i="21"/>
  <c r="O33" i="21"/>
  <c r="N33" i="21"/>
  <c r="M33" i="21"/>
  <c r="L33" i="21"/>
  <c r="K33" i="21"/>
  <c r="J33" i="21"/>
  <c r="I33" i="21"/>
  <c r="H33" i="21"/>
  <c r="G33" i="21"/>
  <c r="F33" i="21"/>
  <c r="K33" i="28" s="1"/>
  <c r="E33" i="21"/>
  <c r="K33" i="27" s="1"/>
  <c r="D33" i="21"/>
  <c r="C33" i="23" s="1"/>
  <c r="R32" i="21"/>
  <c r="O32" i="21"/>
  <c r="N32" i="21"/>
  <c r="M32" i="21"/>
  <c r="L32" i="21"/>
  <c r="K32" i="21"/>
  <c r="J32" i="21"/>
  <c r="I32" i="21"/>
  <c r="H32" i="21"/>
  <c r="G32" i="21"/>
  <c r="F32" i="21"/>
  <c r="K32" i="28" s="1"/>
  <c r="E32" i="21"/>
  <c r="K32" i="27" s="1"/>
  <c r="D32" i="21"/>
  <c r="C32" i="23" s="1"/>
  <c r="R31" i="21"/>
  <c r="O31" i="21"/>
  <c r="N31" i="21"/>
  <c r="M31" i="21"/>
  <c r="L31" i="21"/>
  <c r="K31" i="21"/>
  <c r="J31" i="21"/>
  <c r="I31" i="21"/>
  <c r="H31" i="21"/>
  <c r="G31" i="21"/>
  <c r="F31" i="21"/>
  <c r="K31" i="28" s="1"/>
  <c r="E31" i="21"/>
  <c r="K31" i="27" s="1"/>
  <c r="D31" i="21"/>
  <c r="C31" i="23" s="1"/>
  <c r="R30" i="21"/>
  <c r="O30" i="21"/>
  <c r="N30" i="21"/>
  <c r="M30" i="21"/>
  <c r="L30" i="21"/>
  <c r="K30" i="21"/>
  <c r="J30" i="21"/>
  <c r="I30" i="21"/>
  <c r="H30" i="21"/>
  <c r="G30" i="21"/>
  <c r="F30" i="21"/>
  <c r="K30" i="28" s="1"/>
  <c r="E30" i="21"/>
  <c r="K30" i="27" s="1"/>
  <c r="D30" i="21"/>
  <c r="C30" i="23" s="1"/>
  <c r="R29" i="21"/>
  <c r="O29" i="21"/>
  <c r="N29" i="21"/>
  <c r="M29" i="21"/>
  <c r="L29" i="21"/>
  <c r="K29" i="21"/>
  <c r="J29" i="21"/>
  <c r="I29" i="21"/>
  <c r="H29" i="21"/>
  <c r="G29" i="21"/>
  <c r="F29" i="21"/>
  <c r="K29" i="28" s="1"/>
  <c r="E29" i="21"/>
  <c r="K29" i="27" s="1"/>
  <c r="D29" i="21"/>
  <c r="C29" i="23" s="1"/>
  <c r="R28" i="21"/>
  <c r="O28" i="21"/>
  <c r="N28" i="21"/>
  <c r="M28" i="21"/>
  <c r="L28" i="21"/>
  <c r="K28" i="21"/>
  <c r="J28" i="21"/>
  <c r="I28" i="21"/>
  <c r="H28" i="21"/>
  <c r="G28" i="21"/>
  <c r="F28" i="21"/>
  <c r="K28" i="28" s="1"/>
  <c r="E28" i="21"/>
  <c r="K28" i="27" s="1"/>
  <c r="D28" i="21"/>
  <c r="C28" i="23" s="1"/>
  <c r="R27" i="21"/>
  <c r="O27" i="21"/>
  <c r="N27" i="21"/>
  <c r="M27" i="21"/>
  <c r="L27" i="21"/>
  <c r="K27" i="21"/>
  <c r="J27" i="21"/>
  <c r="I27" i="21"/>
  <c r="H27" i="21"/>
  <c r="G27" i="21"/>
  <c r="F27" i="21"/>
  <c r="K27" i="28" s="1"/>
  <c r="E27" i="21"/>
  <c r="K27" i="27" s="1"/>
  <c r="D27" i="21"/>
  <c r="C27" i="23" s="1"/>
  <c r="R26" i="21"/>
  <c r="O26" i="21"/>
  <c r="N26" i="21"/>
  <c r="M26" i="21"/>
  <c r="L26" i="21"/>
  <c r="K26" i="21"/>
  <c r="J26" i="21"/>
  <c r="I26" i="21"/>
  <c r="H26" i="21"/>
  <c r="G26" i="21"/>
  <c r="F26" i="21"/>
  <c r="K26" i="28" s="1"/>
  <c r="E26" i="21"/>
  <c r="K26" i="27" s="1"/>
  <c r="D26" i="21"/>
  <c r="C26" i="23" s="1"/>
  <c r="R25" i="21"/>
  <c r="O25" i="21"/>
  <c r="N25" i="21"/>
  <c r="M25" i="21"/>
  <c r="L25" i="21"/>
  <c r="K25" i="21"/>
  <c r="J25" i="21"/>
  <c r="I25" i="21"/>
  <c r="H25" i="21"/>
  <c r="G25" i="21"/>
  <c r="F25" i="21"/>
  <c r="K25" i="28" s="1"/>
  <c r="E25" i="21"/>
  <c r="K25" i="27" s="1"/>
  <c r="D25" i="21"/>
  <c r="C25" i="23" s="1"/>
  <c r="R24" i="21"/>
  <c r="O24" i="21"/>
  <c r="N24" i="21"/>
  <c r="M24" i="21"/>
  <c r="L24" i="21"/>
  <c r="K24" i="21"/>
  <c r="J24" i="21"/>
  <c r="I24" i="21"/>
  <c r="H24" i="21"/>
  <c r="G24" i="21"/>
  <c r="F24" i="21"/>
  <c r="K24" i="28" s="1"/>
  <c r="E24" i="21"/>
  <c r="K24" i="27" s="1"/>
  <c r="D24" i="21"/>
  <c r="C24" i="23" s="1"/>
  <c r="R23" i="21"/>
  <c r="O23" i="21"/>
  <c r="N23" i="21"/>
  <c r="M23" i="21"/>
  <c r="L23" i="21"/>
  <c r="K23" i="21"/>
  <c r="J23" i="21"/>
  <c r="I23" i="21"/>
  <c r="H23" i="21"/>
  <c r="G23" i="21"/>
  <c r="F23" i="21"/>
  <c r="K23" i="28" s="1"/>
  <c r="E23" i="21"/>
  <c r="K23" i="27" s="1"/>
  <c r="D23" i="21"/>
  <c r="C23" i="23" s="1"/>
  <c r="R22" i="21"/>
  <c r="O22" i="21"/>
  <c r="N22" i="21"/>
  <c r="M22" i="21"/>
  <c r="L22" i="21"/>
  <c r="K22" i="21"/>
  <c r="J22" i="21"/>
  <c r="I22" i="21"/>
  <c r="H22" i="21"/>
  <c r="G22" i="21"/>
  <c r="F22" i="21"/>
  <c r="K22" i="28" s="1"/>
  <c r="E22" i="21"/>
  <c r="K22" i="27" s="1"/>
  <c r="D22" i="21"/>
  <c r="C22" i="23" s="1"/>
  <c r="R21" i="21"/>
  <c r="O21" i="21"/>
  <c r="N21" i="21"/>
  <c r="M21" i="21"/>
  <c r="L21" i="21"/>
  <c r="K21" i="21"/>
  <c r="J21" i="21"/>
  <c r="I21" i="21"/>
  <c r="H21" i="21"/>
  <c r="G21" i="21"/>
  <c r="F21" i="21"/>
  <c r="K21" i="28" s="1"/>
  <c r="E21" i="21"/>
  <c r="K21" i="27" s="1"/>
  <c r="D21" i="21"/>
  <c r="C21" i="23" s="1"/>
  <c r="R20" i="21"/>
  <c r="O20" i="21"/>
  <c r="N20" i="21"/>
  <c r="M20" i="21"/>
  <c r="L20" i="21"/>
  <c r="K20" i="21"/>
  <c r="J20" i="21"/>
  <c r="I20" i="21"/>
  <c r="H20" i="21"/>
  <c r="G20" i="21"/>
  <c r="F20" i="21"/>
  <c r="K20" i="28" s="1"/>
  <c r="E20" i="21"/>
  <c r="K20" i="27" s="1"/>
  <c r="D20" i="21"/>
  <c r="C20" i="23" s="1"/>
  <c r="R19" i="21"/>
  <c r="O19" i="21"/>
  <c r="N19" i="21"/>
  <c r="M19" i="21"/>
  <c r="L19" i="21"/>
  <c r="K19" i="21"/>
  <c r="J19" i="21"/>
  <c r="I19" i="21"/>
  <c r="H19" i="21"/>
  <c r="G19" i="21"/>
  <c r="F19" i="21"/>
  <c r="K19" i="28" s="1"/>
  <c r="E19" i="21"/>
  <c r="K19" i="27" s="1"/>
  <c r="D19" i="21"/>
  <c r="C19" i="23" s="1"/>
  <c r="R18" i="21"/>
  <c r="O18" i="21"/>
  <c r="N18" i="21"/>
  <c r="M18" i="21"/>
  <c r="L18" i="21"/>
  <c r="K18" i="21"/>
  <c r="J18" i="21"/>
  <c r="I18" i="21"/>
  <c r="H18" i="21"/>
  <c r="G18" i="21"/>
  <c r="F18" i="21"/>
  <c r="K18" i="28" s="1"/>
  <c r="E18" i="21"/>
  <c r="K18" i="27" s="1"/>
  <c r="D18" i="21"/>
  <c r="C18" i="23" s="1"/>
  <c r="R17" i="21"/>
  <c r="O17" i="21"/>
  <c r="N17" i="21"/>
  <c r="M17" i="21"/>
  <c r="L17" i="21"/>
  <c r="K17" i="21"/>
  <c r="J17" i="21"/>
  <c r="I17" i="21"/>
  <c r="H17" i="21"/>
  <c r="G17" i="21"/>
  <c r="F17" i="21"/>
  <c r="K17" i="28" s="1"/>
  <c r="E17" i="21"/>
  <c r="K17" i="27" s="1"/>
  <c r="D17" i="21"/>
  <c r="C17" i="23" s="1"/>
  <c r="M16" i="21"/>
  <c r="R15" i="21"/>
  <c r="O15" i="21"/>
  <c r="N15" i="21"/>
  <c r="L15" i="21"/>
  <c r="K15" i="21"/>
  <c r="J15" i="21"/>
  <c r="I15" i="21"/>
  <c r="H15" i="21"/>
  <c r="G15" i="21"/>
  <c r="F15" i="21"/>
  <c r="K15" i="28" s="1"/>
  <c r="E15" i="21"/>
  <c r="K15" i="27" s="1"/>
  <c r="D15" i="21"/>
  <c r="C15" i="23" s="1"/>
  <c r="R14" i="21"/>
  <c r="O14" i="21"/>
  <c r="N14" i="21"/>
  <c r="L14" i="21"/>
  <c r="K14" i="21"/>
  <c r="J14" i="21"/>
  <c r="I14" i="21"/>
  <c r="H14" i="21"/>
  <c r="G14" i="21"/>
  <c r="F14" i="21"/>
  <c r="K14" i="28" s="1"/>
  <c r="E14" i="21"/>
  <c r="K14" i="27" s="1"/>
  <c r="D14" i="21"/>
  <c r="C14" i="23" s="1"/>
  <c r="R13" i="21"/>
  <c r="O13" i="21"/>
  <c r="N13" i="21"/>
  <c r="L13" i="21"/>
  <c r="K13" i="21"/>
  <c r="J13" i="21"/>
  <c r="I13" i="21"/>
  <c r="H13" i="21"/>
  <c r="G13" i="21"/>
  <c r="F13" i="21"/>
  <c r="K13" i="28" s="1"/>
  <c r="E13" i="21"/>
  <c r="K13" i="27" s="1"/>
  <c r="D13" i="21"/>
  <c r="C13" i="23" s="1"/>
  <c r="R12" i="21"/>
  <c r="R16" i="21" s="1"/>
  <c r="O12" i="21"/>
  <c r="O16" i="21" s="1"/>
  <c r="N12" i="21"/>
  <c r="N16" i="21" s="1"/>
  <c r="L12" i="21"/>
  <c r="L16" i="21" s="1"/>
  <c r="K12" i="21"/>
  <c r="J12" i="21"/>
  <c r="I12" i="21"/>
  <c r="I16" i="21" s="1"/>
  <c r="H12" i="21"/>
  <c r="H16" i="21" s="1"/>
  <c r="G12" i="21"/>
  <c r="F12" i="21"/>
  <c r="E12" i="21"/>
  <c r="D12" i="21"/>
  <c r="C12" i="23" s="1"/>
  <c r="R11" i="21"/>
  <c r="O11" i="21"/>
  <c r="N11" i="21"/>
  <c r="L11" i="21"/>
  <c r="K11" i="21"/>
  <c r="J11" i="21"/>
  <c r="I11" i="21"/>
  <c r="H11" i="21"/>
  <c r="G11" i="21"/>
  <c r="F11" i="21"/>
  <c r="K11" i="28" s="1"/>
  <c r="E11" i="21"/>
  <c r="K11" i="27" s="1"/>
  <c r="D11" i="21"/>
  <c r="C11" i="23" s="1"/>
  <c r="R10" i="21"/>
  <c r="O10" i="21"/>
  <c r="N10" i="21"/>
  <c r="M10" i="21"/>
  <c r="L10" i="21"/>
  <c r="K10" i="21"/>
  <c r="J10" i="21"/>
  <c r="I10" i="21"/>
  <c r="H10" i="21"/>
  <c r="G10" i="21"/>
  <c r="F10" i="21"/>
  <c r="K10" i="28" s="1"/>
  <c r="E10" i="21"/>
  <c r="K10" i="27" s="1"/>
  <c r="D10" i="21"/>
  <c r="C10" i="23" s="1"/>
  <c r="R9" i="21"/>
  <c r="O9" i="21"/>
  <c r="N9" i="21"/>
  <c r="M9" i="21"/>
  <c r="L9" i="21"/>
  <c r="K9" i="21"/>
  <c r="J9" i="21"/>
  <c r="I9" i="21"/>
  <c r="H9" i="21"/>
  <c r="G9" i="21"/>
  <c r="F9" i="21"/>
  <c r="K9" i="28" s="1"/>
  <c r="E9" i="21"/>
  <c r="K9" i="27" s="1"/>
  <c r="D9" i="21"/>
  <c r="C9" i="23" s="1"/>
  <c r="R8" i="21"/>
  <c r="O8" i="21"/>
  <c r="N8" i="21"/>
  <c r="M8" i="21"/>
  <c r="L8" i="21"/>
  <c r="K8" i="21"/>
  <c r="J8" i="21"/>
  <c r="I8" i="21"/>
  <c r="H8" i="21"/>
  <c r="G8" i="21"/>
  <c r="F8" i="21"/>
  <c r="K8" i="28" s="1"/>
  <c r="E8" i="21"/>
  <c r="K8" i="27" s="1"/>
  <c r="D8" i="21"/>
  <c r="C8" i="23" s="1"/>
  <c r="R7" i="21"/>
  <c r="O7" i="21"/>
  <c r="N7" i="21"/>
  <c r="M7" i="21"/>
  <c r="L7" i="21"/>
  <c r="K7" i="21"/>
  <c r="J7" i="21"/>
  <c r="I7" i="21"/>
  <c r="H7" i="21"/>
  <c r="G7" i="21"/>
  <c r="F7" i="21"/>
  <c r="K7" i="28" s="1"/>
  <c r="E7" i="21"/>
  <c r="K7" i="27" s="1"/>
  <c r="D7" i="21"/>
  <c r="C7" i="23" s="1"/>
  <c r="R6" i="21"/>
  <c r="O6" i="21"/>
  <c r="N6" i="21"/>
  <c r="M6" i="21"/>
  <c r="L6" i="21"/>
  <c r="K6" i="21"/>
  <c r="J6" i="21"/>
  <c r="I6" i="21"/>
  <c r="H6" i="21"/>
  <c r="G6" i="21"/>
  <c r="F6" i="21"/>
  <c r="K6" i="28" s="1"/>
  <c r="E6" i="21"/>
  <c r="K6" i="27" s="1"/>
  <c r="D6" i="21"/>
  <c r="C6" i="23" s="1"/>
  <c r="R5" i="21"/>
  <c r="O5" i="21"/>
  <c r="N5" i="21"/>
  <c r="M5" i="21"/>
  <c r="L5" i="21"/>
  <c r="K5" i="21"/>
  <c r="J5" i="21"/>
  <c r="I5" i="21"/>
  <c r="H5" i="21"/>
  <c r="G5" i="21"/>
  <c r="F5" i="21"/>
  <c r="K5" i="28" s="1"/>
  <c r="E5" i="21"/>
  <c r="K5" i="27" s="1"/>
  <c r="D5" i="21"/>
  <c r="C5" i="23" s="1"/>
  <c r="R4" i="21"/>
  <c r="O4" i="21"/>
  <c r="N4" i="21"/>
  <c r="M4" i="21"/>
  <c r="L4" i="21"/>
  <c r="K4" i="21"/>
  <c r="J4" i="21"/>
  <c r="I4" i="21"/>
  <c r="H4" i="21"/>
  <c r="G4" i="21"/>
  <c r="F4" i="21"/>
  <c r="K4" i="28" s="1"/>
  <c r="E4" i="21"/>
  <c r="K4" i="27" s="1"/>
  <c r="D4" i="21"/>
  <c r="C4" i="23" s="1"/>
  <c r="R3" i="21"/>
  <c r="O3" i="21"/>
  <c r="N3" i="21"/>
  <c r="M3" i="21"/>
  <c r="L3" i="21"/>
  <c r="K3" i="21"/>
  <c r="J3" i="21"/>
  <c r="I3" i="21"/>
  <c r="H3" i="21"/>
  <c r="G3" i="21"/>
  <c r="F3" i="21"/>
  <c r="K3" i="28" s="1"/>
  <c r="E3" i="21"/>
  <c r="K3" i="27" s="1"/>
  <c r="D3" i="21"/>
  <c r="C3" i="23" s="1"/>
  <c r="R2" i="21"/>
  <c r="O2" i="21"/>
  <c r="N2" i="21"/>
  <c r="M2" i="21"/>
  <c r="L2" i="21"/>
  <c r="K2" i="21"/>
  <c r="J2" i="21"/>
  <c r="I2" i="21"/>
  <c r="H2" i="21"/>
  <c r="G2" i="21"/>
  <c r="F2" i="21"/>
  <c r="K2" i="28" s="1"/>
  <c r="E2" i="21"/>
  <c r="K2" i="27" s="1"/>
  <c r="D2" i="21"/>
  <c r="C2" i="23" s="1"/>
  <c r="T57" i="21"/>
  <c r="S57" i="21"/>
  <c r="B57" i="21"/>
  <c r="T56" i="21"/>
  <c r="S56" i="21"/>
  <c r="B56" i="21"/>
  <c r="T55" i="21"/>
  <c r="S55" i="21"/>
  <c r="B55" i="21"/>
  <c r="T54" i="21"/>
  <c r="S54" i="21"/>
  <c r="B54" i="21"/>
  <c r="T53" i="21"/>
  <c r="S53" i="21"/>
  <c r="B53" i="21"/>
  <c r="T52" i="21"/>
  <c r="S52" i="21"/>
  <c r="B52" i="21"/>
  <c r="T51" i="21"/>
  <c r="S51" i="21"/>
  <c r="B51" i="21"/>
  <c r="T50" i="21"/>
  <c r="S50" i="21"/>
  <c r="B50" i="21"/>
  <c r="T49" i="21"/>
  <c r="S49" i="21"/>
  <c r="B49" i="21"/>
  <c r="T48" i="21"/>
  <c r="S48" i="21"/>
  <c r="B48" i="21"/>
  <c r="T47" i="21"/>
  <c r="S47" i="21"/>
  <c r="B47" i="21"/>
  <c r="T46" i="21"/>
  <c r="S46" i="21"/>
  <c r="B46" i="21"/>
  <c r="T44" i="21"/>
  <c r="S44" i="21"/>
  <c r="B44" i="21"/>
  <c r="T43" i="21"/>
  <c r="S43" i="21"/>
  <c r="B43" i="21"/>
  <c r="T42" i="21"/>
  <c r="S42" i="21"/>
  <c r="B42" i="21"/>
  <c r="T41" i="21"/>
  <c r="S41" i="21"/>
  <c r="E45" i="21"/>
  <c r="K45" i="27" s="1"/>
  <c r="B41" i="21"/>
  <c r="T40" i="21"/>
  <c r="S40" i="21"/>
  <c r="J45" i="21"/>
  <c r="B40" i="21"/>
  <c r="T39" i="21"/>
  <c r="S39" i="21"/>
  <c r="B39" i="21"/>
  <c r="T38" i="21"/>
  <c r="S38" i="21"/>
  <c r="B38" i="21"/>
  <c r="T37" i="21"/>
  <c r="S37" i="21"/>
  <c r="B37" i="21"/>
  <c r="T36" i="21"/>
  <c r="S36" i="21"/>
  <c r="B36" i="21"/>
  <c r="T35" i="21"/>
  <c r="S35" i="21"/>
  <c r="B35" i="21"/>
  <c r="T34" i="21"/>
  <c r="S34" i="21"/>
  <c r="B34" i="21"/>
  <c r="T33" i="21"/>
  <c r="S33" i="21"/>
  <c r="B33" i="21"/>
  <c r="T32" i="21"/>
  <c r="S32" i="21"/>
  <c r="B32" i="21"/>
  <c r="T31" i="21"/>
  <c r="S31" i="21"/>
  <c r="B31" i="21"/>
  <c r="T30" i="21"/>
  <c r="S30" i="21"/>
  <c r="B30" i="21"/>
  <c r="T29" i="21"/>
  <c r="S29" i="21"/>
  <c r="B29" i="21"/>
  <c r="T28" i="21"/>
  <c r="S28" i="21"/>
  <c r="B28" i="21"/>
  <c r="T27" i="21"/>
  <c r="S27" i="21"/>
  <c r="B27" i="21"/>
  <c r="T26" i="21"/>
  <c r="S26" i="21"/>
  <c r="B26" i="21"/>
  <c r="T25" i="21"/>
  <c r="S25" i="21"/>
  <c r="B25" i="21"/>
  <c r="T24" i="21"/>
  <c r="S24" i="21"/>
  <c r="B24" i="21"/>
  <c r="T23" i="21"/>
  <c r="S23" i="21"/>
  <c r="B23" i="21"/>
  <c r="T22" i="21"/>
  <c r="S22" i="21"/>
  <c r="B22" i="21"/>
  <c r="T21" i="21"/>
  <c r="S21" i="21"/>
  <c r="B21" i="21"/>
  <c r="T20" i="21"/>
  <c r="S20" i="21"/>
  <c r="B20" i="21"/>
  <c r="T19" i="21"/>
  <c r="S19" i="21"/>
  <c r="B19" i="21"/>
  <c r="T18" i="21"/>
  <c r="S18" i="21"/>
  <c r="B18" i="21"/>
  <c r="T17" i="21"/>
  <c r="S17" i="21"/>
  <c r="B17" i="21"/>
  <c r="T15" i="21"/>
  <c r="S15" i="21"/>
  <c r="B15" i="21"/>
  <c r="T14" i="21"/>
  <c r="S14" i="21"/>
  <c r="B14" i="21"/>
  <c r="T13" i="21"/>
  <c r="S13" i="21"/>
  <c r="B13" i="21"/>
  <c r="T12" i="21"/>
  <c r="S12" i="21"/>
  <c r="J16" i="21"/>
  <c r="D16" i="21"/>
  <c r="B12" i="21"/>
  <c r="T11" i="21"/>
  <c r="S11" i="21"/>
  <c r="B11" i="21"/>
  <c r="T10" i="21"/>
  <c r="S10" i="21"/>
  <c r="B10" i="21"/>
  <c r="T9" i="21"/>
  <c r="S9" i="21"/>
  <c r="B9" i="21"/>
  <c r="T8" i="21"/>
  <c r="S8" i="21"/>
  <c r="B8" i="21"/>
  <c r="T7" i="21"/>
  <c r="S7" i="21"/>
  <c r="B7" i="21"/>
  <c r="T6" i="21"/>
  <c r="S6" i="21"/>
  <c r="B6" i="21"/>
  <c r="T5" i="21"/>
  <c r="S5" i="21"/>
  <c r="B5" i="21"/>
  <c r="T4" i="21"/>
  <c r="S4" i="21"/>
  <c r="B4" i="21"/>
  <c r="T3" i="21"/>
  <c r="S3" i="21"/>
  <c r="B3" i="21"/>
  <c r="T2" i="21"/>
  <c r="S2" i="21"/>
  <c r="B2" i="21"/>
  <c r="B57" i="19"/>
  <c r="B56" i="19"/>
  <c r="B55" i="19"/>
  <c r="B54" i="19"/>
  <c r="B53" i="19"/>
  <c r="B52" i="19"/>
  <c r="B51" i="19"/>
  <c r="B50" i="19"/>
  <c r="B49" i="19"/>
  <c r="B48" i="19"/>
  <c r="B47" i="19"/>
  <c r="B46" i="19"/>
  <c r="B44" i="19"/>
  <c r="B43" i="19"/>
  <c r="B42" i="19"/>
  <c r="B41" i="19"/>
  <c r="T45" i="19"/>
  <c r="J45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5" i="19"/>
  <c r="B14" i="19"/>
  <c r="B13" i="19"/>
  <c r="J16" i="19"/>
  <c r="B12" i="19"/>
  <c r="B11" i="19"/>
  <c r="B10" i="19"/>
  <c r="B9" i="19"/>
  <c r="B8" i="19"/>
  <c r="B7" i="19"/>
  <c r="B6" i="19"/>
  <c r="B5" i="19"/>
  <c r="B4" i="19"/>
  <c r="B3" i="19"/>
  <c r="B2" i="19"/>
  <c r="B57" i="17"/>
  <c r="B56" i="17"/>
  <c r="B55" i="17"/>
  <c r="B54" i="17"/>
  <c r="B53" i="17"/>
  <c r="B52" i="17"/>
  <c r="B51" i="17"/>
  <c r="B50" i="17"/>
  <c r="B49" i="17"/>
  <c r="B48" i="17"/>
  <c r="B47" i="17"/>
  <c r="B46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57" i="15"/>
  <c r="B56" i="15"/>
  <c r="B55" i="15"/>
  <c r="B54" i="15"/>
  <c r="B53" i="15"/>
  <c r="B52" i="15"/>
  <c r="B51" i="15"/>
  <c r="B50" i="15"/>
  <c r="B49" i="15"/>
  <c r="B48" i="15"/>
  <c r="B47" i="15"/>
  <c r="B46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4" i="2"/>
  <c r="C44" i="2" s="1"/>
  <c r="B43" i="2"/>
  <c r="C43" i="2" s="1"/>
  <c r="B42" i="2"/>
  <c r="C42" i="2" s="1"/>
  <c r="B41" i="2"/>
  <c r="C41" i="2" s="1"/>
  <c r="O45" i="2"/>
  <c r="J45" i="2"/>
  <c r="G45" i="2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5" i="2"/>
  <c r="C15" i="2" s="1"/>
  <c r="B14" i="2"/>
  <c r="C14" i="2" s="1"/>
  <c r="B13" i="2"/>
  <c r="C13" i="2" s="1"/>
  <c r="J16" i="2"/>
  <c r="E16" i="2"/>
  <c r="G16" i="27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57" i="13"/>
  <c r="B56" i="13"/>
  <c r="B55" i="13"/>
  <c r="B54" i="13"/>
  <c r="B53" i="13"/>
  <c r="B52" i="13"/>
  <c r="B51" i="13"/>
  <c r="B50" i="13"/>
  <c r="B49" i="13"/>
  <c r="B48" i="13"/>
  <c r="B47" i="13"/>
  <c r="B46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11"/>
  <c r="B56" i="11"/>
  <c r="B55" i="11"/>
  <c r="B54" i="11"/>
  <c r="B53" i="11"/>
  <c r="B52" i="11"/>
  <c r="B51" i="11"/>
  <c r="B50" i="11"/>
  <c r="B49" i="11"/>
  <c r="B48" i="11"/>
  <c r="B47" i="11"/>
  <c r="B46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9"/>
  <c r="B56" i="9"/>
  <c r="B55" i="9"/>
  <c r="B54" i="9"/>
  <c r="B53" i="9"/>
  <c r="B52" i="9"/>
  <c r="B51" i="9"/>
  <c r="B50" i="9"/>
  <c r="B49" i="9"/>
  <c r="B48" i="9"/>
  <c r="B47" i="9"/>
  <c r="B46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7"/>
  <c r="B56" i="7"/>
  <c r="B55" i="7"/>
  <c r="B54" i="7"/>
  <c r="B53" i="7"/>
  <c r="B52" i="7"/>
  <c r="B51" i="7"/>
  <c r="B50" i="7"/>
  <c r="B49" i="7"/>
  <c r="B48" i="7"/>
  <c r="B47" i="7"/>
  <c r="B46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5" i="7"/>
  <c r="B14" i="7"/>
  <c r="B13" i="7"/>
  <c r="L16" i="7"/>
  <c r="B12" i="7"/>
  <c r="B11" i="7"/>
  <c r="B10" i="7"/>
  <c r="B9" i="7"/>
  <c r="B8" i="7"/>
  <c r="B7" i="7"/>
  <c r="B6" i="7"/>
  <c r="B5" i="7"/>
  <c r="B4" i="7"/>
  <c r="B3" i="7"/>
  <c r="B2" i="7"/>
  <c r="T57" i="23"/>
  <c r="S57" i="23"/>
  <c r="R57" i="23"/>
  <c r="O57" i="23"/>
  <c r="N57" i="23"/>
  <c r="M57" i="23"/>
  <c r="L57" i="23"/>
  <c r="K57" i="23"/>
  <c r="J57" i="23"/>
  <c r="I57" i="23"/>
  <c r="H57" i="23"/>
  <c r="G57" i="23"/>
  <c r="F57" i="23"/>
  <c r="L57" i="28" s="1"/>
  <c r="E57" i="23"/>
  <c r="L57" i="27" s="1"/>
  <c r="T56" i="23"/>
  <c r="S56" i="23"/>
  <c r="R56" i="23"/>
  <c r="O56" i="23"/>
  <c r="N56" i="23"/>
  <c r="M56" i="23"/>
  <c r="L56" i="23"/>
  <c r="K56" i="23"/>
  <c r="J56" i="23"/>
  <c r="I56" i="23"/>
  <c r="H56" i="23"/>
  <c r="G56" i="23"/>
  <c r="F56" i="23"/>
  <c r="L56" i="28" s="1"/>
  <c r="E56" i="23"/>
  <c r="L56" i="27" s="1"/>
  <c r="T55" i="23"/>
  <c r="S55" i="23"/>
  <c r="R55" i="23"/>
  <c r="O55" i="23"/>
  <c r="N55" i="23"/>
  <c r="M55" i="23"/>
  <c r="L55" i="23"/>
  <c r="K55" i="23"/>
  <c r="J55" i="23"/>
  <c r="I55" i="23"/>
  <c r="H55" i="23"/>
  <c r="G55" i="23"/>
  <c r="F55" i="23"/>
  <c r="L55" i="28" s="1"/>
  <c r="E55" i="23"/>
  <c r="L55" i="27" s="1"/>
  <c r="T54" i="23"/>
  <c r="S54" i="23"/>
  <c r="R54" i="23"/>
  <c r="O54" i="23"/>
  <c r="N54" i="23"/>
  <c r="M54" i="23"/>
  <c r="L54" i="23"/>
  <c r="K54" i="23"/>
  <c r="J54" i="23"/>
  <c r="I54" i="23"/>
  <c r="H54" i="23"/>
  <c r="G54" i="23"/>
  <c r="F54" i="23"/>
  <c r="L54" i="28" s="1"/>
  <c r="E54" i="23"/>
  <c r="L54" i="27" s="1"/>
  <c r="T53" i="23"/>
  <c r="S53" i="23"/>
  <c r="R53" i="23"/>
  <c r="O53" i="23"/>
  <c r="N53" i="23"/>
  <c r="M53" i="23"/>
  <c r="L53" i="23"/>
  <c r="K53" i="23"/>
  <c r="J53" i="23"/>
  <c r="I53" i="23"/>
  <c r="H53" i="23"/>
  <c r="G53" i="23"/>
  <c r="F53" i="23"/>
  <c r="L53" i="28" s="1"/>
  <c r="E53" i="23"/>
  <c r="L53" i="27" s="1"/>
  <c r="T52" i="23"/>
  <c r="S52" i="23"/>
  <c r="R52" i="23"/>
  <c r="O52" i="23"/>
  <c r="N52" i="23"/>
  <c r="M52" i="23"/>
  <c r="L52" i="23"/>
  <c r="K52" i="23"/>
  <c r="J52" i="23"/>
  <c r="I52" i="23"/>
  <c r="H52" i="23"/>
  <c r="G52" i="23"/>
  <c r="F52" i="23"/>
  <c r="L52" i="28" s="1"/>
  <c r="E52" i="23"/>
  <c r="L52" i="27" s="1"/>
  <c r="T51" i="23"/>
  <c r="S51" i="23"/>
  <c r="R51" i="23"/>
  <c r="O51" i="23"/>
  <c r="N51" i="23"/>
  <c r="M51" i="23"/>
  <c r="L51" i="23"/>
  <c r="K51" i="23"/>
  <c r="J51" i="23"/>
  <c r="I51" i="23"/>
  <c r="H51" i="23"/>
  <c r="G51" i="23"/>
  <c r="F51" i="23"/>
  <c r="L51" i="28" s="1"/>
  <c r="E51" i="23"/>
  <c r="L51" i="27" s="1"/>
  <c r="T50" i="23"/>
  <c r="S50" i="23"/>
  <c r="R50" i="23"/>
  <c r="O50" i="23"/>
  <c r="N50" i="23"/>
  <c r="M50" i="23"/>
  <c r="L50" i="23"/>
  <c r="K50" i="23"/>
  <c r="J50" i="23"/>
  <c r="I50" i="23"/>
  <c r="H50" i="23"/>
  <c r="G50" i="23"/>
  <c r="F50" i="23"/>
  <c r="L50" i="28" s="1"/>
  <c r="E50" i="23"/>
  <c r="L50" i="27" s="1"/>
  <c r="T49" i="23"/>
  <c r="S49" i="23"/>
  <c r="R49" i="23"/>
  <c r="O49" i="23"/>
  <c r="N49" i="23"/>
  <c r="M49" i="23"/>
  <c r="L49" i="23"/>
  <c r="K49" i="23"/>
  <c r="J49" i="23"/>
  <c r="I49" i="23"/>
  <c r="H49" i="23"/>
  <c r="G49" i="23"/>
  <c r="F49" i="23"/>
  <c r="L49" i="28" s="1"/>
  <c r="E49" i="23"/>
  <c r="L49" i="27" s="1"/>
  <c r="T48" i="23"/>
  <c r="S48" i="23"/>
  <c r="R48" i="23"/>
  <c r="O48" i="23"/>
  <c r="N48" i="23"/>
  <c r="M48" i="23"/>
  <c r="L48" i="23"/>
  <c r="K48" i="23"/>
  <c r="J48" i="23"/>
  <c r="I48" i="23"/>
  <c r="H48" i="23"/>
  <c r="G48" i="23"/>
  <c r="F48" i="23"/>
  <c r="L48" i="28" s="1"/>
  <c r="E48" i="23"/>
  <c r="L48" i="27" s="1"/>
  <c r="T47" i="23"/>
  <c r="S47" i="23"/>
  <c r="R47" i="23"/>
  <c r="O47" i="23"/>
  <c r="N47" i="23"/>
  <c r="M47" i="23"/>
  <c r="L47" i="23"/>
  <c r="K47" i="23"/>
  <c r="J47" i="23"/>
  <c r="I47" i="23"/>
  <c r="H47" i="23"/>
  <c r="G47" i="23"/>
  <c r="F47" i="23"/>
  <c r="L47" i="28" s="1"/>
  <c r="E47" i="23"/>
  <c r="L47" i="27" s="1"/>
  <c r="T46" i="23"/>
  <c r="S46" i="23"/>
  <c r="R46" i="23"/>
  <c r="O46" i="23"/>
  <c r="N46" i="23"/>
  <c r="M46" i="23"/>
  <c r="L46" i="23"/>
  <c r="K46" i="23"/>
  <c r="J46" i="23"/>
  <c r="I46" i="23"/>
  <c r="H46" i="23"/>
  <c r="G46" i="23"/>
  <c r="F46" i="23"/>
  <c r="L46" i="28" s="1"/>
  <c r="E46" i="23"/>
  <c r="L46" i="27" s="1"/>
  <c r="T44" i="23"/>
  <c r="S44" i="23"/>
  <c r="R44" i="23"/>
  <c r="O44" i="23"/>
  <c r="N44" i="23"/>
  <c r="L44" i="23"/>
  <c r="K44" i="23"/>
  <c r="J44" i="23"/>
  <c r="I44" i="23"/>
  <c r="H44" i="23"/>
  <c r="G44" i="23"/>
  <c r="F44" i="23"/>
  <c r="L44" i="28" s="1"/>
  <c r="E44" i="23"/>
  <c r="L44" i="27" s="1"/>
  <c r="T43" i="23"/>
  <c r="S43" i="23"/>
  <c r="R43" i="23"/>
  <c r="O43" i="23"/>
  <c r="N43" i="23"/>
  <c r="L43" i="23"/>
  <c r="K43" i="23"/>
  <c r="J43" i="23"/>
  <c r="I43" i="23"/>
  <c r="H43" i="23"/>
  <c r="G43" i="23"/>
  <c r="F43" i="23"/>
  <c r="L43" i="28" s="1"/>
  <c r="E43" i="23"/>
  <c r="L43" i="27" s="1"/>
  <c r="T42" i="23"/>
  <c r="S42" i="23"/>
  <c r="R42" i="23"/>
  <c r="O42" i="23"/>
  <c r="N42" i="23"/>
  <c r="L42" i="23"/>
  <c r="K42" i="23"/>
  <c r="J42" i="23"/>
  <c r="I42" i="23"/>
  <c r="H42" i="23"/>
  <c r="G42" i="23"/>
  <c r="F42" i="23"/>
  <c r="L42" i="28" s="1"/>
  <c r="E42" i="23"/>
  <c r="L42" i="27" s="1"/>
  <c r="T41" i="23"/>
  <c r="S41" i="23"/>
  <c r="R41" i="23"/>
  <c r="O41" i="23"/>
  <c r="N41" i="23"/>
  <c r="L41" i="23"/>
  <c r="K41" i="23"/>
  <c r="J41" i="23"/>
  <c r="I41" i="23"/>
  <c r="H41" i="23"/>
  <c r="G41" i="23"/>
  <c r="F41" i="23"/>
  <c r="L41" i="28" s="1"/>
  <c r="E41" i="23"/>
  <c r="L41" i="27" s="1"/>
  <c r="T40" i="23"/>
  <c r="S40" i="23"/>
  <c r="R40" i="23"/>
  <c r="O40" i="23"/>
  <c r="N40" i="23"/>
  <c r="L40" i="23"/>
  <c r="K40" i="23"/>
  <c r="J40" i="23"/>
  <c r="I40" i="23"/>
  <c r="H40" i="23"/>
  <c r="G40" i="23"/>
  <c r="F40" i="23"/>
  <c r="L40" i="28" s="1"/>
  <c r="E40" i="23"/>
  <c r="L40" i="27" s="1"/>
  <c r="D45" i="23"/>
  <c r="T39" i="23"/>
  <c r="S39" i="23"/>
  <c r="R39" i="23"/>
  <c r="O39" i="23"/>
  <c r="N39" i="23"/>
  <c r="M39" i="23"/>
  <c r="L39" i="23"/>
  <c r="K39" i="23"/>
  <c r="J39" i="23"/>
  <c r="I39" i="23"/>
  <c r="H39" i="23"/>
  <c r="G39" i="23"/>
  <c r="F39" i="23"/>
  <c r="L39" i="28" s="1"/>
  <c r="E39" i="23"/>
  <c r="L39" i="27" s="1"/>
  <c r="T38" i="23"/>
  <c r="S38" i="23"/>
  <c r="R38" i="23"/>
  <c r="O38" i="23"/>
  <c r="N38" i="23"/>
  <c r="M38" i="23"/>
  <c r="L38" i="23"/>
  <c r="K38" i="23"/>
  <c r="J38" i="23"/>
  <c r="I38" i="23"/>
  <c r="H38" i="23"/>
  <c r="G38" i="23"/>
  <c r="F38" i="23"/>
  <c r="L38" i="28" s="1"/>
  <c r="E38" i="23"/>
  <c r="L38" i="27" s="1"/>
  <c r="T37" i="23"/>
  <c r="S37" i="23"/>
  <c r="R37" i="23"/>
  <c r="O37" i="23"/>
  <c r="N37" i="23"/>
  <c r="M37" i="23"/>
  <c r="L37" i="23"/>
  <c r="K37" i="23"/>
  <c r="J37" i="23"/>
  <c r="I37" i="23"/>
  <c r="H37" i="23"/>
  <c r="G37" i="23"/>
  <c r="F37" i="23"/>
  <c r="L37" i="28" s="1"/>
  <c r="E37" i="23"/>
  <c r="L37" i="27" s="1"/>
  <c r="T36" i="23"/>
  <c r="S36" i="23"/>
  <c r="R36" i="23"/>
  <c r="O36" i="23"/>
  <c r="N36" i="23"/>
  <c r="M36" i="23"/>
  <c r="L36" i="23"/>
  <c r="K36" i="23"/>
  <c r="J36" i="23"/>
  <c r="I36" i="23"/>
  <c r="H36" i="23"/>
  <c r="G36" i="23"/>
  <c r="F36" i="23"/>
  <c r="L36" i="28" s="1"/>
  <c r="E36" i="23"/>
  <c r="L36" i="27" s="1"/>
  <c r="T35" i="23"/>
  <c r="S35" i="23"/>
  <c r="R35" i="23"/>
  <c r="O35" i="23"/>
  <c r="N35" i="23"/>
  <c r="M35" i="23"/>
  <c r="L35" i="23"/>
  <c r="K35" i="23"/>
  <c r="J35" i="23"/>
  <c r="I35" i="23"/>
  <c r="H35" i="23"/>
  <c r="G35" i="23"/>
  <c r="F35" i="23"/>
  <c r="L35" i="28" s="1"/>
  <c r="E35" i="23"/>
  <c r="L35" i="27" s="1"/>
  <c r="T34" i="23"/>
  <c r="S34" i="23"/>
  <c r="R34" i="23"/>
  <c r="O34" i="23"/>
  <c r="N34" i="23"/>
  <c r="M34" i="23"/>
  <c r="L34" i="23"/>
  <c r="K34" i="23"/>
  <c r="J34" i="23"/>
  <c r="I34" i="23"/>
  <c r="H34" i="23"/>
  <c r="G34" i="23"/>
  <c r="F34" i="23"/>
  <c r="L34" i="28" s="1"/>
  <c r="E34" i="23"/>
  <c r="L34" i="27" s="1"/>
  <c r="T33" i="23"/>
  <c r="S33" i="23"/>
  <c r="R33" i="23"/>
  <c r="O33" i="23"/>
  <c r="N33" i="23"/>
  <c r="M33" i="23"/>
  <c r="L33" i="23"/>
  <c r="K33" i="23"/>
  <c r="J33" i="23"/>
  <c r="I33" i="23"/>
  <c r="H33" i="23"/>
  <c r="G33" i="23"/>
  <c r="F33" i="23"/>
  <c r="L33" i="28" s="1"/>
  <c r="E33" i="23"/>
  <c r="L33" i="27" s="1"/>
  <c r="T32" i="23"/>
  <c r="S32" i="23"/>
  <c r="R32" i="23"/>
  <c r="O32" i="23"/>
  <c r="N32" i="23"/>
  <c r="M32" i="23"/>
  <c r="L32" i="23"/>
  <c r="K32" i="23"/>
  <c r="J32" i="23"/>
  <c r="I32" i="23"/>
  <c r="H32" i="23"/>
  <c r="G32" i="23"/>
  <c r="F32" i="23"/>
  <c r="L32" i="28" s="1"/>
  <c r="E32" i="23"/>
  <c r="L32" i="27" s="1"/>
  <c r="T31" i="23"/>
  <c r="S31" i="23"/>
  <c r="R31" i="23"/>
  <c r="O31" i="23"/>
  <c r="N31" i="23"/>
  <c r="M31" i="23"/>
  <c r="L31" i="23"/>
  <c r="K31" i="23"/>
  <c r="J31" i="23"/>
  <c r="I31" i="23"/>
  <c r="H31" i="23"/>
  <c r="G31" i="23"/>
  <c r="F31" i="23"/>
  <c r="L31" i="28" s="1"/>
  <c r="E31" i="23"/>
  <c r="L31" i="27" s="1"/>
  <c r="T30" i="23"/>
  <c r="S30" i="23"/>
  <c r="R30" i="23"/>
  <c r="O30" i="23"/>
  <c r="N30" i="23"/>
  <c r="M30" i="23"/>
  <c r="L30" i="23"/>
  <c r="K30" i="23"/>
  <c r="J30" i="23"/>
  <c r="I30" i="23"/>
  <c r="H30" i="23"/>
  <c r="G30" i="23"/>
  <c r="F30" i="23"/>
  <c r="L30" i="28" s="1"/>
  <c r="E30" i="23"/>
  <c r="L30" i="27" s="1"/>
  <c r="T29" i="23"/>
  <c r="S29" i="23"/>
  <c r="R29" i="23"/>
  <c r="O29" i="23"/>
  <c r="N29" i="23"/>
  <c r="M29" i="23"/>
  <c r="L29" i="23"/>
  <c r="K29" i="23"/>
  <c r="J29" i="23"/>
  <c r="I29" i="23"/>
  <c r="H29" i="23"/>
  <c r="G29" i="23"/>
  <c r="F29" i="23"/>
  <c r="L29" i="28" s="1"/>
  <c r="E29" i="23"/>
  <c r="L29" i="27" s="1"/>
  <c r="T28" i="23"/>
  <c r="S28" i="23"/>
  <c r="R28" i="23"/>
  <c r="O28" i="23"/>
  <c r="N28" i="23"/>
  <c r="M28" i="23"/>
  <c r="L28" i="23"/>
  <c r="K28" i="23"/>
  <c r="J28" i="23"/>
  <c r="I28" i="23"/>
  <c r="H28" i="23"/>
  <c r="G28" i="23"/>
  <c r="F28" i="23"/>
  <c r="L28" i="28" s="1"/>
  <c r="E28" i="23"/>
  <c r="L28" i="27" s="1"/>
  <c r="T27" i="23"/>
  <c r="S27" i="23"/>
  <c r="R27" i="23"/>
  <c r="O27" i="23"/>
  <c r="N27" i="23"/>
  <c r="M27" i="23"/>
  <c r="L27" i="23"/>
  <c r="K27" i="23"/>
  <c r="J27" i="23"/>
  <c r="I27" i="23"/>
  <c r="H27" i="23"/>
  <c r="G27" i="23"/>
  <c r="F27" i="23"/>
  <c r="L27" i="28" s="1"/>
  <c r="E27" i="23"/>
  <c r="L27" i="27" s="1"/>
  <c r="T26" i="23"/>
  <c r="S26" i="23"/>
  <c r="R26" i="23"/>
  <c r="O26" i="23"/>
  <c r="N26" i="23"/>
  <c r="M26" i="23"/>
  <c r="L26" i="23"/>
  <c r="K26" i="23"/>
  <c r="J26" i="23"/>
  <c r="I26" i="23"/>
  <c r="H26" i="23"/>
  <c r="G26" i="23"/>
  <c r="F26" i="23"/>
  <c r="L26" i="28" s="1"/>
  <c r="E26" i="23"/>
  <c r="L26" i="27" s="1"/>
  <c r="T25" i="23"/>
  <c r="S25" i="23"/>
  <c r="R25" i="23"/>
  <c r="O25" i="23"/>
  <c r="N25" i="23"/>
  <c r="M25" i="23"/>
  <c r="L25" i="23"/>
  <c r="K25" i="23"/>
  <c r="J25" i="23"/>
  <c r="I25" i="23"/>
  <c r="H25" i="23"/>
  <c r="G25" i="23"/>
  <c r="F25" i="23"/>
  <c r="L25" i="28" s="1"/>
  <c r="E25" i="23"/>
  <c r="L25" i="27" s="1"/>
  <c r="T24" i="23"/>
  <c r="S24" i="23"/>
  <c r="R24" i="23"/>
  <c r="O24" i="23"/>
  <c r="N24" i="23"/>
  <c r="M24" i="23"/>
  <c r="L24" i="23"/>
  <c r="K24" i="23"/>
  <c r="J24" i="23"/>
  <c r="I24" i="23"/>
  <c r="H24" i="23"/>
  <c r="G24" i="23"/>
  <c r="F24" i="23"/>
  <c r="L24" i="28" s="1"/>
  <c r="E24" i="23"/>
  <c r="L24" i="27" s="1"/>
  <c r="T23" i="23"/>
  <c r="S23" i="23"/>
  <c r="R23" i="23"/>
  <c r="O23" i="23"/>
  <c r="N23" i="23"/>
  <c r="M23" i="23"/>
  <c r="L23" i="23"/>
  <c r="K23" i="23"/>
  <c r="J23" i="23"/>
  <c r="I23" i="23"/>
  <c r="H23" i="23"/>
  <c r="G23" i="23"/>
  <c r="F23" i="23"/>
  <c r="L23" i="28" s="1"/>
  <c r="E23" i="23"/>
  <c r="L23" i="27" s="1"/>
  <c r="T22" i="23"/>
  <c r="S22" i="23"/>
  <c r="R22" i="23"/>
  <c r="O22" i="23"/>
  <c r="N22" i="23"/>
  <c r="M22" i="23"/>
  <c r="L22" i="23"/>
  <c r="K22" i="23"/>
  <c r="J22" i="23"/>
  <c r="I22" i="23"/>
  <c r="H22" i="23"/>
  <c r="G22" i="23"/>
  <c r="F22" i="23"/>
  <c r="L22" i="28" s="1"/>
  <c r="E22" i="23"/>
  <c r="L22" i="27" s="1"/>
  <c r="T21" i="23"/>
  <c r="S21" i="23"/>
  <c r="R21" i="23"/>
  <c r="O21" i="23"/>
  <c r="N21" i="23"/>
  <c r="M21" i="23"/>
  <c r="L21" i="23"/>
  <c r="K21" i="23"/>
  <c r="J21" i="23"/>
  <c r="I21" i="23"/>
  <c r="H21" i="23"/>
  <c r="G21" i="23"/>
  <c r="F21" i="23"/>
  <c r="L21" i="28" s="1"/>
  <c r="E21" i="23"/>
  <c r="L21" i="27" s="1"/>
  <c r="T20" i="23"/>
  <c r="S20" i="23"/>
  <c r="R20" i="23"/>
  <c r="O20" i="23"/>
  <c r="N20" i="23"/>
  <c r="M20" i="23"/>
  <c r="L20" i="23"/>
  <c r="K20" i="23"/>
  <c r="J20" i="23"/>
  <c r="I20" i="23"/>
  <c r="H20" i="23"/>
  <c r="G20" i="23"/>
  <c r="F20" i="23"/>
  <c r="L20" i="28" s="1"/>
  <c r="E20" i="23"/>
  <c r="L20" i="27" s="1"/>
  <c r="T19" i="23"/>
  <c r="S19" i="23"/>
  <c r="R19" i="23"/>
  <c r="O19" i="23"/>
  <c r="N19" i="23"/>
  <c r="M19" i="23"/>
  <c r="L19" i="23"/>
  <c r="K19" i="23"/>
  <c r="J19" i="23"/>
  <c r="I19" i="23"/>
  <c r="H19" i="23"/>
  <c r="G19" i="23"/>
  <c r="F19" i="23"/>
  <c r="L19" i="28" s="1"/>
  <c r="E19" i="23"/>
  <c r="L19" i="27" s="1"/>
  <c r="T18" i="23"/>
  <c r="S18" i="23"/>
  <c r="R18" i="23"/>
  <c r="O18" i="23"/>
  <c r="N18" i="23"/>
  <c r="M18" i="23"/>
  <c r="L18" i="23"/>
  <c r="K18" i="23"/>
  <c r="J18" i="23"/>
  <c r="I18" i="23"/>
  <c r="H18" i="23"/>
  <c r="G18" i="23"/>
  <c r="F18" i="23"/>
  <c r="L18" i="28" s="1"/>
  <c r="E18" i="23"/>
  <c r="L18" i="27" s="1"/>
  <c r="T17" i="23"/>
  <c r="S17" i="23"/>
  <c r="R17" i="23"/>
  <c r="O17" i="23"/>
  <c r="N17" i="23"/>
  <c r="M17" i="23"/>
  <c r="L17" i="23"/>
  <c r="K17" i="23"/>
  <c r="J17" i="23"/>
  <c r="I17" i="23"/>
  <c r="H17" i="23"/>
  <c r="G17" i="23"/>
  <c r="F17" i="23"/>
  <c r="L17" i="28" s="1"/>
  <c r="E17" i="23"/>
  <c r="L17" i="27" s="1"/>
  <c r="M16" i="23"/>
  <c r="T15" i="23"/>
  <c r="S15" i="23"/>
  <c r="R15" i="23"/>
  <c r="O15" i="23"/>
  <c r="N15" i="23"/>
  <c r="L15" i="23"/>
  <c r="K15" i="23"/>
  <c r="J15" i="23"/>
  <c r="I15" i="23"/>
  <c r="H15" i="23"/>
  <c r="G15" i="23"/>
  <c r="F15" i="23"/>
  <c r="L15" i="28" s="1"/>
  <c r="E15" i="23"/>
  <c r="L15" i="27" s="1"/>
  <c r="T14" i="23"/>
  <c r="S14" i="23"/>
  <c r="R14" i="23"/>
  <c r="O14" i="23"/>
  <c r="N14" i="23"/>
  <c r="L14" i="23"/>
  <c r="K14" i="23"/>
  <c r="J14" i="23"/>
  <c r="I14" i="23"/>
  <c r="H14" i="23"/>
  <c r="G14" i="23"/>
  <c r="F14" i="23"/>
  <c r="L14" i="28" s="1"/>
  <c r="E14" i="23"/>
  <c r="L14" i="27" s="1"/>
  <c r="T13" i="23"/>
  <c r="S13" i="23"/>
  <c r="R13" i="23"/>
  <c r="O13" i="23"/>
  <c r="N13" i="23"/>
  <c r="L13" i="23"/>
  <c r="K13" i="23"/>
  <c r="J13" i="23"/>
  <c r="I13" i="23"/>
  <c r="H13" i="23"/>
  <c r="G13" i="23"/>
  <c r="F13" i="23"/>
  <c r="L13" i="28" s="1"/>
  <c r="E13" i="23"/>
  <c r="L13" i="27" s="1"/>
  <c r="T12" i="23"/>
  <c r="S12" i="23"/>
  <c r="R12" i="23"/>
  <c r="O12" i="23"/>
  <c r="N12" i="23"/>
  <c r="L12" i="23"/>
  <c r="K12" i="23"/>
  <c r="J12" i="23"/>
  <c r="I12" i="23"/>
  <c r="H12" i="23"/>
  <c r="G12" i="23"/>
  <c r="F12" i="23"/>
  <c r="L12" i="28" s="1"/>
  <c r="E12" i="23"/>
  <c r="L12" i="27" s="1"/>
  <c r="D16" i="23"/>
  <c r="T11" i="23"/>
  <c r="S11" i="23"/>
  <c r="R11" i="23"/>
  <c r="O11" i="23"/>
  <c r="N11" i="23"/>
  <c r="L11" i="23"/>
  <c r="K11" i="23"/>
  <c r="J11" i="23"/>
  <c r="I11" i="23"/>
  <c r="H11" i="23"/>
  <c r="G11" i="23"/>
  <c r="F11" i="23"/>
  <c r="L11" i="28" s="1"/>
  <c r="E11" i="23"/>
  <c r="L11" i="27" s="1"/>
  <c r="T10" i="23"/>
  <c r="S10" i="23"/>
  <c r="R10" i="23"/>
  <c r="O10" i="23"/>
  <c r="N10" i="23"/>
  <c r="M10" i="23"/>
  <c r="L10" i="23"/>
  <c r="K10" i="23"/>
  <c r="J10" i="23"/>
  <c r="I10" i="23"/>
  <c r="H10" i="23"/>
  <c r="G10" i="23"/>
  <c r="F10" i="23"/>
  <c r="L10" i="28" s="1"/>
  <c r="E10" i="23"/>
  <c r="L10" i="27" s="1"/>
  <c r="T9" i="23"/>
  <c r="S9" i="23"/>
  <c r="R9" i="23"/>
  <c r="O9" i="23"/>
  <c r="N9" i="23"/>
  <c r="M9" i="23"/>
  <c r="L9" i="23"/>
  <c r="K9" i="23"/>
  <c r="J9" i="23"/>
  <c r="I9" i="23"/>
  <c r="H9" i="23"/>
  <c r="G9" i="23"/>
  <c r="F9" i="23"/>
  <c r="L9" i="28" s="1"/>
  <c r="E9" i="23"/>
  <c r="L9" i="27" s="1"/>
  <c r="T8" i="23"/>
  <c r="S8" i="23"/>
  <c r="R8" i="23"/>
  <c r="O8" i="23"/>
  <c r="N8" i="23"/>
  <c r="M8" i="23"/>
  <c r="L8" i="23"/>
  <c r="K8" i="23"/>
  <c r="J8" i="23"/>
  <c r="I8" i="23"/>
  <c r="H8" i="23"/>
  <c r="G8" i="23"/>
  <c r="F8" i="23"/>
  <c r="L8" i="28" s="1"/>
  <c r="E8" i="23"/>
  <c r="L8" i="27" s="1"/>
  <c r="T7" i="23"/>
  <c r="S7" i="23"/>
  <c r="R7" i="23"/>
  <c r="O7" i="23"/>
  <c r="N7" i="23"/>
  <c r="M7" i="23"/>
  <c r="L7" i="23"/>
  <c r="K7" i="23"/>
  <c r="J7" i="23"/>
  <c r="I7" i="23"/>
  <c r="H7" i="23"/>
  <c r="G7" i="23"/>
  <c r="F7" i="23"/>
  <c r="L7" i="28" s="1"/>
  <c r="E7" i="23"/>
  <c r="L7" i="27" s="1"/>
  <c r="T6" i="23"/>
  <c r="S6" i="23"/>
  <c r="R6" i="23"/>
  <c r="O6" i="23"/>
  <c r="N6" i="23"/>
  <c r="M6" i="23"/>
  <c r="L6" i="23"/>
  <c r="K6" i="23"/>
  <c r="J6" i="23"/>
  <c r="I6" i="23"/>
  <c r="H6" i="23"/>
  <c r="G6" i="23"/>
  <c r="F6" i="23"/>
  <c r="L6" i="28" s="1"/>
  <c r="E6" i="23"/>
  <c r="L6" i="27" s="1"/>
  <c r="T5" i="23"/>
  <c r="S5" i="23"/>
  <c r="R5" i="23"/>
  <c r="O5" i="23"/>
  <c r="N5" i="23"/>
  <c r="M5" i="23"/>
  <c r="L5" i="23"/>
  <c r="K5" i="23"/>
  <c r="J5" i="23"/>
  <c r="I5" i="23"/>
  <c r="H5" i="23"/>
  <c r="G5" i="23"/>
  <c r="F5" i="23"/>
  <c r="L5" i="28" s="1"/>
  <c r="E5" i="23"/>
  <c r="L5" i="27" s="1"/>
  <c r="T4" i="23"/>
  <c r="S4" i="23"/>
  <c r="R4" i="23"/>
  <c r="O4" i="23"/>
  <c r="N4" i="23"/>
  <c r="M4" i="23"/>
  <c r="L4" i="23"/>
  <c r="K4" i="23"/>
  <c r="J4" i="23"/>
  <c r="I4" i="23"/>
  <c r="H4" i="23"/>
  <c r="G4" i="23"/>
  <c r="F4" i="23"/>
  <c r="L4" i="28" s="1"/>
  <c r="E4" i="23"/>
  <c r="L4" i="27" s="1"/>
  <c r="T3" i="23"/>
  <c r="S3" i="23"/>
  <c r="R3" i="23"/>
  <c r="O3" i="23"/>
  <c r="N3" i="23"/>
  <c r="M3" i="23"/>
  <c r="L3" i="23"/>
  <c r="K3" i="23"/>
  <c r="J3" i="23"/>
  <c r="I3" i="23"/>
  <c r="H3" i="23"/>
  <c r="G3" i="23"/>
  <c r="F3" i="23"/>
  <c r="L3" i="28" s="1"/>
  <c r="E3" i="23"/>
  <c r="L3" i="27" s="1"/>
  <c r="T2" i="23"/>
  <c r="S2" i="23"/>
  <c r="R2" i="23"/>
  <c r="O2" i="23"/>
  <c r="N2" i="23"/>
  <c r="M2" i="23"/>
  <c r="L2" i="23"/>
  <c r="K2" i="23"/>
  <c r="J2" i="23"/>
  <c r="I2" i="23"/>
  <c r="H2" i="23"/>
  <c r="G2" i="23"/>
  <c r="F2" i="23"/>
  <c r="L2" i="28" s="1"/>
  <c r="E2" i="23"/>
  <c r="L2" i="27" s="1"/>
  <c r="D2" i="23"/>
  <c r="B57" i="23"/>
  <c r="B56" i="23"/>
  <c r="B55" i="23"/>
  <c r="B54" i="23"/>
  <c r="B53" i="23"/>
  <c r="B52" i="23"/>
  <c r="B51" i="23"/>
  <c r="B50" i="23"/>
  <c r="B49" i="23"/>
  <c r="B48" i="23"/>
  <c r="B47" i="23"/>
  <c r="D58" i="23"/>
  <c r="M4" i="29" s="1"/>
  <c r="B46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P58" i="1"/>
  <c r="Q58" i="1"/>
  <c r="P45" i="1"/>
  <c r="P16" i="1"/>
  <c r="Q16" i="1"/>
  <c r="Q45" i="1"/>
  <c r="K4" i="5"/>
  <c r="J5" i="5"/>
  <c r="T57" i="5"/>
  <c r="S57" i="5"/>
  <c r="R57" i="5"/>
  <c r="O57" i="5"/>
  <c r="N57" i="5"/>
  <c r="M57" i="5"/>
  <c r="L57" i="5"/>
  <c r="I57" i="5"/>
  <c r="H57" i="5"/>
  <c r="G57" i="5"/>
  <c r="F57" i="5"/>
  <c r="E57" i="5"/>
  <c r="D57" i="5"/>
  <c r="T56" i="5"/>
  <c r="S56" i="5"/>
  <c r="R56" i="5"/>
  <c r="O56" i="5"/>
  <c r="N56" i="5"/>
  <c r="M56" i="5"/>
  <c r="L56" i="5"/>
  <c r="I56" i="5"/>
  <c r="H56" i="5"/>
  <c r="G56" i="5"/>
  <c r="F56" i="5"/>
  <c r="E56" i="5"/>
  <c r="D56" i="5"/>
  <c r="C57" i="7" s="1"/>
  <c r="T55" i="5"/>
  <c r="S55" i="5"/>
  <c r="R55" i="5"/>
  <c r="O55" i="5"/>
  <c r="N55" i="5"/>
  <c r="M55" i="5"/>
  <c r="L55" i="5"/>
  <c r="I55" i="5"/>
  <c r="H55" i="5"/>
  <c r="G55" i="5"/>
  <c r="F55" i="5"/>
  <c r="E55" i="5"/>
  <c r="D55" i="5"/>
  <c r="C56" i="7" s="1"/>
  <c r="T54" i="5"/>
  <c r="S54" i="5"/>
  <c r="R54" i="5"/>
  <c r="O54" i="5"/>
  <c r="N54" i="5"/>
  <c r="M54" i="5"/>
  <c r="L54" i="5"/>
  <c r="I54" i="5"/>
  <c r="H54" i="5"/>
  <c r="G54" i="5"/>
  <c r="F54" i="5"/>
  <c r="E54" i="5"/>
  <c r="D54" i="5"/>
  <c r="C55" i="7" s="1"/>
  <c r="T53" i="5"/>
  <c r="S53" i="5"/>
  <c r="R53" i="5"/>
  <c r="O53" i="5"/>
  <c r="N53" i="5"/>
  <c r="M53" i="5"/>
  <c r="L53" i="5"/>
  <c r="I53" i="5"/>
  <c r="H53" i="5"/>
  <c r="G53" i="5"/>
  <c r="F53" i="5"/>
  <c r="E53" i="5"/>
  <c r="D53" i="5"/>
  <c r="C54" i="7" s="1"/>
  <c r="T52" i="5"/>
  <c r="S52" i="5"/>
  <c r="R52" i="5"/>
  <c r="O52" i="5"/>
  <c r="N52" i="5"/>
  <c r="M52" i="5"/>
  <c r="L52" i="5"/>
  <c r="I52" i="5"/>
  <c r="H52" i="5"/>
  <c r="G52" i="5"/>
  <c r="F52" i="5"/>
  <c r="E52" i="5"/>
  <c r="D52" i="5"/>
  <c r="C53" i="7" s="1"/>
  <c r="T51" i="5"/>
  <c r="S51" i="5"/>
  <c r="R51" i="5"/>
  <c r="O51" i="5"/>
  <c r="N51" i="5"/>
  <c r="M51" i="5"/>
  <c r="L51" i="5"/>
  <c r="I51" i="5"/>
  <c r="H51" i="5"/>
  <c r="G51" i="5"/>
  <c r="F51" i="5"/>
  <c r="E51" i="5"/>
  <c r="D51" i="5"/>
  <c r="C52" i="7" s="1"/>
  <c r="T50" i="5"/>
  <c r="S50" i="5"/>
  <c r="R50" i="5"/>
  <c r="O50" i="5"/>
  <c r="N50" i="5"/>
  <c r="M50" i="5"/>
  <c r="L50" i="5"/>
  <c r="I50" i="5"/>
  <c r="H50" i="5"/>
  <c r="G50" i="5"/>
  <c r="F50" i="5"/>
  <c r="E50" i="5"/>
  <c r="D50" i="5"/>
  <c r="C51" i="7" s="1"/>
  <c r="T49" i="5"/>
  <c r="S49" i="5"/>
  <c r="R49" i="5"/>
  <c r="O49" i="5"/>
  <c r="N49" i="5"/>
  <c r="M49" i="5"/>
  <c r="L49" i="5"/>
  <c r="I49" i="5"/>
  <c r="H49" i="5"/>
  <c r="G49" i="5"/>
  <c r="F49" i="5"/>
  <c r="E49" i="5"/>
  <c r="D49" i="5"/>
  <c r="C50" i="7" s="1"/>
  <c r="T48" i="5"/>
  <c r="S48" i="5"/>
  <c r="R48" i="5"/>
  <c r="O48" i="5"/>
  <c r="N48" i="5"/>
  <c r="M48" i="5"/>
  <c r="L48" i="5"/>
  <c r="I48" i="5"/>
  <c r="H48" i="5"/>
  <c r="G48" i="5"/>
  <c r="F48" i="5"/>
  <c r="E48" i="5"/>
  <c r="D48" i="5"/>
  <c r="C49" i="7" s="1"/>
  <c r="T47" i="5"/>
  <c r="S47" i="5"/>
  <c r="R47" i="5"/>
  <c r="O47" i="5"/>
  <c r="N47" i="5"/>
  <c r="M47" i="5"/>
  <c r="L47" i="5"/>
  <c r="I47" i="5"/>
  <c r="H47" i="5"/>
  <c r="G47" i="5"/>
  <c r="F47" i="5"/>
  <c r="E47" i="5"/>
  <c r="D47" i="5"/>
  <c r="C48" i="7" s="1"/>
  <c r="T46" i="5"/>
  <c r="S46" i="5"/>
  <c r="R46" i="5"/>
  <c r="O46" i="5"/>
  <c r="N46" i="5"/>
  <c r="M46" i="5"/>
  <c r="L46" i="5"/>
  <c r="I46" i="5"/>
  <c r="H46" i="5"/>
  <c r="G46" i="5"/>
  <c r="F46" i="5"/>
  <c r="E46" i="5"/>
  <c r="D46" i="5"/>
  <c r="C47" i="7" s="1"/>
  <c r="T44" i="5"/>
  <c r="S44" i="5"/>
  <c r="R44" i="5"/>
  <c r="O44" i="5"/>
  <c r="N44" i="5"/>
  <c r="L44" i="5"/>
  <c r="I44" i="5"/>
  <c r="H44" i="5"/>
  <c r="G44" i="5"/>
  <c r="F44" i="5"/>
  <c r="E44" i="5"/>
  <c r="D44" i="5"/>
  <c r="C44" i="7" s="1"/>
  <c r="T43" i="5"/>
  <c r="S43" i="5"/>
  <c r="R43" i="5"/>
  <c r="O43" i="5"/>
  <c r="N43" i="5"/>
  <c r="L43" i="5"/>
  <c r="I43" i="5"/>
  <c r="H43" i="5"/>
  <c r="G43" i="5"/>
  <c r="F43" i="5"/>
  <c r="E43" i="5"/>
  <c r="D43" i="5"/>
  <c r="C43" i="7" s="1"/>
  <c r="T42" i="5"/>
  <c r="S42" i="5"/>
  <c r="R42" i="5"/>
  <c r="O42" i="5"/>
  <c r="N42" i="5"/>
  <c r="L42" i="5"/>
  <c r="I42" i="5"/>
  <c r="H42" i="5"/>
  <c r="G42" i="5"/>
  <c r="F42" i="5"/>
  <c r="E42" i="5"/>
  <c r="D42" i="5"/>
  <c r="C42" i="7" s="1"/>
  <c r="T41" i="5"/>
  <c r="S41" i="5"/>
  <c r="R41" i="5"/>
  <c r="O41" i="5"/>
  <c r="N41" i="5"/>
  <c r="L41" i="5"/>
  <c r="I41" i="5"/>
  <c r="H41" i="5"/>
  <c r="G41" i="5"/>
  <c r="F41" i="5"/>
  <c r="E41" i="5"/>
  <c r="D41" i="5"/>
  <c r="C41" i="7" s="1"/>
  <c r="T40" i="5"/>
  <c r="T45" i="5" s="1"/>
  <c r="S40" i="5"/>
  <c r="S45" i="5" s="1"/>
  <c r="R40" i="5"/>
  <c r="O40" i="5"/>
  <c r="N40" i="5"/>
  <c r="L40" i="5"/>
  <c r="I40" i="5"/>
  <c r="H40" i="5"/>
  <c r="H45" i="5" s="1"/>
  <c r="G40" i="5"/>
  <c r="F40" i="5"/>
  <c r="E40" i="5"/>
  <c r="D40" i="5"/>
  <c r="T39" i="5"/>
  <c r="S39" i="5"/>
  <c r="R39" i="5"/>
  <c r="O39" i="5"/>
  <c r="N39" i="5"/>
  <c r="M39" i="5"/>
  <c r="L39" i="5"/>
  <c r="I39" i="5"/>
  <c r="H39" i="5"/>
  <c r="G39" i="5"/>
  <c r="F39" i="5"/>
  <c r="E39" i="5"/>
  <c r="D39" i="5"/>
  <c r="C39" i="7" s="1"/>
  <c r="T38" i="5"/>
  <c r="S38" i="5"/>
  <c r="R38" i="5"/>
  <c r="O38" i="5"/>
  <c r="N38" i="5"/>
  <c r="M38" i="5"/>
  <c r="L38" i="5"/>
  <c r="I38" i="5"/>
  <c r="H38" i="5"/>
  <c r="G38" i="5"/>
  <c r="F38" i="5"/>
  <c r="E38" i="5"/>
  <c r="D38" i="5"/>
  <c r="C38" i="7" s="1"/>
  <c r="T37" i="5"/>
  <c r="S37" i="5"/>
  <c r="R37" i="5"/>
  <c r="O37" i="5"/>
  <c r="N37" i="5"/>
  <c r="M37" i="5"/>
  <c r="L37" i="5"/>
  <c r="I37" i="5"/>
  <c r="H37" i="5"/>
  <c r="G37" i="5"/>
  <c r="F37" i="5"/>
  <c r="E37" i="5"/>
  <c r="D37" i="5"/>
  <c r="C37" i="7" s="1"/>
  <c r="T36" i="5"/>
  <c r="S36" i="5"/>
  <c r="R36" i="5"/>
  <c r="O36" i="5"/>
  <c r="N36" i="5"/>
  <c r="M36" i="5"/>
  <c r="L36" i="5"/>
  <c r="I36" i="5"/>
  <c r="H36" i="5"/>
  <c r="G36" i="5"/>
  <c r="F36" i="5"/>
  <c r="E36" i="5"/>
  <c r="D36" i="5"/>
  <c r="C36" i="7" s="1"/>
  <c r="T35" i="5"/>
  <c r="S35" i="5"/>
  <c r="R35" i="5"/>
  <c r="O35" i="5"/>
  <c r="N35" i="5"/>
  <c r="M35" i="5"/>
  <c r="L35" i="5"/>
  <c r="I35" i="5"/>
  <c r="H35" i="5"/>
  <c r="G35" i="5"/>
  <c r="F35" i="5"/>
  <c r="E35" i="5"/>
  <c r="D35" i="5"/>
  <c r="C35" i="7" s="1"/>
  <c r="T34" i="5"/>
  <c r="S34" i="5"/>
  <c r="R34" i="5"/>
  <c r="O34" i="5"/>
  <c r="N34" i="5"/>
  <c r="M34" i="5"/>
  <c r="L34" i="5"/>
  <c r="I34" i="5"/>
  <c r="H34" i="5"/>
  <c r="G34" i="5"/>
  <c r="F34" i="5"/>
  <c r="E34" i="5"/>
  <c r="D34" i="5"/>
  <c r="C34" i="7" s="1"/>
  <c r="T33" i="5"/>
  <c r="S33" i="5"/>
  <c r="R33" i="5"/>
  <c r="O33" i="5"/>
  <c r="N33" i="5"/>
  <c r="M33" i="5"/>
  <c r="L33" i="5"/>
  <c r="I33" i="5"/>
  <c r="H33" i="5"/>
  <c r="G33" i="5"/>
  <c r="F33" i="5"/>
  <c r="E33" i="5"/>
  <c r="D33" i="5"/>
  <c r="C33" i="7" s="1"/>
  <c r="T32" i="5"/>
  <c r="S32" i="5"/>
  <c r="R32" i="5"/>
  <c r="O32" i="5"/>
  <c r="N32" i="5"/>
  <c r="M32" i="5"/>
  <c r="L32" i="5"/>
  <c r="I32" i="5"/>
  <c r="H32" i="5"/>
  <c r="G32" i="5"/>
  <c r="F32" i="5"/>
  <c r="E32" i="5"/>
  <c r="D32" i="5"/>
  <c r="C32" i="7" s="1"/>
  <c r="T31" i="5"/>
  <c r="S31" i="5"/>
  <c r="R31" i="5"/>
  <c r="O31" i="5"/>
  <c r="N31" i="5"/>
  <c r="M31" i="5"/>
  <c r="L31" i="5"/>
  <c r="I31" i="5"/>
  <c r="H31" i="5"/>
  <c r="G31" i="5"/>
  <c r="F31" i="5"/>
  <c r="E31" i="5"/>
  <c r="D31" i="5"/>
  <c r="C31" i="7" s="1"/>
  <c r="T30" i="5"/>
  <c r="S30" i="5"/>
  <c r="R30" i="5"/>
  <c r="O30" i="5"/>
  <c r="N30" i="5"/>
  <c r="M30" i="5"/>
  <c r="L30" i="5"/>
  <c r="I30" i="5"/>
  <c r="H30" i="5"/>
  <c r="G30" i="5"/>
  <c r="F30" i="5"/>
  <c r="E30" i="5"/>
  <c r="D30" i="5"/>
  <c r="C30" i="7" s="1"/>
  <c r="T29" i="5"/>
  <c r="S29" i="5"/>
  <c r="R29" i="5"/>
  <c r="O29" i="5"/>
  <c r="N29" i="5"/>
  <c r="M29" i="5"/>
  <c r="L29" i="5"/>
  <c r="I29" i="5"/>
  <c r="H29" i="5"/>
  <c r="G29" i="5"/>
  <c r="F29" i="5"/>
  <c r="E29" i="5"/>
  <c r="D29" i="5"/>
  <c r="C29" i="7" s="1"/>
  <c r="T28" i="5"/>
  <c r="S28" i="5"/>
  <c r="R28" i="5"/>
  <c r="O28" i="5"/>
  <c r="N28" i="5"/>
  <c r="M28" i="5"/>
  <c r="L28" i="5"/>
  <c r="I28" i="5"/>
  <c r="H28" i="5"/>
  <c r="G28" i="5"/>
  <c r="F28" i="5"/>
  <c r="E28" i="5"/>
  <c r="D28" i="5"/>
  <c r="C28" i="7" s="1"/>
  <c r="T27" i="5"/>
  <c r="S27" i="5"/>
  <c r="R27" i="5"/>
  <c r="O27" i="5"/>
  <c r="N27" i="5"/>
  <c r="M27" i="5"/>
  <c r="L27" i="5"/>
  <c r="I27" i="5"/>
  <c r="H27" i="5"/>
  <c r="G27" i="5"/>
  <c r="F27" i="5"/>
  <c r="E27" i="5"/>
  <c r="D27" i="5"/>
  <c r="C27" i="7" s="1"/>
  <c r="T26" i="5"/>
  <c r="S26" i="5"/>
  <c r="R26" i="5"/>
  <c r="O26" i="5"/>
  <c r="N26" i="5"/>
  <c r="M26" i="5"/>
  <c r="L26" i="5"/>
  <c r="I26" i="5"/>
  <c r="H26" i="5"/>
  <c r="G26" i="5"/>
  <c r="F26" i="5"/>
  <c r="E26" i="5"/>
  <c r="D26" i="5"/>
  <c r="C26" i="7" s="1"/>
  <c r="T25" i="5"/>
  <c r="S25" i="5"/>
  <c r="R25" i="5"/>
  <c r="O25" i="5"/>
  <c r="N25" i="5"/>
  <c r="M25" i="5"/>
  <c r="L25" i="5"/>
  <c r="I25" i="5"/>
  <c r="H25" i="5"/>
  <c r="G25" i="5"/>
  <c r="F25" i="5"/>
  <c r="E25" i="5"/>
  <c r="D25" i="5"/>
  <c r="C25" i="7" s="1"/>
  <c r="T24" i="5"/>
  <c r="S24" i="5"/>
  <c r="R24" i="5"/>
  <c r="O24" i="5"/>
  <c r="N24" i="5"/>
  <c r="M24" i="5"/>
  <c r="L24" i="5"/>
  <c r="I24" i="5"/>
  <c r="H24" i="5"/>
  <c r="G24" i="5"/>
  <c r="F24" i="5"/>
  <c r="E24" i="5"/>
  <c r="D24" i="5"/>
  <c r="C24" i="7" s="1"/>
  <c r="T23" i="5"/>
  <c r="S23" i="5"/>
  <c r="R23" i="5"/>
  <c r="O23" i="5"/>
  <c r="N23" i="5"/>
  <c r="M23" i="5"/>
  <c r="L23" i="5"/>
  <c r="I23" i="5"/>
  <c r="H23" i="5"/>
  <c r="G23" i="5"/>
  <c r="F23" i="5"/>
  <c r="E23" i="5"/>
  <c r="D23" i="5"/>
  <c r="C23" i="7" s="1"/>
  <c r="T22" i="5"/>
  <c r="S22" i="5"/>
  <c r="R22" i="5"/>
  <c r="O22" i="5"/>
  <c r="N22" i="5"/>
  <c r="M22" i="5"/>
  <c r="L22" i="5"/>
  <c r="I22" i="5"/>
  <c r="H22" i="5"/>
  <c r="G22" i="5"/>
  <c r="F22" i="5"/>
  <c r="E22" i="5"/>
  <c r="D22" i="5"/>
  <c r="C22" i="7" s="1"/>
  <c r="T21" i="5"/>
  <c r="S21" i="5"/>
  <c r="R21" i="5"/>
  <c r="O21" i="5"/>
  <c r="N21" i="5"/>
  <c r="M21" i="5"/>
  <c r="L21" i="5"/>
  <c r="I21" i="5"/>
  <c r="H21" i="5"/>
  <c r="G21" i="5"/>
  <c r="F21" i="5"/>
  <c r="E21" i="5"/>
  <c r="D21" i="5"/>
  <c r="C21" i="7" s="1"/>
  <c r="T20" i="5"/>
  <c r="S20" i="5"/>
  <c r="R20" i="5"/>
  <c r="O20" i="5"/>
  <c r="N20" i="5"/>
  <c r="M20" i="5"/>
  <c r="L20" i="5"/>
  <c r="I20" i="5"/>
  <c r="H20" i="5"/>
  <c r="G20" i="5"/>
  <c r="F20" i="5"/>
  <c r="E20" i="5"/>
  <c r="D20" i="5"/>
  <c r="C20" i="7" s="1"/>
  <c r="T19" i="5"/>
  <c r="S19" i="5"/>
  <c r="R19" i="5"/>
  <c r="O19" i="5"/>
  <c r="N19" i="5"/>
  <c r="M19" i="5"/>
  <c r="L19" i="5"/>
  <c r="I19" i="5"/>
  <c r="H19" i="5"/>
  <c r="G19" i="5"/>
  <c r="F19" i="5"/>
  <c r="E19" i="5"/>
  <c r="D19" i="5"/>
  <c r="C19" i="7" s="1"/>
  <c r="T18" i="5"/>
  <c r="S18" i="5"/>
  <c r="R18" i="5"/>
  <c r="O18" i="5"/>
  <c r="N18" i="5"/>
  <c r="M18" i="5"/>
  <c r="L18" i="5"/>
  <c r="I18" i="5"/>
  <c r="H18" i="5"/>
  <c r="G18" i="5"/>
  <c r="F18" i="5"/>
  <c r="E18" i="5"/>
  <c r="D18" i="5"/>
  <c r="C18" i="7" s="1"/>
  <c r="T17" i="5"/>
  <c r="S17" i="5"/>
  <c r="R17" i="5"/>
  <c r="O17" i="5"/>
  <c r="N17" i="5"/>
  <c r="M17" i="5"/>
  <c r="L17" i="5"/>
  <c r="I17" i="5"/>
  <c r="H17" i="5"/>
  <c r="G17" i="5"/>
  <c r="F17" i="5"/>
  <c r="E17" i="5"/>
  <c r="D17" i="5"/>
  <c r="C17" i="7" s="1"/>
  <c r="M16" i="5"/>
  <c r="T15" i="5"/>
  <c r="S15" i="5"/>
  <c r="R15" i="5"/>
  <c r="O15" i="5"/>
  <c r="N15" i="5"/>
  <c r="L15" i="5"/>
  <c r="I15" i="5"/>
  <c r="H15" i="5"/>
  <c r="G15" i="5"/>
  <c r="F15" i="5"/>
  <c r="E15" i="5"/>
  <c r="D15" i="5"/>
  <c r="C15" i="7" s="1"/>
  <c r="T14" i="5"/>
  <c r="S14" i="5"/>
  <c r="R14" i="5"/>
  <c r="O14" i="5"/>
  <c r="N14" i="5"/>
  <c r="L14" i="5"/>
  <c r="I14" i="5"/>
  <c r="H14" i="5"/>
  <c r="G14" i="5"/>
  <c r="F14" i="5"/>
  <c r="E14" i="5"/>
  <c r="D14" i="5"/>
  <c r="C14" i="7" s="1"/>
  <c r="T13" i="5"/>
  <c r="S13" i="5"/>
  <c r="R13" i="5"/>
  <c r="O13" i="5"/>
  <c r="N13" i="5"/>
  <c r="L13" i="5"/>
  <c r="I13" i="5"/>
  <c r="H13" i="5"/>
  <c r="G13" i="5"/>
  <c r="F13" i="5"/>
  <c r="E13" i="5"/>
  <c r="D13" i="5"/>
  <c r="C13" i="7" s="1"/>
  <c r="T12" i="5"/>
  <c r="S12" i="5"/>
  <c r="R12" i="5"/>
  <c r="O12" i="5"/>
  <c r="N12" i="5"/>
  <c r="N16" i="5" s="1"/>
  <c r="L12" i="5"/>
  <c r="L16" i="5" s="1"/>
  <c r="I12" i="5"/>
  <c r="H12" i="5"/>
  <c r="G12" i="5"/>
  <c r="G16" i="5" s="1"/>
  <c r="F12" i="5"/>
  <c r="E12" i="5"/>
  <c r="D12" i="5"/>
  <c r="C12" i="7" s="1"/>
  <c r="T11" i="5"/>
  <c r="S11" i="5"/>
  <c r="R11" i="5"/>
  <c r="O11" i="5"/>
  <c r="N11" i="5"/>
  <c r="L11" i="5"/>
  <c r="I11" i="5"/>
  <c r="H11" i="5"/>
  <c r="G11" i="5"/>
  <c r="F11" i="5"/>
  <c r="E11" i="5"/>
  <c r="D11" i="5"/>
  <c r="C11" i="7" s="1"/>
  <c r="T10" i="5"/>
  <c r="S10" i="5"/>
  <c r="R10" i="5"/>
  <c r="O10" i="5"/>
  <c r="N10" i="5"/>
  <c r="M10" i="5"/>
  <c r="L10" i="5"/>
  <c r="I10" i="5"/>
  <c r="H10" i="5"/>
  <c r="G10" i="5"/>
  <c r="F10" i="5"/>
  <c r="E10" i="5"/>
  <c r="D10" i="5"/>
  <c r="C10" i="7" s="1"/>
  <c r="T9" i="5"/>
  <c r="S9" i="5"/>
  <c r="R9" i="5"/>
  <c r="O9" i="5"/>
  <c r="N9" i="5"/>
  <c r="M9" i="5"/>
  <c r="L9" i="5"/>
  <c r="I9" i="5"/>
  <c r="H9" i="5"/>
  <c r="G9" i="5"/>
  <c r="F9" i="5"/>
  <c r="E9" i="5"/>
  <c r="D9" i="5"/>
  <c r="C9" i="7" s="1"/>
  <c r="T8" i="5"/>
  <c r="S8" i="5"/>
  <c r="R8" i="5"/>
  <c r="O8" i="5"/>
  <c r="N8" i="5"/>
  <c r="M8" i="5"/>
  <c r="L8" i="5"/>
  <c r="I8" i="5"/>
  <c r="H8" i="5"/>
  <c r="G8" i="5"/>
  <c r="F8" i="5"/>
  <c r="E8" i="5"/>
  <c r="D8" i="5"/>
  <c r="C8" i="7" s="1"/>
  <c r="T7" i="5"/>
  <c r="S7" i="5"/>
  <c r="R7" i="5"/>
  <c r="O7" i="5"/>
  <c r="N7" i="5"/>
  <c r="M7" i="5"/>
  <c r="L7" i="5"/>
  <c r="I7" i="5"/>
  <c r="H7" i="5"/>
  <c r="G7" i="5"/>
  <c r="F7" i="5"/>
  <c r="E7" i="5"/>
  <c r="D7" i="5"/>
  <c r="C7" i="7" s="1"/>
  <c r="T6" i="5"/>
  <c r="S6" i="5"/>
  <c r="R6" i="5"/>
  <c r="O6" i="5"/>
  <c r="N6" i="5"/>
  <c r="M6" i="5"/>
  <c r="L6" i="5"/>
  <c r="I6" i="5"/>
  <c r="H6" i="5"/>
  <c r="G6" i="5"/>
  <c r="F6" i="5"/>
  <c r="E6" i="5"/>
  <c r="D6" i="5"/>
  <c r="C6" i="7" s="1"/>
  <c r="T5" i="5"/>
  <c r="S5" i="5"/>
  <c r="R5" i="5"/>
  <c r="O5" i="5"/>
  <c r="N5" i="5"/>
  <c r="M5" i="5"/>
  <c r="L5" i="5"/>
  <c r="I5" i="5"/>
  <c r="H5" i="5"/>
  <c r="G5" i="5"/>
  <c r="F5" i="5"/>
  <c r="E5" i="5"/>
  <c r="D5" i="5"/>
  <c r="C5" i="7" s="1"/>
  <c r="T4" i="5"/>
  <c r="S4" i="5"/>
  <c r="R4" i="5"/>
  <c r="O4" i="5"/>
  <c r="N4" i="5"/>
  <c r="M4" i="5"/>
  <c r="L4" i="5"/>
  <c r="J4" i="5"/>
  <c r="I4" i="5"/>
  <c r="H4" i="5"/>
  <c r="G4" i="5"/>
  <c r="F4" i="5"/>
  <c r="E4" i="5"/>
  <c r="D4" i="5"/>
  <c r="C4" i="7" s="1"/>
  <c r="T3" i="5"/>
  <c r="S3" i="5"/>
  <c r="R3" i="5"/>
  <c r="O3" i="5"/>
  <c r="N3" i="5"/>
  <c r="M3" i="5"/>
  <c r="L3" i="5"/>
  <c r="K3" i="5"/>
  <c r="J3" i="5"/>
  <c r="I3" i="5"/>
  <c r="H3" i="5"/>
  <c r="G3" i="5"/>
  <c r="F3" i="5"/>
  <c r="E3" i="5"/>
  <c r="D3" i="5"/>
  <c r="C3" i="7" s="1"/>
  <c r="T2" i="5"/>
  <c r="S2" i="5"/>
  <c r="R2" i="5"/>
  <c r="O2" i="5"/>
  <c r="N2" i="5"/>
  <c r="M2" i="5"/>
  <c r="L2" i="5"/>
  <c r="K2" i="5"/>
  <c r="J2" i="5"/>
  <c r="I2" i="5"/>
  <c r="H2" i="5"/>
  <c r="G2" i="5"/>
  <c r="F2" i="5"/>
  <c r="E2" i="5"/>
  <c r="D2" i="5"/>
  <c r="C2" i="7" s="1"/>
  <c r="B57" i="5"/>
  <c r="B56" i="5"/>
  <c r="B55" i="5"/>
  <c r="B54" i="5"/>
  <c r="B53" i="5"/>
  <c r="B52" i="5"/>
  <c r="B51" i="5"/>
  <c r="B50" i="5"/>
  <c r="B49" i="5"/>
  <c r="B48" i="5"/>
  <c r="B47" i="5"/>
  <c r="B46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R57" i="1"/>
  <c r="O57" i="1"/>
  <c r="R56" i="1"/>
  <c r="O56" i="1"/>
  <c r="R55" i="1"/>
  <c r="O55" i="1"/>
  <c r="R54" i="1"/>
  <c r="O54" i="1"/>
  <c r="R53" i="1"/>
  <c r="O53" i="1"/>
  <c r="R52" i="1"/>
  <c r="O52" i="1"/>
  <c r="R51" i="1"/>
  <c r="O51" i="1"/>
  <c r="R50" i="1"/>
  <c r="O50" i="1"/>
  <c r="R49" i="1"/>
  <c r="O49" i="1"/>
  <c r="R48" i="1"/>
  <c r="O48" i="1"/>
  <c r="R47" i="1"/>
  <c r="O47" i="1"/>
  <c r="R46" i="1"/>
  <c r="O46" i="1"/>
  <c r="R44" i="1"/>
  <c r="O44" i="1"/>
  <c r="R43" i="1"/>
  <c r="O43" i="1"/>
  <c r="R42" i="1"/>
  <c r="O42" i="1"/>
  <c r="R41" i="1"/>
  <c r="O41" i="1"/>
  <c r="R40" i="1"/>
  <c r="O40" i="1"/>
  <c r="R39" i="1"/>
  <c r="O39" i="1"/>
  <c r="R38" i="1"/>
  <c r="O38" i="1"/>
  <c r="R37" i="1"/>
  <c r="O37" i="1"/>
  <c r="R36" i="1"/>
  <c r="O36" i="1"/>
  <c r="R35" i="1"/>
  <c r="O35" i="1"/>
  <c r="R34" i="1"/>
  <c r="O34" i="1"/>
  <c r="R33" i="1"/>
  <c r="O33" i="1"/>
  <c r="R32" i="1"/>
  <c r="O32" i="1"/>
  <c r="R31" i="1"/>
  <c r="O31" i="1"/>
  <c r="R30" i="1"/>
  <c r="O30" i="1"/>
  <c r="R29" i="1"/>
  <c r="O29" i="1"/>
  <c r="R28" i="1"/>
  <c r="O28" i="1"/>
  <c r="R27" i="1"/>
  <c r="O27" i="1"/>
  <c r="R26" i="1"/>
  <c r="O26" i="1"/>
  <c r="R25" i="1"/>
  <c r="O25" i="1"/>
  <c r="R24" i="1"/>
  <c r="O24" i="1"/>
  <c r="R23" i="1"/>
  <c r="O23" i="1"/>
  <c r="R22" i="1"/>
  <c r="O22" i="1"/>
  <c r="R21" i="1"/>
  <c r="O21" i="1"/>
  <c r="R20" i="1"/>
  <c r="O20" i="1"/>
  <c r="R19" i="1"/>
  <c r="O19" i="1"/>
  <c r="R18" i="1"/>
  <c r="O18" i="1"/>
  <c r="R17" i="1"/>
  <c r="O17" i="1"/>
  <c r="R15" i="1"/>
  <c r="O15" i="1"/>
  <c r="R14" i="1"/>
  <c r="O14" i="1"/>
  <c r="R13" i="1"/>
  <c r="O13" i="1"/>
  <c r="R12" i="1"/>
  <c r="O12" i="1"/>
  <c r="R11" i="1"/>
  <c r="O11" i="1"/>
  <c r="R10" i="1"/>
  <c r="O10" i="1"/>
  <c r="R9" i="1"/>
  <c r="O9" i="1"/>
  <c r="R8" i="1"/>
  <c r="O8" i="1"/>
  <c r="R7" i="1"/>
  <c r="O7" i="1"/>
  <c r="R6" i="1"/>
  <c r="O6" i="1"/>
  <c r="R5" i="1"/>
  <c r="O5" i="1"/>
  <c r="R4" i="1"/>
  <c r="O4" i="1"/>
  <c r="R3" i="1"/>
  <c r="O3" i="1"/>
  <c r="R2" i="1"/>
  <c r="O2" i="1"/>
  <c r="I57" i="1"/>
  <c r="H57" i="1"/>
  <c r="G57" i="1"/>
  <c r="F57" i="1"/>
  <c r="E57" i="1"/>
  <c r="D57" i="1"/>
  <c r="C57" i="5" s="1"/>
  <c r="I56" i="1"/>
  <c r="H56" i="1"/>
  <c r="G56" i="1"/>
  <c r="F56" i="1"/>
  <c r="E56" i="1"/>
  <c r="D56" i="1"/>
  <c r="C56" i="5" s="1"/>
  <c r="I55" i="1"/>
  <c r="H55" i="1"/>
  <c r="G55" i="1"/>
  <c r="F55" i="1"/>
  <c r="E55" i="1"/>
  <c r="D55" i="1"/>
  <c r="C55" i="5" s="1"/>
  <c r="I54" i="1"/>
  <c r="H54" i="1"/>
  <c r="G54" i="1"/>
  <c r="F54" i="1"/>
  <c r="E54" i="1"/>
  <c r="D54" i="1"/>
  <c r="C54" i="5" s="1"/>
  <c r="I53" i="1"/>
  <c r="H53" i="1"/>
  <c r="G53" i="1"/>
  <c r="F53" i="1"/>
  <c r="E53" i="1"/>
  <c r="D53" i="1"/>
  <c r="C53" i="5" s="1"/>
  <c r="I52" i="1"/>
  <c r="H52" i="1"/>
  <c r="G52" i="1"/>
  <c r="F52" i="1"/>
  <c r="E52" i="1"/>
  <c r="D52" i="1"/>
  <c r="C52" i="5" s="1"/>
  <c r="I51" i="1"/>
  <c r="H51" i="1"/>
  <c r="G51" i="1"/>
  <c r="F51" i="1"/>
  <c r="E51" i="1"/>
  <c r="D51" i="1"/>
  <c r="C51" i="5" s="1"/>
  <c r="I50" i="1"/>
  <c r="H50" i="1"/>
  <c r="G50" i="1"/>
  <c r="F50" i="1"/>
  <c r="E50" i="1"/>
  <c r="D50" i="1"/>
  <c r="C50" i="5" s="1"/>
  <c r="I49" i="1"/>
  <c r="H49" i="1"/>
  <c r="G49" i="1"/>
  <c r="F49" i="1"/>
  <c r="E49" i="1"/>
  <c r="D49" i="1"/>
  <c r="C49" i="5" s="1"/>
  <c r="I48" i="1"/>
  <c r="H48" i="1"/>
  <c r="G48" i="1"/>
  <c r="F48" i="1"/>
  <c r="E48" i="1"/>
  <c r="D48" i="1"/>
  <c r="C48" i="5" s="1"/>
  <c r="I47" i="1"/>
  <c r="H47" i="1"/>
  <c r="G47" i="1"/>
  <c r="F47" i="1"/>
  <c r="E47" i="1"/>
  <c r="D47" i="1"/>
  <c r="C47" i="5" s="1"/>
  <c r="I46" i="1"/>
  <c r="H46" i="1"/>
  <c r="G46" i="1"/>
  <c r="F46" i="1"/>
  <c r="E46" i="1"/>
  <c r="D46" i="1"/>
  <c r="C46" i="5" s="1"/>
  <c r="I44" i="1"/>
  <c r="H44" i="1"/>
  <c r="G44" i="1"/>
  <c r="F44" i="1"/>
  <c r="E44" i="1"/>
  <c r="D44" i="1"/>
  <c r="C44" i="5" s="1"/>
  <c r="I43" i="1"/>
  <c r="H43" i="1"/>
  <c r="G43" i="1"/>
  <c r="F43" i="1"/>
  <c r="E43" i="1"/>
  <c r="D43" i="1"/>
  <c r="C43" i="5" s="1"/>
  <c r="I42" i="1"/>
  <c r="H42" i="1"/>
  <c r="G42" i="1"/>
  <c r="F42" i="1"/>
  <c r="E42" i="1"/>
  <c r="D42" i="1"/>
  <c r="C42" i="5" s="1"/>
  <c r="I41" i="1"/>
  <c r="H41" i="1"/>
  <c r="G41" i="1"/>
  <c r="F41" i="1"/>
  <c r="E41" i="1"/>
  <c r="D41" i="1"/>
  <c r="C41" i="5" s="1"/>
  <c r="I40" i="1"/>
  <c r="H40" i="1"/>
  <c r="G40" i="1"/>
  <c r="F40" i="1"/>
  <c r="E40" i="1"/>
  <c r="D40" i="1"/>
  <c r="C40" i="5" s="1"/>
  <c r="C45" i="5" s="1"/>
  <c r="I39" i="1"/>
  <c r="H39" i="1"/>
  <c r="G39" i="1"/>
  <c r="F39" i="1"/>
  <c r="E39" i="1"/>
  <c r="D39" i="1"/>
  <c r="C39" i="5" s="1"/>
  <c r="I38" i="1"/>
  <c r="H38" i="1"/>
  <c r="G38" i="1"/>
  <c r="F38" i="1"/>
  <c r="E38" i="1"/>
  <c r="D38" i="1"/>
  <c r="C38" i="5" s="1"/>
  <c r="I37" i="1"/>
  <c r="H37" i="1"/>
  <c r="G37" i="1"/>
  <c r="F37" i="1"/>
  <c r="E37" i="1"/>
  <c r="D37" i="1"/>
  <c r="C37" i="5" s="1"/>
  <c r="I36" i="1"/>
  <c r="H36" i="1"/>
  <c r="G36" i="1"/>
  <c r="F36" i="1"/>
  <c r="E36" i="1"/>
  <c r="D36" i="1"/>
  <c r="C36" i="5" s="1"/>
  <c r="I35" i="1"/>
  <c r="H35" i="1"/>
  <c r="G35" i="1"/>
  <c r="F35" i="1"/>
  <c r="E35" i="1"/>
  <c r="D35" i="1"/>
  <c r="C35" i="5" s="1"/>
  <c r="I34" i="1"/>
  <c r="H34" i="1"/>
  <c r="G34" i="1"/>
  <c r="F34" i="1"/>
  <c r="E34" i="1"/>
  <c r="D34" i="1"/>
  <c r="C34" i="5" s="1"/>
  <c r="I33" i="1"/>
  <c r="H33" i="1"/>
  <c r="G33" i="1"/>
  <c r="F33" i="1"/>
  <c r="E33" i="1"/>
  <c r="D33" i="1"/>
  <c r="C33" i="5" s="1"/>
  <c r="I32" i="1"/>
  <c r="H32" i="1"/>
  <c r="G32" i="1"/>
  <c r="F32" i="1"/>
  <c r="E32" i="1"/>
  <c r="D32" i="1"/>
  <c r="C32" i="5" s="1"/>
  <c r="I31" i="1"/>
  <c r="H31" i="1"/>
  <c r="G31" i="1"/>
  <c r="F31" i="1"/>
  <c r="E31" i="1"/>
  <c r="D31" i="1"/>
  <c r="C31" i="5" s="1"/>
  <c r="I30" i="1"/>
  <c r="H30" i="1"/>
  <c r="G30" i="1"/>
  <c r="F30" i="1"/>
  <c r="E30" i="1"/>
  <c r="D30" i="1"/>
  <c r="C30" i="5" s="1"/>
  <c r="I29" i="1"/>
  <c r="H29" i="1"/>
  <c r="G29" i="1"/>
  <c r="F29" i="1"/>
  <c r="E29" i="1"/>
  <c r="D29" i="1"/>
  <c r="C29" i="5" s="1"/>
  <c r="I28" i="1"/>
  <c r="H28" i="1"/>
  <c r="G28" i="1"/>
  <c r="F28" i="1"/>
  <c r="E28" i="1"/>
  <c r="D28" i="1"/>
  <c r="C28" i="5" s="1"/>
  <c r="I27" i="1"/>
  <c r="H27" i="1"/>
  <c r="G27" i="1"/>
  <c r="F27" i="1"/>
  <c r="E27" i="1"/>
  <c r="D27" i="1"/>
  <c r="C27" i="5" s="1"/>
  <c r="I26" i="1"/>
  <c r="H26" i="1"/>
  <c r="G26" i="1"/>
  <c r="F26" i="1"/>
  <c r="E26" i="1"/>
  <c r="D26" i="1"/>
  <c r="C26" i="5" s="1"/>
  <c r="I25" i="1"/>
  <c r="H25" i="1"/>
  <c r="G25" i="1"/>
  <c r="F25" i="1"/>
  <c r="E25" i="1"/>
  <c r="D25" i="1"/>
  <c r="C25" i="5" s="1"/>
  <c r="I24" i="1"/>
  <c r="H24" i="1"/>
  <c r="G24" i="1"/>
  <c r="F24" i="1"/>
  <c r="E24" i="1"/>
  <c r="D24" i="1"/>
  <c r="C24" i="5" s="1"/>
  <c r="I23" i="1"/>
  <c r="H23" i="1"/>
  <c r="G23" i="1"/>
  <c r="F23" i="1"/>
  <c r="E23" i="1"/>
  <c r="D23" i="1"/>
  <c r="C23" i="5" s="1"/>
  <c r="I22" i="1"/>
  <c r="H22" i="1"/>
  <c r="G22" i="1"/>
  <c r="F22" i="1"/>
  <c r="E22" i="1"/>
  <c r="D22" i="1"/>
  <c r="C22" i="5" s="1"/>
  <c r="I21" i="1"/>
  <c r="H21" i="1"/>
  <c r="G21" i="1"/>
  <c r="F21" i="1"/>
  <c r="E21" i="1"/>
  <c r="D21" i="1"/>
  <c r="C21" i="5" s="1"/>
  <c r="I20" i="1"/>
  <c r="H20" i="1"/>
  <c r="G20" i="1"/>
  <c r="F20" i="1"/>
  <c r="E20" i="1"/>
  <c r="D20" i="1"/>
  <c r="C20" i="5" s="1"/>
  <c r="I19" i="1"/>
  <c r="H19" i="1"/>
  <c r="G19" i="1"/>
  <c r="F19" i="1"/>
  <c r="E19" i="1"/>
  <c r="D19" i="1"/>
  <c r="C19" i="5" s="1"/>
  <c r="I18" i="1"/>
  <c r="H18" i="1"/>
  <c r="G18" i="1"/>
  <c r="F18" i="1"/>
  <c r="E18" i="1"/>
  <c r="D18" i="1"/>
  <c r="C18" i="5" s="1"/>
  <c r="I17" i="1"/>
  <c r="H17" i="1"/>
  <c r="G17" i="1"/>
  <c r="F17" i="1"/>
  <c r="E17" i="1"/>
  <c r="D17" i="1"/>
  <c r="C17" i="5" s="1"/>
  <c r="D15" i="1"/>
  <c r="C15" i="5" s="1"/>
  <c r="D14" i="1"/>
  <c r="C14" i="5" s="1"/>
  <c r="D13" i="1"/>
  <c r="C13" i="5" s="1"/>
  <c r="D12" i="1"/>
  <c r="C12" i="5" s="1"/>
  <c r="D11" i="1"/>
  <c r="C11" i="5" s="1"/>
  <c r="D10" i="1"/>
  <c r="C10" i="5" s="1"/>
  <c r="D9" i="1"/>
  <c r="C9" i="5" s="1"/>
  <c r="D8" i="1"/>
  <c r="C8" i="5" s="1"/>
  <c r="D7" i="1"/>
  <c r="C7" i="5" s="1"/>
  <c r="D6" i="1"/>
  <c r="C6" i="5" s="1"/>
  <c r="D5" i="1"/>
  <c r="C5" i="5" s="1"/>
  <c r="D4" i="1"/>
  <c r="C4" i="5" s="1"/>
  <c r="D3" i="1"/>
  <c r="C3" i="5" s="1"/>
  <c r="D2" i="1"/>
  <c r="C2" i="5" s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G3" i="1"/>
  <c r="F3" i="1"/>
  <c r="E3" i="1"/>
  <c r="I2" i="1"/>
  <c r="H2" i="1"/>
  <c r="G2" i="1"/>
  <c r="F2" i="1"/>
  <c r="E2" i="1"/>
  <c r="E45" i="17" l="1"/>
  <c r="I45" i="27" s="1"/>
  <c r="F16" i="15"/>
  <c r="H16" i="28" s="1"/>
  <c r="T45" i="2"/>
  <c r="D16" i="13"/>
  <c r="F45" i="2"/>
  <c r="G45" i="28" s="1"/>
  <c r="F16" i="19"/>
  <c r="J16" i="28" s="1"/>
  <c r="F45" i="19"/>
  <c r="J45" i="28" s="1"/>
  <c r="J58" i="21"/>
  <c r="L7" i="29" s="1"/>
  <c r="I16" i="19"/>
  <c r="G16" i="19"/>
  <c r="N16" i="19"/>
  <c r="K16" i="19"/>
  <c r="T16" i="19"/>
  <c r="R45" i="19"/>
  <c r="G45" i="19"/>
  <c r="N45" i="19"/>
  <c r="K45" i="19"/>
  <c r="L16" i="17"/>
  <c r="C41" i="19"/>
  <c r="S58" i="15"/>
  <c r="F45" i="17"/>
  <c r="I45" i="28" s="1"/>
  <c r="I40" i="28"/>
  <c r="D16" i="17"/>
  <c r="J16" i="9"/>
  <c r="G16" i="11"/>
  <c r="R16" i="11"/>
  <c r="R58" i="11"/>
  <c r="T45" i="11"/>
  <c r="J16" i="15"/>
  <c r="H16" i="15"/>
  <c r="S45" i="15"/>
  <c r="O45" i="15"/>
  <c r="N16" i="17"/>
  <c r="K16" i="17"/>
  <c r="T45" i="17"/>
  <c r="O16" i="19"/>
  <c r="H45" i="19"/>
  <c r="E45" i="15"/>
  <c r="H45" i="27" s="1"/>
  <c r="F16" i="17"/>
  <c r="I16" i="28" s="1"/>
  <c r="E16" i="15"/>
  <c r="H16" i="27" s="1"/>
  <c r="E16" i="21"/>
  <c r="K16" i="27" s="1"/>
  <c r="K12" i="27"/>
  <c r="F16" i="13"/>
  <c r="H16" i="13"/>
  <c r="O16" i="13"/>
  <c r="F45" i="13"/>
  <c r="H45" i="13"/>
  <c r="O45" i="13"/>
  <c r="N58" i="13"/>
  <c r="F16" i="21"/>
  <c r="K16" i="28" s="1"/>
  <c r="K12" i="28"/>
  <c r="F45" i="21"/>
  <c r="K45" i="28" s="1"/>
  <c r="K40" i="28"/>
  <c r="N16" i="9"/>
  <c r="K16" i="9"/>
  <c r="T16" i="9"/>
  <c r="K16" i="13"/>
  <c r="T16" i="13"/>
  <c r="K45" i="13"/>
  <c r="T45" i="13"/>
  <c r="N16" i="2"/>
  <c r="E45" i="2"/>
  <c r="G45" i="27" s="1"/>
  <c r="G41" i="27"/>
  <c r="H16" i="2"/>
  <c r="F16" i="2"/>
  <c r="G16" i="28" s="1"/>
  <c r="G13" i="28"/>
  <c r="C16" i="2"/>
  <c r="D18" i="25"/>
  <c r="D28" i="25"/>
  <c r="C45" i="2"/>
  <c r="D40" i="25"/>
  <c r="J45" i="13"/>
  <c r="D31" i="25"/>
  <c r="D2" i="25"/>
  <c r="D4" i="25"/>
  <c r="D8" i="25"/>
  <c r="D10" i="25"/>
  <c r="E45" i="13"/>
  <c r="D47" i="25"/>
  <c r="D51" i="25"/>
  <c r="D55" i="25"/>
  <c r="D45" i="13"/>
  <c r="D17" i="25"/>
  <c r="D19" i="25"/>
  <c r="D21" i="25"/>
  <c r="D23" i="25"/>
  <c r="D25" i="25"/>
  <c r="D29" i="25"/>
  <c r="D33" i="25"/>
  <c r="D35" i="25"/>
  <c r="D37" i="25"/>
  <c r="D39" i="25"/>
  <c r="J45" i="11"/>
  <c r="N16" i="11"/>
  <c r="J16" i="11"/>
  <c r="S16" i="11"/>
  <c r="H16" i="11"/>
  <c r="O16" i="11"/>
  <c r="H45" i="11"/>
  <c r="O45" i="11"/>
  <c r="G45" i="11"/>
  <c r="D45" i="9"/>
  <c r="S45" i="9"/>
  <c r="L45" i="9"/>
  <c r="T45" i="9"/>
  <c r="S16" i="13"/>
  <c r="E16" i="11"/>
  <c r="T16" i="11"/>
  <c r="K45" i="11"/>
  <c r="L16" i="11"/>
  <c r="I16" i="11"/>
  <c r="F45" i="9"/>
  <c r="I16" i="9"/>
  <c r="E45" i="9"/>
  <c r="S16" i="7"/>
  <c r="T16" i="7"/>
  <c r="C16" i="5"/>
  <c r="M58" i="9"/>
  <c r="O16" i="9"/>
  <c r="M58" i="11"/>
  <c r="L45" i="13"/>
  <c r="K45" i="2"/>
  <c r="I45" i="2"/>
  <c r="H45" i="15"/>
  <c r="F45" i="15"/>
  <c r="H45" i="28" s="1"/>
  <c r="J58" i="15"/>
  <c r="I7" i="29" s="1"/>
  <c r="E16" i="17"/>
  <c r="I16" i="27" s="1"/>
  <c r="T16" i="17"/>
  <c r="K45" i="17"/>
  <c r="I45" i="17"/>
  <c r="D58" i="17"/>
  <c r="J4" i="29" s="1"/>
  <c r="H16" i="19"/>
  <c r="O45" i="19"/>
  <c r="L45" i="19"/>
  <c r="G16" i="21"/>
  <c r="S45" i="7"/>
  <c r="R16" i="9"/>
  <c r="I45" i="9"/>
  <c r="G45" i="9"/>
  <c r="F16" i="11"/>
  <c r="D16" i="11"/>
  <c r="I45" i="13"/>
  <c r="R45" i="13"/>
  <c r="G45" i="13"/>
  <c r="L45" i="2"/>
  <c r="D45" i="5"/>
  <c r="C46" i="7" s="1"/>
  <c r="C40" i="7"/>
  <c r="C45" i="7" s="1"/>
  <c r="O45" i="9"/>
  <c r="K16" i="11"/>
  <c r="O58" i="15"/>
  <c r="I6" i="29" s="1"/>
  <c r="L58" i="17"/>
  <c r="C16" i="21"/>
  <c r="O45" i="17"/>
  <c r="E16" i="19"/>
  <c r="J16" i="27" s="1"/>
  <c r="O58" i="21"/>
  <c r="L6" i="29" s="1"/>
  <c r="F16" i="9"/>
  <c r="S16" i="9"/>
  <c r="J45" i="9"/>
  <c r="E58" i="11"/>
  <c r="L16" i="13"/>
  <c r="J16" i="13"/>
  <c r="S45" i="13"/>
  <c r="S58" i="13"/>
  <c r="R16" i="2"/>
  <c r="G16" i="2"/>
  <c r="N45" i="2"/>
  <c r="N58" i="2"/>
  <c r="D16" i="15"/>
  <c r="S16" i="15"/>
  <c r="L45" i="15"/>
  <c r="J45" i="15"/>
  <c r="I16" i="17"/>
  <c r="G16" i="17"/>
  <c r="N45" i="17"/>
  <c r="S58" i="17"/>
  <c r="L16" i="19"/>
  <c r="C45" i="21"/>
  <c r="K58" i="19"/>
  <c r="G16" i="9"/>
  <c r="E16" i="9"/>
  <c r="N45" i="9"/>
  <c r="K45" i="9"/>
  <c r="C16" i="13"/>
  <c r="D45" i="11"/>
  <c r="S45" i="11"/>
  <c r="L58" i="11"/>
  <c r="G16" i="13"/>
  <c r="N45" i="13"/>
  <c r="F58" i="13"/>
  <c r="F58" i="2"/>
  <c r="S16" i="17"/>
  <c r="J45" i="17"/>
  <c r="S45" i="17"/>
  <c r="J16" i="23"/>
  <c r="O16" i="23"/>
  <c r="J45" i="23"/>
  <c r="K16" i="23"/>
  <c r="F16" i="23"/>
  <c r="L16" i="28" s="1"/>
  <c r="S16" i="23"/>
  <c r="G45" i="23"/>
  <c r="R45" i="23"/>
  <c r="F45" i="23"/>
  <c r="L45" i="28" s="1"/>
  <c r="O45" i="23"/>
  <c r="L45" i="23"/>
  <c r="S45" i="23"/>
  <c r="L58" i="23"/>
  <c r="H16" i="23"/>
  <c r="G16" i="23"/>
  <c r="R16" i="23"/>
  <c r="H45" i="23"/>
  <c r="K45" i="23"/>
  <c r="E16" i="23"/>
  <c r="L16" i="27" s="1"/>
  <c r="I16" i="23"/>
  <c r="T16" i="23"/>
  <c r="N45" i="23"/>
  <c r="T45" i="23"/>
  <c r="E45" i="23"/>
  <c r="L45" i="27" s="1"/>
  <c r="I45" i="23"/>
  <c r="S58" i="23"/>
  <c r="M58" i="23"/>
  <c r="O58" i="23"/>
  <c r="M6" i="29" s="1"/>
  <c r="R58" i="23"/>
  <c r="F58" i="23"/>
  <c r="E58" i="23"/>
  <c r="N58" i="23"/>
  <c r="N16" i="23"/>
  <c r="T58" i="23"/>
  <c r="K58" i="23"/>
  <c r="L16" i="23"/>
  <c r="J58" i="23"/>
  <c r="M7" i="29" s="1"/>
  <c r="M58" i="21"/>
  <c r="R58" i="21"/>
  <c r="R45" i="21"/>
  <c r="F58" i="21"/>
  <c r="D58" i="21"/>
  <c r="L4" i="29" s="1"/>
  <c r="I45" i="21"/>
  <c r="E58" i="21"/>
  <c r="K16" i="21"/>
  <c r="N58" i="21"/>
  <c r="K58" i="21"/>
  <c r="L58" i="21"/>
  <c r="M58" i="19"/>
  <c r="O58" i="19"/>
  <c r="K6" i="29" s="1"/>
  <c r="R58" i="19"/>
  <c r="R16" i="19"/>
  <c r="D45" i="19"/>
  <c r="E58" i="19"/>
  <c r="D16" i="19"/>
  <c r="D58" i="19"/>
  <c r="K4" i="29" s="1"/>
  <c r="E45" i="19"/>
  <c r="J45" i="27" s="1"/>
  <c r="I45" i="19"/>
  <c r="F58" i="19"/>
  <c r="T58" i="19"/>
  <c r="L58" i="19"/>
  <c r="S58" i="19"/>
  <c r="J58" i="19"/>
  <c r="K7" i="29" s="1"/>
  <c r="N58" i="19"/>
  <c r="M58" i="17"/>
  <c r="R58" i="17"/>
  <c r="O58" i="17"/>
  <c r="J6" i="29" s="1"/>
  <c r="F58" i="17"/>
  <c r="C49" i="19"/>
  <c r="C58" i="19" s="1"/>
  <c r="E58" i="17"/>
  <c r="J58" i="17"/>
  <c r="J7" i="29" s="1"/>
  <c r="N58" i="17"/>
  <c r="T58" i="17"/>
  <c r="K58" i="17"/>
  <c r="M58" i="15"/>
  <c r="R16" i="15"/>
  <c r="R58" i="15"/>
  <c r="C13" i="17"/>
  <c r="C16" i="17" s="1"/>
  <c r="F58" i="15"/>
  <c r="C45" i="17"/>
  <c r="D45" i="15"/>
  <c r="E58" i="15"/>
  <c r="L58" i="15"/>
  <c r="N58" i="15"/>
  <c r="N16" i="15"/>
  <c r="T58" i="15"/>
  <c r="K58" i="15"/>
  <c r="M58" i="2"/>
  <c r="O58" i="2"/>
  <c r="H6" i="29" s="1"/>
  <c r="R58" i="2"/>
  <c r="D16" i="2"/>
  <c r="D45" i="2"/>
  <c r="C16" i="15"/>
  <c r="C45" i="15"/>
  <c r="H45" i="2"/>
  <c r="E58" i="2"/>
  <c r="L58" i="2"/>
  <c r="S58" i="2"/>
  <c r="J58" i="2"/>
  <c r="H7" i="29" s="1"/>
  <c r="T58" i="2"/>
  <c r="K58" i="2"/>
  <c r="M58" i="13"/>
  <c r="R58" i="13"/>
  <c r="O58" i="13"/>
  <c r="G6" i="29" s="1"/>
  <c r="R16" i="13"/>
  <c r="E16" i="13"/>
  <c r="I16" i="13"/>
  <c r="E58" i="13"/>
  <c r="N16" i="13"/>
  <c r="T58" i="13"/>
  <c r="K58" i="13"/>
  <c r="L58" i="13"/>
  <c r="J58" i="13"/>
  <c r="G7" i="29" s="1"/>
  <c r="O58" i="11"/>
  <c r="F6" i="29" s="1"/>
  <c r="E45" i="11"/>
  <c r="I45" i="11"/>
  <c r="F58" i="11"/>
  <c r="T58" i="11"/>
  <c r="K58" i="11"/>
  <c r="N45" i="11"/>
  <c r="S58" i="11"/>
  <c r="J58" i="11"/>
  <c r="F7" i="29" s="1"/>
  <c r="N58" i="11"/>
  <c r="J58" i="9"/>
  <c r="E7" i="29" s="1"/>
  <c r="T58" i="9"/>
  <c r="O58" i="9"/>
  <c r="E6" i="29" s="1"/>
  <c r="R58" i="9"/>
  <c r="R45" i="9"/>
  <c r="H16" i="9"/>
  <c r="F58" i="9"/>
  <c r="E58" i="9"/>
  <c r="K58" i="9"/>
  <c r="L16" i="9"/>
  <c r="L58" i="9"/>
  <c r="S58" i="9"/>
  <c r="N58" i="9"/>
  <c r="S58" i="7"/>
  <c r="T45" i="7"/>
  <c r="N58" i="7"/>
  <c r="F45" i="7"/>
  <c r="O45" i="7"/>
  <c r="R45" i="7"/>
  <c r="C45" i="9"/>
  <c r="M58" i="7"/>
  <c r="H45" i="7"/>
  <c r="F58" i="7"/>
  <c r="D16" i="7"/>
  <c r="C18" i="9"/>
  <c r="C22" i="9"/>
  <c r="C26" i="9"/>
  <c r="C30" i="9"/>
  <c r="C34" i="9"/>
  <c r="C38" i="9"/>
  <c r="E58" i="7"/>
  <c r="I45" i="7"/>
  <c r="F16" i="7"/>
  <c r="D45" i="7"/>
  <c r="G45" i="7"/>
  <c r="G16" i="7"/>
  <c r="L45" i="7"/>
  <c r="J58" i="7"/>
  <c r="D7" i="29" s="1"/>
  <c r="T58" i="7"/>
  <c r="N45" i="7"/>
  <c r="J16" i="7"/>
  <c r="K45" i="7"/>
  <c r="K16" i="7"/>
  <c r="C16" i="7"/>
  <c r="S45" i="21"/>
  <c r="T58" i="21"/>
  <c r="S16" i="21"/>
  <c r="T45" i="21"/>
  <c r="T16" i="21"/>
  <c r="S58" i="21"/>
  <c r="C58" i="21"/>
  <c r="C16" i="19"/>
  <c r="C45" i="19"/>
  <c r="D58" i="15"/>
  <c r="I4" i="29" s="1"/>
  <c r="C58" i="17"/>
  <c r="C58" i="15"/>
  <c r="D58" i="2"/>
  <c r="H4" i="29" s="1"/>
  <c r="C58" i="2"/>
  <c r="D58" i="13"/>
  <c r="G4" i="29" s="1"/>
  <c r="D58" i="11"/>
  <c r="F4" i="29" s="1"/>
  <c r="C45" i="13"/>
  <c r="C58" i="13"/>
  <c r="C16" i="11"/>
  <c r="D58" i="9"/>
  <c r="E4" i="29" s="1"/>
  <c r="C40" i="11"/>
  <c r="C45" i="11" s="1"/>
  <c r="D16" i="9"/>
  <c r="K58" i="7"/>
  <c r="O58" i="7"/>
  <c r="D6" i="29" s="1"/>
  <c r="D58" i="7"/>
  <c r="D4" i="29" s="1"/>
  <c r="L58" i="7"/>
  <c r="C16" i="9"/>
  <c r="R58" i="7"/>
  <c r="C49" i="9"/>
  <c r="C53" i="9"/>
  <c r="C57" i="9"/>
  <c r="C16" i="23"/>
  <c r="D45" i="21"/>
  <c r="C58" i="23" s="1"/>
  <c r="C45" i="23"/>
  <c r="C58" i="5"/>
  <c r="D16" i="5"/>
  <c r="S16" i="5"/>
  <c r="L45" i="5"/>
  <c r="O16" i="5"/>
  <c r="O45" i="5"/>
  <c r="F16" i="5"/>
  <c r="F45" i="5"/>
  <c r="H16" i="5"/>
  <c r="E16" i="5"/>
  <c r="I16" i="5"/>
  <c r="T16" i="5"/>
  <c r="F58" i="5"/>
  <c r="M58" i="5"/>
  <c r="R16" i="5"/>
  <c r="E45" i="5"/>
  <c r="I45" i="5"/>
  <c r="G45" i="5"/>
  <c r="N58" i="5"/>
  <c r="D58" i="5"/>
  <c r="C4" i="29" s="1"/>
  <c r="O58" i="5"/>
  <c r="C6" i="29" s="1"/>
  <c r="S58" i="5"/>
  <c r="N45" i="5"/>
  <c r="R45" i="5"/>
  <c r="E58" i="5"/>
  <c r="L58" i="5"/>
  <c r="T58" i="5"/>
  <c r="R58" i="5"/>
  <c r="K5" i="5"/>
  <c r="T57" i="1"/>
  <c r="S57" i="1"/>
  <c r="N57" i="1"/>
  <c r="M57" i="1"/>
  <c r="L57" i="1"/>
  <c r="K57" i="1"/>
  <c r="J57" i="1"/>
  <c r="T56" i="1"/>
  <c r="S56" i="1"/>
  <c r="N56" i="1"/>
  <c r="M56" i="1"/>
  <c r="L56" i="1"/>
  <c r="K56" i="1"/>
  <c r="J56" i="1"/>
  <c r="T55" i="1"/>
  <c r="S55" i="1"/>
  <c r="N55" i="1"/>
  <c r="M55" i="1"/>
  <c r="L55" i="1"/>
  <c r="K55" i="1"/>
  <c r="J55" i="1"/>
  <c r="T54" i="1"/>
  <c r="S54" i="1"/>
  <c r="N54" i="1"/>
  <c r="M54" i="1"/>
  <c r="L54" i="1"/>
  <c r="K54" i="1"/>
  <c r="J54" i="1"/>
  <c r="T53" i="1"/>
  <c r="S53" i="1"/>
  <c r="N53" i="1"/>
  <c r="M53" i="1"/>
  <c r="L53" i="1"/>
  <c r="K53" i="1"/>
  <c r="J53" i="1"/>
  <c r="T52" i="1"/>
  <c r="S52" i="1"/>
  <c r="N52" i="1"/>
  <c r="M52" i="1"/>
  <c r="L52" i="1"/>
  <c r="K52" i="1"/>
  <c r="J52" i="1"/>
  <c r="T51" i="1"/>
  <c r="S51" i="1"/>
  <c r="N51" i="1"/>
  <c r="M51" i="1"/>
  <c r="L51" i="1"/>
  <c r="K51" i="1"/>
  <c r="J51" i="1"/>
  <c r="T50" i="1"/>
  <c r="S50" i="1"/>
  <c r="N50" i="1"/>
  <c r="M50" i="1"/>
  <c r="L50" i="1"/>
  <c r="K50" i="1"/>
  <c r="J50" i="1"/>
  <c r="T49" i="1"/>
  <c r="S49" i="1"/>
  <c r="N49" i="1"/>
  <c r="M49" i="1"/>
  <c r="L49" i="1"/>
  <c r="K49" i="1"/>
  <c r="J49" i="1"/>
  <c r="T48" i="1"/>
  <c r="S48" i="1"/>
  <c r="N48" i="1"/>
  <c r="M48" i="1"/>
  <c r="L48" i="1"/>
  <c r="K48" i="1"/>
  <c r="J48" i="1"/>
  <c r="T47" i="1"/>
  <c r="S47" i="1"/>
  <c r="N47" i="1"/>
  <c r="M47" i="1"/>
  <c r="L47" i="1"/>
  <c r="K47" i="1"/>
  <c r="J47" i="1"/>
  <c r="T46" i="1"/>
  <c r="S46" i="1"/>
  <c r="N46" i="1"/>
  <c r="M46" i="1"/>
  <c r="L46" i="1"/>
  <c r="K46" i="1"/>
  <c r="J46" i="1"/>
  <c r="T44" i="1"/>
  <c r="S44" i="1"/>
  <c r="N44" i="1"/>
  <c r="L44" i="1"/>
  <c r="K44" i="1"/>
  <c r="J44" i="1"/>
  <c r="T43" i="1"/>
  <c r="S43" i="1"/>
  <c r="N43" i="1"/>
  <c r="L43" i="1"/>
  <c r="K43" i="1"/>
  <c r="J43" i="1"/>
  <c r="T42" i="1"/>
  <c r="S42" i="1"/>
  <c r="N42" i="1"/>
  <c r="L42" i="1"/>
  <c r="K42" i="1"/>
  <c r="J42" i="1"/>
  <c r="T41" i="1"/>
  <c r="S41" i="1"/>
  <c r="N41" i="1"/>
  <c r="L41" i="1"/>
  <c r="K41" i="1"/>
  <c r="J41" i="1"/>
  <c r="T40" i="1"/>
  <c r="T45" i="1" s="1"/>
  <c r="S40" i="1"/>
  <c r="S45" i="1" s="1"/>
  <c r="O45" i="1"/>
  <c r="N40" i="1"/>
  <c r="L40" i="1"/>
  <c r="K40" i="1"/>
  <c r="J40" i="1"/>
  <c r="I45" i="1"/>
  <c r="H45" i="1"/>
  <c r="E45" i="1"/>
  <c r="D45" i="1"/>
  <c r="T39" i="1"/>
  <c r="S39" i="1"/>
  <c r="N39" i="1"/>
  <c r="M39" i="1"/>
  <c r="L39" i="1"/>
  <c r="K39" i="1"/>
  <c r="J39" i="1"/>
  <c r="T38" i="1"/>
  <c r="S38" i="1"/>
  <c r="N38" i="1"/>
  <c r="M38" i="1"/>
  <c r="L38" i="1"/>
  <c r="K38" i="1"/>
  <c r="J38" i="1"/>
  <c r="T37" i="1"/>
  <c r="S37" i="1"/>
  <c r="N37" i="1"/>
  <c r="M37" i="1"/>
  <c r="L37" i="1"/>
  <c r="K37" i="1"/>
  <c r="J37" i="1"/>
  <c r="T36" i="1"/>
  <c r="S36" i="1"/>
  <c r="N36" i="1"/>
  <c r="M36" i="1"/>
  <c r="L36" i="1"/>
  <c r="K36" i="1"/>
  <c r="J36" i="1"/>
  <c r="T35" i="1"/>
  <c r="S35" i="1"/>
  <c r="N35" i="1"/>
  <c r="M35" i="1"/>
  <c r="L35" i="1"/>
  <c r="K35" i="1"/>
  <c r="J35" i="1"/>
  <c r="T34" i="1"/>
  <c r="S34" i="1"/>
  <c r="N34" i="1"/>
  <c r="M34" i="1"/>
  <c r="L34" i="1"/>
  <c r="K34" i="1"/>
  <c r="J34" i="1"/>
  <c r="T33" i="1"/>
  <c r="S33" i="1"/>
  <c r="N33" i="1"/>
  <c r="M33" i="1"/>
  <c r="L33" i="1"/>
  <c r="K33" i="1"/>
  <c r="J33" i="1"/>
  <c r="T32" i="1"/>
  <c r="S32" i="1"/>
  <c r="N32" i="1"/>
  <c r="M32" i="1"/>
  <c r="L32" i="1"/>
  <c r="K32" i="1"/>
  <c r="J32" i="1"/>
  <c r="T31" i="1"/>
  <c r="S31" i="1"/>
  <c r="N31" i="1"/>
  <c r="M31" i="1"/>
  <c r="L31" i="1"/>
  <c r="K31" i="1"/>
  <c r="J31" i="1"/>
  <c r="T30" i="1"/>
  <c r="S30" i="1"/>
  <c r="N30" i="1"/>
  <c r="M30" i="1"/>
  <c r="L30" i="1"/>
  <c r="K30" i="1"/>
  <c r="J30" i="1"/>
  <c r="T29" i="1"/>
  <c r="S29" i="1"/>
  <c r="N29" i="1"/>
  <c r="M29" i="1"/>
  <c r="L29" i="1"/>
  <c r="K29" i="1"/>
  <c r="J29" i="1"/>
  <c r="T28" i="1"/>
  <c r="S28" i="1"/>
  <c r="N28" i="1"/>
  <c r="M28" i="1"/>
  <c r="L28" i="1"/>
  <c r="K28" i="1"/>
  <c r="J28" i="1"/>
  <c r="T27" i="1"/>
  <c r="S27" i="1"/>
  <c r="N27" i="1"/>
  <c r="M27" i="1"/>
  <c r="L27" i="1"/>
  <c r="K27" i="1"/>
  <c r="J27" i="1"/>
  <c r="T26" i="1"/>
  <c r="S26" i="1"/>
  <c r="N26" i="1"/>
  <c r="M26" i="1"/>
  <c r="L26" i="1"/>
  <c r="K26" i="1"/>
  <c r="J26" i="1"/>
  <c r="T25" i="1"/>
  <c r="S25" i="1"/>
  <c r="N25" i="1"/>
  <c r="M25" i="1"/>
  <c r="L25" i="1"/>
  <c r="K25" i="1"/>
  <c r="J25" i="1"/>
  <c r="T24" i="1"/>
  <c r="S24" i="1"/>
  <c r="N24" i="1"/>
  <c r="M24" i="1"/>
  <c r="L24" i="1"/>
  <c r="K24" i="1"/>
  <c r="J24" i="1"/>
  <c r="T23" i="1"/>
  <c r="S23" i="1"/>
  <c r="N23" i="1"/>
  <c r="M23" i="1"/>
  <c r="L23" i="1"/>
  <c r="K23" i="1"/>
  <c r="J23" i="1"/>
  <c r="T22" i="1"/>
  <c r="S22" i="1"/>
  <c r="N22" i="1"/>
  <c r="M22" i="1"/>
  <c r="L22" i="1"/>
  <c r="K22" i="1"/>
  <c r="J22" i="1"/>
  <c r="T21" i="1"/>
  <c r="S21" i="1"/>
  <c r="N21" i="1"/>
  <c r="M21" i="1"/>
  <c r="L21" i="1"/>
  <c r="K21" i="1"/>
  <c r="J21" i="1"/>
  <c r="M21" i="28"/>
  <c r="T20" i="1"/>
  <c r="S20" i="1"/>
  <c r="N20" i="1"/>
  <c r="M20" i="1"/>
  <c r="L20" i="1"/>
  <c r="K20" i="1"/>
  <c r="J20" i="1"/>
  <c r="T19" i="1"/>
  <c r="S19" i="1"/>
  <c r="N19" i="1"/>
  <c r="M19" i="1"/>
  <c r="L19" i="1"/>
  <c r="K19" i="1"/>
  <c r="J19" i="1"/>
  <c r="T18" i="1"/>
  <c r="S18" i="1"/>
  <c r="N18" i="1"/>
  <c r="M18" i="1"/>
  <c r="L18" i="1"/>
  <c r="K18" i="1"/>
  <c r="J18" i="1"/>
  <c r="T17" i="1"/>
  <c r="S17" i="1"/>
  <c r="N17" i="1"/>
  <c r="M17" i="1"/>
  <c r="L17" i="1"/>
  <c r="K17" i="1"/>
  <c r="J17" i="1"/>
  <c r="M16" i="1"/>
  <c r="T15" i="1"/>
  <c r="S15" i="1"/>
  <c r="N15" i="1"/>
  <c r="L15" i="1"/>
  <c r="K15" i="1"/>
  <c r="J15" i="1"/>
  <c r="T14" i="1"/>
  <c r="S14" i="1"/>
  <c r="N14" i="1"/>
  <c r="L14" i="1"/>
  <c r="K14" i="1"/>
  <c r="J14" i="1"/>
  <c r="T13" i="1"/>
  <c r="S13" i="1"/>
  <c r="N13" i="1"/>
  <c r="L13" i="1"/>
  <c r="K13" i="1"/>
  <c r="J13" i="1"/>
  <c r="T12" i="1"/>
  <c r="T16" i="1" s="1"/>
  <c r="S12" i="1"/>
  <c r="R16" i="1"/>
  <c r="N12" i="1"/>
  <c r="L12" i="1"/>
  <c r="K12" i="1"/>
  <c r="J12" i="1"/>
  <c r="I16" i="1"/>
  <c r="H16" i="1"/>
  <c r="G16" i="1"/>
  <c r="E16" i="1"/>
  <c r="D16" i="1"/>
  <c r="T11" i="1"/>
  <c r="S11" i="1"/>
  <c r="N11" i="1"/>
  <c r="L11" i="1"/>
  <c r="K11" i="1"/>
  <c r="J11" i="1"/>
  <c r="T10" i="1"/>
  <c r="S10" i="1"/>
  <c r="N10" i="1"/>
  <c r="M10" i="1"/>
  <c r="L10" i="1"/>
  <c r="K10" i="1"/>
  <c r="J10" i="1"/>
  <c r="T9" i="1"/>
  <c r="S9" i="1"/>
  <c r="N9" i="1"/>
  <c r="M9" i="1"/>
  <c r="L9" i="1"/>
  <c r="K9" i="1"/>
  <c r="J9" i="1"/>
  <c r="T8" i="1"/>
  <c r="S8" i="1"/>
  <c r="N8" i="1"/>
  <c r="M8" i="1"/>
  <c r="L8" i="1"/>
  <c r="K8" i="1"/>
  <c r="J8" i="1"/>
  <c r="T7" i="1"/>
  <c r="S7" i="1"/>
  <c r="N7" i="1"/>
  <c r="M7" i="1"/>
  <c r="L7" i="1"/>
  <c r="K7" i="1"/>
  <c r="J7" i="1"/>
  <c r="T6" i="1"/>
  <c r="S6" i="1"/>
  <c r="N6" i="1"/>
  <c r="M6" i="1"/>
  <c r="L6" i="1"/>
  <c r="K6" i="1"/>
  <c r="J6" i="1"/>
  <c r="T5" i="1"/>
  <c r="S5" i="1"/>
  <c r="N5" i="1"/>
  <c r="M5" i="1"/>
  <c r="L5" i="1"/>
  <c r="K5" i="1"/>
  <c r="J5" i="1"/>
  <c r="T4" i="1"/>
  <c r="S4" i="1"/>
  <c r="N4" i="1"/>
  <c r="M4" i="1"/>
  <c r="L4" i="1"/>
  <c r="K4" i="1"/>
  <c r="J4" i="1"/>
  <c r="T3" i="1"/>
  <c r="S3" i="1"/>
  <c r="N3" i="1"/>
  <c r="M3" i="1"/>
  <c r="L3" i="1"/>
  <c r="K3" i="1"/>
  <c r="J3" i="1"/>
  <c r="T2" i="1"/>
  <c r="S2" i="1"/>
  <c r="N2" i="1"/>
  <c r="M2" i="1"/>
  <c r="L2" i="1"/>
  <c r="K2" i="1"/>
  <c r="J2" i="1"/>
  <c r="Q21" i="25"/>
  <c r="I21" i="25"/>
  <c r="C21" i="25"/>
  <c r="R21" i="27"/>
  <c r="Q21" i="27"/>
  <c r="P21" i="27"/>
  <c r="O21" i="27"/>
  <c r="N21" i="27"/>
  <c r="M21" i="27"/>
  <c r="B21" i="27"/>
  <c r="S21" i="27" s="1"/>
  <c r="B21" i="28"/>
  <c r="S21" i="28" s="1"/>
  <c r="R21" i="28"/>
  <c r="Q21" i="28"/>
  <c r="P21" i="28"/>
  <c r="O21" i="28"/>
  <c r="N21" i="28"/>
  <c r="B57" i="1"/>
  <c r="B56" i="1"/>
  <c r="B55" i="1"/>
  <c r="B54" i="1"/>
  <c r="B53" i="1"/>
  <c r="B52" i="1"/>
  <c r="B51" i="1"/>
  <c r="B50" i="1"/>
  <c r="B49" i="1"/>
  <c r="B48" i="1"/>
  <c r="B47" i="1"/>
  <c r="B46" i="1"/>
  <c r="B44" i="1"/>
  <c r="B43" i="1"/>
  <c r="B42" i="1"/>
  <c r="G45" i="1"/>
  <c r="B41" i="1"/>
  <c r="F45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5" i="1"/>
  <c r="B14" i="1"/>
  <c r="B13" i="1"/>
  <c r="O16" i="1"/>
  <c r="F16" i="1"/>
  <c r="B12" i="1"/>
  <c r="B11" i="1"/>
  <c r="B10" i="1"/>
  <c r="B9" i="1"/>
  <c r="B8" i="1"/>
  <c r="B7" i="1"/>
  <c r="B6" i="1"/>
  <c r="B5" i="1"/>
  <c r="B4" i="1"/>
  <c r="B3" i="1"/>
  <c r="B2" i="1"/>
  <c r="D21" i="28" l="1"/>
  <c r="F21" i="28" s="1"/>
  <c r="D21" i="27"/>
  <c r="S16" i="1"/>
  <c r="J16" i="1"/>
  <c r="J45" i="1"/>
  <c r="K45" i="1"/>
  <c r="N16" i="1"/>
  <c r="C58" i="9"/>
  <c r="C58" i="11"/>
  <c r="C58" i="7"/>
  <c r="K6" i="5"/>
  <c r="J6" i="5"/>
  <c r="K16" i="1"/>
  <c r="L45" i="1"/>
  <c r="L16" i="1"/>
  <c r="N45" i="1"/>
  <c r="R45" i="1"/>
  <c r="R58" i="1"/>
  <c r="K21" i="25"/>
  <c r="K58" i="1"/>
  <c r="D58" i="1"/>
  <c r="B4" i="29" s="1"/>
  <c r="M58" i="1"/>
  <c r="O58" i="1"/>
  <c r="B6" i="29" s="1"/>
  <c r="F58" i="1"/>
  <c r="E58" i="1"/>
  <c r="L58" i="1"/>
  <c r="T58" i="1"/>
  <c r="J58" i="1"/>
  <c r="B7" i="29" s="1"/>
  <c r="S58" i="1"/>
  <c r="N58" i="1"/>
  <c r="G21" i="25"/>
  <c r="H21" i="25" s="1"/>
  <c r="P21" i="25"/>
  <c r="T21" i="25"/>
  <c r="S21" i="25"/>
  <c r="O21" i="25"/>
  <c r="J21" i="25"/>
  <c r="U21" i="25"/>
  <c r="C22" i="26" s="1"/>
  <c r="N21" i="25"/>
  <c r="R21" i="25"/>
  <c r="V21" i="25"/>
  <c r="D22" i="26" s="1"/>
  <c r="C21" i="27"/>
  <c r="C21" i="28"/>
  <c r="K7" i="5" l="1"/>
  <c r="J7" i="5"/>
  <c r="E21" i="28"/>
  <c r="S24" i="25"/>
  <c r="S3" i="25"/>
  <c r="S32" i="25"/>
  <c r="S11" i="25"/>
  <c r="S56" i="25"/>
  <c r="S7" i="25"/>
  <c r="S15" i="25"/>
  <c r="S40" i="25"/>
  <c r="S30" i="25"/>
  <c r="S4" i="25"/>
  <c r="S8" i="25"/>
  <c r="S12" i="25"/>
  <c r="S14" i="25"/>
  <c r="S57" i="25"/>
  <c r="S20" i="25"/>
  <c r="S25" i="25"/>
  <c r="S29" i="25"/>
  <c r="S33" i="25"/>
  <c r="S37" i="25"/>
  <c r="S41" i="25"/>
  <c r="S54" i="25"/>
  <c r="S22" i="25"/>
  <c r="S38" i="25"/>
  <c r="S47" i="25"/>
  <c r="S55" i="25"/>
  <c r="S9" i="25"/>
  <c r="S31" i="25"/>
  <c r="S2" i="25"/>
  <c r="S18" i="25"/>
  <c r="S27" i="25"/>
  <c r="S35" i="25"/>
  <c r="S43" i="25"/>
  <c r="S17" i="25"/>
  <c r="S26" i="25"/>
  <c r="S34" i="25"/>
  <c r="S42" i="25"/>
  <c r="S51" i="25"/>
  <c r="S50" i="25"/>
  <c r="S6" i="25"/>
  <c r="S10" i="25"/>
  <c r="S23" i="25"/>
  <c r="S39" i="25"/>
  <c r="S49" i="25"/>
  <c r="S53" i="25"/>
  <c r="S19" i="25"/>
  <c r="S28" i="25"/>
  <c r="S36" i="25"/>
  <c r="S44" i="25"/>
  <c r="S46" i="25"/>
  <c r="S5" i="25"/>
  <c r="S13" i="25"/>
  <c r="S48" i="25"/>
  <c r="S52" i="25"/>
  <c r="B57" i="28"/>
  <c r="S57" i="28" s="1"/>
  <c r="B56" i="28"/>
  <c r="S56" i="28" s="1"/>
  <c r="B55" i="28"/>
  <c r="C55" i="28" s="1"/>
  <c r="B54" i="28"/>
  <c r="C54" i="28" s="1"/>
  <c r="B53" i="28"/>
  <c r="C53" i="28" s="1"/>
  <c r="B52" i="28"/>
  <c r="S52" i="28" s="1"/>
  <c r="B51" i="28"/>
  <c r="C51" i="28" s="1"/>
  <c r="B50" i="28"/>
  <c r="S50" i="28" s="1"/>
  <c r="B49" i="28"/>
  <c r="S49" i="28" s="1"/>
  <c r="B48" i="28"/>
  <c r="S48" i="28" s="1"/>
  <c r="B47" i="28"/>
  <c r="C47" i="28" s="1"/>
  <c r="B46" i="28"/>
  <c r="S46" i="28" s="1"/>
  <c r="B44" i="28"/>
  <c r="S44" i="28" s="1"/>
  <c r="B43" i="28"/>
  <c r="C43" i="28" s="1"/>
  <c r="B42" i="28"/>
  <c r="S42" i="28" s="1"/>
  <c r="B41" i="28"/>
  <c r="S41" i="28" s="1"/>
  <c r="B40" i="28"/>
  <c r="S40" i="28" s="1"/>
  <c r="B39" i="28"/>
  <c r="S39" i="28" s="1"/>
  <c r="B38" i="28"/>
  <c r="S38" i="28" s="1"/>
  <c r="B37" i="28"/>
  <c r="S37" i="28" s="1"/>
  <c r="B36" i="28"/>
  <c r="S36" i="28" s="1"/>
  <c r="B35" i="28"/>
  <c r="C35" i="28" s="1"/>
  <c r="B34" i="28"/>
  <c r="S34" i="28" s="1"/>
  <c r="B33" i="28"/>
  <c r="C33" i="28" s="1"/>
  <c r="B32" i="28"/>
  <c r="S32" i="28" s="1"/>
  <c r="B31" i="28"/>
  <c r="C31" i="28" s="1"/>
  <c r="B30" i="28"/>
  <c r="S30" i="28" s="1"/>
  <c r="B29" i="28"/>
  <c r="S29" i="28" s="1"/>
  <c r="B28" i="28"/>
  <c r="S28" i="28" s="1"/>
  <c r="B27" i="28"/>
  <c r="C27" i="28" s="1"/>
  <c r="B26" i="28"/>
  <c r="S26" i="28" s="1"/>
  <c r="B25" i="28"/>
  <c r="S25" i="28" s="1"/>
  <c r="B24" i="28"/>
  <c r="S24" i="28" s="1"/>
  <c r="B23" i="28"/>
  <c r="S23" i="28" s="1"/>
  <c r="B22" i="28"/>
  <c r="S22" i="28" s="1"/>
  <c r="B20" i="28"/>
  <c r="S20" i="28" s="1"/>
  <c r="B19" i="28"/>
  <c r="S19" i="28" s="1"/>
  <c r="B18" i="28"/>
  <c r="S18" i="28" s="1"/>
  <c r="B17" i="28"/>
  <c r="S17" i="28" s="1"/>
  <c r="B15" i="28"/>
  <c r="S15" i="28" s="1"/>
  <c r="B14" i="28"/>
  <c r="C14" i="28" s="1"/>
  <c r="B13" i="28"/>
  <c r="S13" i="28" s="1"/>
  <c r="B12" i="28"/>
  <c r="S12" i="28" s="1"/>
  <c r="B11" i="28"/>
  <c r="S11" i="28" s="1"/>
  <c r="B10" i="28"/>
  <c r="S10" i="28" s="1"/>
  <c r="B9" i="28"/>
  <c r="S9" i="28" s="1"/>
  <c r="B8" i="28"/>
  <c r="C8" i="28" s="1"/>
  <c r="B7" i="28"/>
  <c r="S7" i="28" s="1"/>
  <c r="B6" i="28"/>
  <c r="C6" i="28" s="1"/>
  <c r="B5" i="28"/>
  <c r="S5" i="28" s="1"/>
  <c r="B4" i="28"/>
  <c r="S4" i="28" s="1"/>
  <c r="B3" i="28"/>
  <c r="S3" i="28" s="1"/>
  <c r="B2" i="28"/>
  <c r="C2" i="28" s="1"/>
  <c r="B27" i="27"/>
  <c r="S27" i="27" s="1"/>
  <c r="B57" i="27"/>
  <c r="S57" i="27" s="1"/>
  <c r="B56" i="27"/>
  <c r="S56" i="27" s="1"/>
  <c r="B55" i="27"/>
  <c r="S55" i="27" s="1"/>
  <c r="B54" i="27"/>
  <c r="S54" i="27" s="1"/>
  <c r="B53" i="27"/>
  <c r="S53" i="27" s="1"/>
  <c r="B52" i="27"/>
  <c r="S52" i="27" s="1"/>
  <c r="B51" i="27"/>
  <c r="S51" i="27" s="1"/>
  <c r="B50" i="27"/>
  <c r="S50" i="27" s="1"/>
  <c r="B49" i="27"/>
  <c r="S49" i="27" s="1"/>
  <c r="B48" i="27"/>
  <c r="S48" i="27" s="1"/>
  <c r="B47" i="27"/>
  <c r="S47" i="27" s="1"/>
  <c r="B46" i="27"/>
  <c r="S46" i="27" s="1"/>
  <c r="B44" i="27"/>
  <c r="S44" i="27" s="1"/>
  <c r="B43" i="27"/>
  <c r="S43" i="27" s="1"/>
  <c r="B42" i="27"/>
  <c r="S42" i="27" s="1"/>
  <c r="B41" i="27"/>
  <c r="S41" i="27" s="1"/>
  <c r="B40" i="27"/>
  <c r="S40" i="27" s="1"/>
  <c r="B39" i="27"/>
  <c r="S39" i="27" s="1"/>
  <c r="B38" i="27"/>
  <c r="S38" i="27" s="1"/>
  <c r="B37" i="27"/>
  <c r="S37" i="27" s="1"/>
  <c r="B36" i="27"/>
  <c r="S36" i="27" s="1"/>
  <c r="B35" i="27"/>
  <c r="S35" i="27" s="1"/>
  <c r="B34" i="27"/>
  <c r="S34" i="27" s="1"/>
  <c r="B33" i="27"/>
  <c r="S33" i="27" s="1"/>
  <c r="B32" i="27"/>
  <c r="S32" i="27" s="1"/>
  <c r="B31" i="27"/>
  <c r="S31" i="27" s="1"/>
  <c r="B30" i="27"/>
  <c r="S30" i="27" s="1"/>
  <c r="B29" i="27"/>
  <c r="S29" i="27" s="1"/>
  <c r="B28" i="27"/>
  <c r="S28" i="27" s="1"/>
  <c r="B26" i="27"/>
  <c r="S26" i="27" s="1"/>
  <c r="B25" i="27"/>
  <c r="S25" i="27" s="1"/>
  <c r="B24" i="27"/>
  <c r="S24" i="27" s="1"/>
  <c r="B23" i="27"/>
  <c r="S23" i="27" s="1"/>
  <c r="B22" i="27"/>
  <c r="S22" i="27" s="1"/>
  <c r="B20" i="27"/>
  <c r="S20" i="27" s="1"/>
  <c r="B19" i="27"/>
  <c r="S19" i="27" s="1"/>
  <c r="B18" i="27"/>
  <c r="S18" i="27" s="1"/>
  <c r="B17" i="27"/>
  <c r="S17" i="27" s="1"/>
  <c r="B15" i="27"/>
  <c r="S15" i="27" s="1"/>
  <c r="B14" i="27"/>
  <c r="S14" i="27" s="1"/>
  <c r="B13" i="27"/>
  <c r="S13" i="27" s="1"/>
  <c r="B12" i="27"/>
  <c r="S12" i="27" s="1"/>
  <c r="B11" i="27"/>
  <c r="S11" i="27" s="1"/>
  <c r="B10" i="27"/>
  <c r="S10" i="27" s="1"/>
  <c r="B9" i="27"/>
  <c r="S9" i="27" s="1"/>
  <c r="B8" i="27"/>
  <c r="S8" i="27" s="1"/>
  <c r="B7" i="27"/>
  <c r="S7" i="27" s="1"/>
  <c r="B6" i="27"/>
  <c r="S6" i="27" s="1"/>
  <c r="B5" i="27"/>
  <c r="S5" i="27" s="1"/>
  <c r="B4" i="27"/>
  <c r="S4" i="27" s="1"/>
  <c r="B3" i="27"/>
  <c r="S3" i="27" s="1"/>
  <c r="B2" i="27"/>
  <c r="S2" i="27" s="1"/>
  <c r="K8" i="5" l="1"/>
  <c r="J8" i="5"/>
  <c r="C37" i="28"/>
  <c r="S51" i="28"/>
  <c r="S8" i="28"/>
  <c r="S16" i="25"/>
  <c r="S45" i="25"/>
  <c r="S58" i="25"/>
  <c r="C18" i="28"/>
  <c r="S53" i="28"/>
  <c r="C46" i="28"/>
  <c r="S33" i="28"/>
  <c r="C10" i="28"/>
  <c r="C57" i="28"/>
  <c r="S31" i="28"/>
  <c r="C4" i="28"/>
  <c r="C12" i="28"/>
  <c r="C23" i="28"/>
  <c r="C39" i="28"/>
  <c r="C49" i="28"/>
  <c r="S27" i="28"/>
  <c r="S14" i="28"/>
  <c r="S6" i="28"/>
  <c r="C20" i="28"/>
  <c r="C41" i="28"/>
  <c r="S54" i="28"/>
  <c r="S35" i="28"/>
  <c r="C42" i="28"/>
  <c r="C25" i="28"/>
  <c r="C29" i="28"/>
  <c r="S55" i="28"/>
  <c r="S47" i="28"/>
  <c r="S43" i="28"/>
  <c r="C5" i="28"/>
  <c r="C9" i="28"/>
  <c r="C13" i="28"/>
  <c r="C17" i="28"/>
  <c r="C22" i="28"/>
  <c r="C26" i="28"/>
  <c r="C30" i="28"/>
  <c r="C34" i="28"/>
  <c r="C38" i="28"/>
  <c r="C50" i="28"/>
  <c r="S2" i="28"/>
  <c r="C3" i="28"/>
  <c r="C7" i="28"/>
  <c r="C11" i="28"/>
  <c r="C15" i="28"/>
  <c r="C19" i="28"/>
  <c r="C24" i="28"/>
  <c r="C28" i="28"/>
  <c r="C32" i="28"/>
  <c r="C36" i="28"/>
  <c r="C40" i="28"/>
  <c r="C44" i="28"/>
  <c r="C48" i="28"/>
  <c r="C52" i="28"/>
  <c r="C56" i="28"/>
  <c r="C2" i="27"/>
  <c r="C14" i="27"/>
  <c r="C27" i="27"/>
  <c r="C35" i="27"/>
  <c r="C43" i="27"/>
  <c r="C51" i="27"/>
  <c r="C55" i="27"/>
  <c r="C3" i="27"/>
  <c r="C7" i="27"/>
  <c r="C11" i="27"/>
  <c r="C15" i="27"/>
  <c r="C19" i="27"/>
  <c r="C24" i="27"/>
  <c r="C28" i="27"/>
  <c r="C32" i="27"/>
  <c r="C36" i="27"/>
  <c r="C40" i="27"/>
  <c r="C44" i="27"/>
  <c r="C48" i="27"/>
  <c r="C52" i="27"/>
  <c r="C56" i="27"/>
  <c r="C6" i="27"/>
  <c r="C18" i="27"/>
  <c r="C31" i="27"/>
  <c r="C47" i="27"/>
  <c r="C4" i="27"/>
  <c r="C8" i="27"/>
  <c r="C12" i="27"/>
  <c r="C20" i="27"/>
  <c r="C25" i="27"/>
  <c r="C29" i="27"/>
  <c r="C33" i="27"/>
  <c r="C37" i="27"/>
  <c r="C41" i="27"/>
  <c r="C49" i="27"/>
  <c r="C53" i="27"/>
  <c r="C57" i="27"/>
  <c r="C10" i="27"/>
  <c r="C23" i="27"/>
  <c r="C39" i="27"/>
  <c r="C5" i="27"/>
  <c r="C9" i="27"/>
  <c r="C13" i="27"/>
  <c r="C17" i="27"/>
  <c r="C22" i="27"/>
  <c r="C26" i="27"/>
  <c r="C30" i="27"/>
  <c r="C34" i="27"/>
  <c r="C38" i="27"/>
  <c r="C42" i="27"/>
  <c r="C46" i="27"/>
  <c r="C50" i="27"/>
  <c r="C54" i="27"/>
  <c r="B16" i="15" l="1"/>
  <c r="B16" i="13"/>
  <c r="B16" i="9"/>
  <c r="B16" i="23"/>
  <c r="B16" i="19"/>
  <c r="B16" i="7"/>
  <c r="B16" i="21"/>
  <c r="B16" i="17"/>
  <c r="B16" i="2"/>
  <c r="B16" i="11"/>
  <c r="B16" i="5"/>
  <c r="B58" i="15"/>
  <c r="B58" i="11"/>
  <c r="B58" i="17"/>
  <c r="B58" i="7"/>
  <c r="B58" i="5"/>
  <c r="B58" i="21"/>
  <c r="B58" i="19"/>
  <c r="B58" i="2"/>
  <c r="B58" i="13"/>
  <c r="B58" i="9"/>
  <c r="B58" i="23"/>
  <c r="B45" i="19"/>
  <c r="B45" i="15"/>
  <c r="B45" i="13"/>
  <c r="B45" i="11"/>
  <c r="B45" i="7"/>
  <c r="B45" i="21"/>
  <c r="B45" i="17"/>
  <c r="B45" i="5"/>
  <c r="B45" i="2"/>
  <c r="B45" i="9"/>
  <c r="B45" i="23"/>
  <c r="K9" i="5"/>
  <c r="J9" i="5"/>
  <c r="B45" i="1"/>
  <c r="B16" i="1"/>
  <c r="B58" i="1"/>
  <c r="B58" i="27"/>
  <c r="B58" i="28"/>
  <c r="B16" i="28"/>
  <c r="B16" i="27"/>
  <c r="B45" i="28"/>
  <c r="B45" i="27"/>
  <c r="K10" i="5" l="1"/>
  <c r="J10" i="5"/>
  <c r="S16" i="28"/>
  <c r="C16" i="28"/>
  <c r="S45" i="27"/>
  <c r="C45" i="27"/>
  <c r="S45" i="28"/>
  <c r="C45" i="28"/>
  <c r="S16" i="27"/>
  <c r="C16" i="27"/>
  <c r="R57" i="28"/>
  <c r="R57" i="27"/>
  <c r="R56" i="28"/>
  <c r="R56" i="27"/>
  <c r="R55" i="28"/>
  <c r="R55" i="27"/>
  <c r="R54" i="28"/>
  <c r="R54" i="27"/>
  <c r="R53" i="28"/>
  <c r="R53" i="27"/>
  <c r="R52" i="28"/>
  <c r="R52" i="27"/>
  <c r="R51" i="28"/>
  <c r="R51" i="27"/>
  <c r="R50" i="28"/>
  <c r="R50" i="27"/>
  <c r="R49" i="28"/>
  <c r="R49" i="27"/>
  <c r="R48" i="28"/>
  <c r="R48" i="27"/>
  <c r="R47" i="28"/>
  <c r="R47" i="27"/>
  <c r="R46" i="28"/>
  <c r="R46" i="27"/>
  <c r="R44" i="28"/>
  <c r="R44" i="27"/>
  <c r="R43" i="28"/>
  <c r="R43" i="27"/>
  <c r="R42" i="28"/>
  <c r="R42" i="27"/>
  <c r="R41" i="28"/>
  <c r="R41" i="27"/>
  <c r="R40" i="28"/>
  <c r="R39" i="28"/>
  <c r="R39" i="27"/>
  <c r="R38" i="28"/>
  <c r="R38" i="27"/>
  <c r="R37" i="28"/>
  <c r="R37" i="27"/>
  <c r="R36" i="28"/>
  <c r="R36" i="27"/>
  <c r="R35" i="28"/>
  <c r="R35" i="27"/>
  <c r="R34" i="28"/>
  <c r="R34" i="27"/>
  <c r="R33" i="28"/>
  <c r="R33" i="27"/>
  <c r="R32" i="28"/>
  <c r="R32" i="27"/>
  <c r="R31" i="28"/>
  <c r="R31" i="27"/>
  <c r="R30" i="28"/>
  <c r="R30" i="27"/>
  <c r="R29" i="28"/>
  <c r="R29" i="27"/>
  <c r="R28" i="28"/>
  <c r="R28" i="27"/>
  <c r="R27" i="28"/>
  <c r="R27" i="27"/>
  <c r="R26" i="28"/>
  <c r="R26" i="27"/>
  <c r="R25" i="28"/>
  <c r="R25" i="27"/>
  <c r="R24" i="28"/>
  <c r="R24" i="27"/>
  <c r="R23" i="28"/>
  <c r="R23" i="27"/>
  <c r="R22" i="28"/>
  <c r="R22" i="27"/>
  <c r="R20" i="28"/>
  <c r="R20" i="27"/>
  <c r="R19" i="28"/>
  <c r="R19" i="27"/>
  <c r="R18" i="28"/>
  <c r="R18" i="27"/>
  <c r="R17" i="28"/>
  <c r="R15" i="28"/>
  <c r="R15" i="27"/>
  <c r="R14" i="28"/>
  <c r="R14" i="27"/>
  <c r="R13" i="28"/>
  <c r="R12" i="28"/>
  <c r="R12" i="27"/>
  <c r="R11" i="28"/>
  <c r="R11" i="27"/>
  <c r="R10" i="28"/>
  <c r="R10" i="27"/>
  <c r="R9" i="28"/>
  <c r="R9" i="27"/>
  <c r="R8" i="28"/>
  <c r="R8" i="27"/>
  <c r="R7" i="28"/>
  <c r="R7" i="27"/>
  <c r="R6" i="28"/>
  <c r="R6" i="27"/>
  <c r="R5" i="28"/>
  <c r="R5" i="27"/>
  <c r="R4" i="28"/>
  <c r="R4" i="27"/>
  <c r="R3" i="28"/>
  <c r="R3" i="27"/>
  <c r="R2" i="28"/>
  <c r="R2" i="27"/>
  <c r="Q57" i="28"/>
  <c r="Q57" i="27"/>
  <c r="Q56" i="28"/>
  <c r="Q56" i="27"/>
  <c r="Q55" i="28"/>
  <c r="Q55" i="27"/>
  <c r="Q54" i="28"/>
  <c r="Q54" i="27"/>
  <c r="Q53" i="28"/>
  <c r="Q53" i="27"/>
  <c r="Q52" i="28"/>
  <c r="Q52" i="27"/>
  <c r="Q51" i="28"/>
  <c r="Q51" i="27"/>
  <c r="Q50" i="28"/>
  <c r="Q50" i="27"/>
  <c r="Q49" i="28"/>
  <c r="Q49" i="27"/>
  <c r="Q48" i="28"/>
  <c r="Q48" i="27"/>
  <c r="Q47" i="28"/>
  <c r="Q47" i="27"/>
  <c r="Q46" i="28"/>
  <c r="Q44" i="28"/>
  <c r="Q44" i="27"/>
  <c r="Q43" i="28"/>
  <c r="Q43" i="27"/>
  <c r="Q42" i="27"/>
  <c r="Q41" i="28"/>
  <c r="Q41" i="27"/>
  <c r="Q40" i="28"/>
  <c r="Q40" i="27"/>
  <c r="Q39" i="28"/>
  <c r="Q39" i="27"/>
  <c r="Q38" i="28"/>
  <c r="Q38" i="27"/>
  <c r="Q37" i="28"/>
  <c r="Q37" i="27"/>
  <c r="Q36" i="28"/>
  <c r="Q36" i="27"/>
  <c r="Q35" i="28"/>
  <c r="Q35" i="27"/>
  <c r="Q34" i="28"/>
  <c r="Q34" i="27"/>
  <c r="Q33" i="28"/>
  <c r="Q33" i="27"/>
  <c r="Q32" i="28"/>
  <c r="Q32" i="27"/>
  <c r="Q31" i="28"/>
  <c r="Q31" i="27"/>
  <c r="Q30" i="28"/>
  <c r="Q30" i="27"/>
  <c r="Q29" i="28"/>
  <c r="Q29" i="27"/>
  <c r="Q28" i="28"/>
  <c r="Q28" i="27"/>
  <c r="Q27" i="28"/>
  <c r="Q27" i="27"/>
  <c r="Q26" i="28"/>
  <c r="Q26" i="27"/>
  <c r="Q25" i="28"/>
  <c r="Q25" i="27"/>
  <c r="Q24" i="28"/>
  <c r="Q24" i="27"/>
  <c r="Q23" i="28"/>
  <c r="Q23" i="27"/>
  <c r="Q22" i="28"/>
  <c r="Q22" i="27"/>
  <c r="Q20" i="28"/>
  <c r="Q20" i="27"/>
  <c r="Q19" i="28"/>
  <c r="Q19" i="27"/>
  <c r="Q18" i="28"/>
  <c r="Q18" i="27"/>
  <c r="Q17" i="28"/>
  <c r="Q17" i="27"/>
  <c r="Q15" i="28"/>
  <c r="Q15" i="27"/>
  <c r="Q14" i="28"/>
  <c r="Q14" i="27"/>
  <c r="Q13" i="27"/>
  <c r="Q12" i="28"/>
  <c r="Q12" i="27"/>
  <c r="Q11" i="28"/>
  <c r="Q11" i="27"/>
  <c r="Q10" i="28"/>
  <c r="Q10" i="27"/>
  <c r="Q9" i="28"/>
  <c r="Q9" i="27"/>
  <c r="Q8" i="28"/>
  <c r="Q8" i="27"/>
  <c r="Q7" i="28"/>
  <c r="Q7" i="27"/>
  <c r="Q6" i="28"/>
  <c r="Q6" i="27"/>
  <c r="Q5" i="28"/>
  <c r="Q5" i="27"/>
  <c r="Q4" i="28"/>
  <c r="Q4" i="27"/>
  <c r="Q3" i="28"/>
  <c r="Q3" i="27"/>
  <c r="Q2" i="28"/>
  <c r="Q2" i="27"/>
  <c r="P57" i="28"/>
  <c r="P57" i="27"/>
  <c r="P56" i="28"/>
  <c r="P56" i="27"/>
  <c r="P55" i="28"/>
  <c r="P55" i="27"/>
  <c r="P54" i="28"/>
  <c r="P54" i="27"/>
  <c r="P53" i="28"/>
  <c r="P53" i="27"/>
  <c r="P52" i="28"/>
  <c r="P52" i="27"/>
  <c r="P51" i="28"/>
  <c r="P51" i="27"/>
  <c r="P50" i="28"/>
  <c r="P50" i="27"/>
  <c r="P49" i="28"/>
  <c r="P49" i="27"/>
  <c r="P48" i="28"/>
  <c r="P48" i="27"/>
  <c r="P47" i="28"/>
  <c r="P47" i="27"/>
  <c r="P46" i="28"/>
  <c r="P44" i="28"/>
  <c r="P44" i="27"/>
  <c r="P43" i="27"/>
  <c r="P42" i="28"/>
  <c r="P42" i="27"/>
  <c r="P41" i="28"/>
  <c r="P40" i="28"/>
  <c r="P40" i="27"/>
  <c r="P39" i="28"/>
  <c r="P39" i="27"/>
  <c r="P38" i="28"/>
  <c r="P38" i="27"/>
  <c r="P37" i="28"/>
  <c r="P37" i="27"/>
  <c r="P36" i="28"/>
  <c r="P36" i="27"/>
  <c r="P35" i="28"/>
  <c r="P35" i="27"/>
  <c r="P34" i="28"/>
  <c r="P34" i="27"/>
  <c r="P33" i="28"/>
  <c r="P33" i="27"/>
  <c r="P32" i="28"/>
  <c r="P32" i="27"/>
  <c r="P31" i="28"/>
  <c r="P31" i="27"/>
  <c r="P30" i="28"/>
  <c r="P30" i="27"/>
  <c r="P29" i="28"/>
  <c r="P29" i="27"/>
  <c r="P28" i="28"/>
  <c r="P28" i="27"/>
  <c r="P27" i="28"/>
  <c r="P27" i="27"/>
  <c r="P26" i="28"/>
  <c r="P26" i="27"/>
  <c r="P25" i="28"/>
  <c r="P25" i="27"/>
  <c r="P24" i="28"/>
  <c r="P24" i="27"/>
  <c r="P23" i="28"/>
  <c r="P23" i="27"/>
  <c r="P22" i="28"/>
  <c r="P22" i="27"/>
  <c r="P20" i="28"/>
  <c r="P20" i="27"/>
  <c r="P19" i="28"/>
  <c r="P19" i="27"/>
  <c r="P18" i="28"/>
  <c r="P18" i="27"/>
  <c r="P17" i="28"/>
  <c r="P17" i="27"/>
  <c r="P15" i="28"/>
  <c r="P15" i="27"/>
  <c r="P14" i="28"/>
  <c r="P14" i="27"/>
  <c r="P12" i="28"/>
  <c r="P12" i="27"/>
  <c r="P11" i="28"/>
  <c r="P11" i="27"/>
  <c r="P10" i="28"/>
  <c r="P10" i="27"/>
  <c r="P9" i="28"/>
  <c r="P9" i="27"/>
  <c r="P8" i="28"/>
  <c r="P8" i="27"/>
  <c r="P7" i="28"/>
  <c r="P7" i="27"/>
  <c r="P6" i="28"/>
  <c r="P6" i="27"/>
  <c r="P5" i="28"/>
  <c r="P5" i="27"/>
  <c r="P4" i="28"/>
  <c r="P4" i="27"/>
  <c r="P3" i="28"/>
  <c r="P3" i="27"/>
  <c r="P2" i="28"/>
  <c r="P2" i="27"/>
  <c r="O57" i="28"/>
  <c r="O57" i="27"/>
  <c r="O56" i="28"/>
  <c r="O56" i="27"/>
  <c r="O55" i="28"/>
  <c r="O55" i="27"/>
  <c r="O54" i="28"/>
  <c r="O54" i="27"/>
  <c r="O53" i="28"/>
  <c r="O53" i="27"/>
  <c r="O52" i="28"/>
  <c r="O52" i="27"/>
  <c r="O51" i="28"/>
  <c r="O51" i="27"/>
  <c r="O50" i="28"/>
  <c r="O50" i="27"/>
  <c r="O49" i="28"/>
  <c r="O49" i="27"/>
  <c r="O48" i="28"/>
  <c r="O48" i="27"/>
  <c r="O47" i="28"/>
  <c r="O47" i="27"/>
  <c r="O46" i="28"/>
  <c r="O46" i="27"/>
  <c r="O44" i="28"/>
  <c r="O44" i="27"/>
  <c r="O43" i="27"/>
  <c r="O42" i="28"/>
  <c r="O41" i="28"/>
  <c r="O41" i="27"/>
  <c r="O40" i="28"/>
  <c r="O40" i="27"/>
  <c r="O39" i="28"/>
  <c r="O39" i="27"/>
  <c r="O38" i="28"/>
  <c r="O38" i="27"/>
  <c r="O37" i="28"/>
  <c r="O37" i="27"/>
  <c r="O36" i="28"/>
  <c r="O36" i="27"/>
  <c r="O35" i="28"/>
  <c r="O35" i="27"/>
  <c r="O34" i="28"/>
  <c r="O34" i="27"/>
  <c r="O33" i="28"/>
  <c r="O33" i="27"/>
  <c r="O32" i="28"/>
  <c r="O32" i="27"/>
  <c r="O31" i="28"/>
  <c r="O31" i="27"/>
  <c r="O30" i="28"/>
  <c r="O30" i="27"/>
  <c r="O29" i="28"/>
  <c r="O29" i="27"/>
  <c r="O28" i="28"/>
  <c r="O28" i="27"/>
  <c r="O27" i="28"/>
  <c r="O27" i="27"/>
  <c r="O26" i="28"/>
  <c r="O26" i="27"/>
  <c r="O25" i="28"/>
  <c r="O25" i="27"/>
  <c r="O24" i="28"/>
  <c r="O24" i="27"/>
  <c r="O23" i="28"/>
  <c r="O23" i="27"/>
  <c r="O22" i="28"/>
  <c r="O22" i="27"/>
  <c r="O20" i="28"/>
  <c r="O20" i="27"/>
  <c r="O19" i="28"/>
  <c r="O19" i="27"/>
  <c r="O18" i="28"/>
  <c r="O18" i="27"/>
  <c r="O17" i="28"/>
  <c r="O17" i="27"/>
  <c r="O15" i="28"/>
  <c r="O15" i="27"/>
  <c r="O14" i="27"/>
  <c r="O13" i="28"/>
  <c r="O12" i="28"/>
  <c r="O12" i="27"/>
  <c r="O11" i="28"/>
  <c r="O11" i="27"/>
  <c r="O10" i="28"/>
  <c r="O10" i="27"/>
  <c r="O9" i="28"/>
  <c r="O9" i="27"/>
  <c r="O8" i="28"/>
  <c r="O8" i="27"/>
  <c r="O7" i="28"/>
  <c r="O7" i="27"/>
  <c r="O6" i="28"/>
  <c r="O6" i="27"/>
  <c r="O5" i="28"/>
  <c r="O5" i="27"/>
  <c r="O4" i="28"/>
  <c r="O4" i="27"/>
  <c r="O3" i="28"/>
  <c r="O3" i="27"/>
  <c r="O2" i="28"/>
  <c r="O2" i="27"/>
  <c r="N57" i="28"/>
  <c r="N57" i="27"/>
  <c r="N56" i="28"/>
  <c r="N56" i="27"/>
  <c r="N55" i="28"/>
  <c r="N55" i="27"/>
  <c r="N54" i="28"/>
  <c r="N54" i="27"/>
  <c r="N53" i="28"/>
  <c r="N53" i="27"/>
  <c r="N52" i="28"/>
  <c r="N52" i="27"/>
  <c r="N51" i="28"/>
  <c r="N51" i="27"/>
  <c r="N50" i="28"/>
  <c r="N50" i="27"/>
  <c r="N49" i="28"/>
  <c r="N49" i="27"/>
  <c r="N48" i="28"/>
  <c r="N48" i="27"/>
  <c r="N47" i="28"/>
  <c r="N47" i="27"/>
  <c r="N46" i="28"/>
  <c r="N46" i="27"/>
  <c r="N44" i="28"/>
  <c r="N44" i="27"/>
  <c r="N43" i="27"/>
  <c r="N42" i="28"/>
  <c r="N42" i="27"/>
  <c r="N41" i="28"/>
  <c r="N41" i="27"/>
  <c r="N40" i="28"/>
  <c r="N40" i="27"/>
  <c r="N39" i="28"/>
  <c r="N39" i="27"/>
  <c r="N38" i="28"/>
  <c r="N38" i="27"/>
  <c r="N37" i="28"/>
  <c r="N37" i="27"/>
  <c r="N36" i="28"/>
  <c r="N36" i="27"/>
  <c r="N35" i="28"/>
  <c r="N35" i="27"/>
  <c r="N34" i="28"/>
  <c r="N34" i="27"/>
  <c r="N33" i="28"/>
  <c r="N33" i="27"/>
  <c r="N32" i="28"/>
  <c r="N32" i="27"/>
  <c r="N31" i="28"/>
  <c r="N31" i="27"/>
  <c r="N30" i="28"/>
  <c r="N30" i="27"/>
  <c r="N29" i="28"/>
  <c r="N29" i="27"/>
  <c r="N28" i="28"/>
  <c r="N28" i="27"/>
  <c r="N27" i="28"/>
  <c r="N27" i="27"/>
  <c r="N26" i="28"/>
  <c r="N26" i="27"/>
  <c r="N25" i="28"/>
  <c r="N25" i="27"/>
  <c r="N24" i="28"/>
  <c r="N24" i="27"/>
  <c r="N23" i="28"/>
  <c r="N23" i="27"/>
  <c r="N22" i="28"/>
  <c r="N22" i="27"/>
  <c r="N20" i="28"/>
  <c r="N20" i="27"/>
  <c r="N19" i="28"/>
  <c r="N19" i="27"/>
  <c r="N18" i="28"/>
  <c r="N18" i="27"/>
  <c r="N17" i="28"/>
  <c r="N17" i="27"/>
  <c r="N15" i="28"/>
  <c r="N15" i="27"/>
  <c r="N14" i="28"/>
  <c r="N14" i="27"/>
  <c r="N13" i="28"/>
  <c r="N12" i="28"/>
  <c r="N12" i="27"/>
  <c r="N11" i="28"/>
  <c r="N11" i="27"/>
  <c r="N10" i="28"/>
  <c r="N10" i="27"/>
  <c r="N9" i="28"/>
  <c r="N9" i="27"/>
  <c r="N8" i="28"/>
  <c r="N8" i="27"/>
  <c r="N7" i="28"/>
  <c r="N7" i="27"/>
  <c r="N6" i="28"/>
  <c r="N6" i="27"/>
  <c r="N5" i="28"/>
  <c r="N5" i="27"/>
  <c r="N4" i="28"/>
  <c r="N4" i="27"/>
  <c r="N3" i="28"/>
  <c r="N3" i="27"/>
  <c r="N2" i="28"/>
  <c r="N2" i="27"/>
  <c r="K11" i="5" l="1"/>
  <c r="J11" i="5"/>
  <c r="R16" i="27"/>
  <c r="R13" i="27"/>
  <c r="R16" i="28"/>
  <c r="R45" i="28"/>
  <c r="R17" i="27"/>
  <c r="R45" i="27"/>
  <c r="R40" i="27"/>
  <c r="Q16" i="27"/>
  <c r="Q45" i="27"/>
  <c r="Q45" i="28"/>
  <c r="Q16" i="28"/>
  <c r="Q13" i="28"/>
  <c r="Q42" i="28"/>
  <c r="Q46" i="27"/>
  <c r="P16" i="27"/>
  <c r="P13" i="27"/>
  <c r="P45" i="28"/>
  <c r="P43" i="28"/>
  <c r="P16" i="28"/>
  <c r="P13" i="28"/>
  <c r="P45" i="27"/>
  <c r="P41" i="27"/>
  <c r="P46" i="27"/>
  <c r="O16" i="27"/>
  <c r="O13" i="27"/>
  <c r="O16" i="28"/>
  <c r="O14" i="28"/>
  <c r="O45" i="28"/>
  <c r="O43" i="28"/>
  <c r="O42" i="27"/>
  <c r="N16" i="27"/>
  <c r="N13" i="27"/>
  <c r="N43" i="28"/>
  <c r="N16" i="28"/>
  <c r="O45" i="27"/>
  <c r="N45" i="27"/>
  <c r="N45" i="28"/>
  <c r="K12" i="5" l="1"/>
  <c r="J12" i="5"/>
  <c r="K13" i="5" l="1"/>
  <c r="J13" i="5"/>
  <c r="M57" i="28"/>
  <c r="D57" i="28" s="1"/>
  <c r="M56" i="28"/>
  <c r="D56" i="28" s="1"/>
  <c r="M55" i="28"/>
  <c r="D55" i="28" s="1"/>
  <c r="M54" i="28"/>
  <c r="D54" i="28" s="1"/>
  <c r="M53" i="28"/>
  <c r="D53" i="28" s="1"/>
  <c r="M52" i="28"/>
  <c r="D52" i="28" s="1"/>
  <c r="M51" i="28"/>
  <c r="D51" i="28" s="1"/>
  <c r="M50" i="28"/>
  <c r="D50" i="28" s="1"/>
  <c r="M49" i="28"/>
  <c r="D49" i="28" s="1"/>
  <c r="M48" i="28"/>
  <c r="D48" i="28" s="1"/>
  <c r="M47" i="28"/>
  <c r="D47" i="28" s="1"/>
  <c r="M46" i="28"/>
  <c r="D46" i="28" s="1"/>
  <c r="M44" i="28"/>
  <c r="D44" i="28" s="1"/>
  <c r="M43" i="28"/>
  <c r="D43" i="28" s="1"/>
  <c r="M42" i="28"/>
  <c r="D42" i="28" s="1"/>
  <c r="M40" i="28"/>
  <c r="D40" i="28" s="1"/>
  <c r="M39" i="28"/>
  <c r="D39" i="28" s="1"/>
  <c r="M38" i="28"/>
  <c r="D38" i="28" s="1"/>
  <c r="M37" i="28"/>
  <c r="D37" i="28" s="1"/>
  <c r="M36" i="28"/>
  <c r="D36" i="28" s="1"/>
  <c r="M35" i="28"/>
  <c r="D35" i="28" s="1"/>
  <c r="M34" i="28"/>
  <c r="D34" i="28" s="1"/>
  <c r="M33" i="28"/>
  <c r="D33" i="28" s="1"/>
  <c r="M32" i="28"/>
  <c r="D32" i="28" s="1"/>
  <c r="M31" i="28"/>
  <c r="D31" i="28" s="1"/>
  <c r="M30" i="28"/>
  <c r="D30" i="28" s="1"/>
  <c r="M29" i="28"/>
  <c r="D29" i="28" s="1"/>
  <c r="M28" i="28"/>
  <c r="D28" i="28" s="1"/>
  <c r="M27" i="28"/>
  <c r="D27" i="28" s="1"/>
  <c r="M26" i="28"/>
  <c r="D26" i="28" s="1"/>
  <c r="M25" i="28"/>
  <c r="D25" i="28" s="1"/>
  <c r="M24" i="28"/>
  <c r="D24" i="28" s="1"/>
  <c r="M23" i="28"/>
  <c r="D23" i="28" s="1"/>
  <c r="M22" i="28"/>
  <c r="D22" i="28" s="1"/>
  <c r="M20" i="28"/>
  <c r="D20" i="28" s="1"/>
  <c r="M19" i="28"/>
  <c r="D19" i="28" s="1"/>
  <c r="M18" i="28"/>
  <c r="D18" i="28" s="1"/>
  <c r="M17" i="28"/>
  <c r="D17" i="28" s="1"/>
  <c r="M15" i="28"/>
  <c r="D15" i="28" s="1"/>
  <c r="M14" i="28"/>
  <c r="D14" i="28" s="1"/>
  <c r="M13" i="28"/>
  <c r="D13" i="28" s="1"/>
  <c r="M12" i="28"/>
  <c r="D12" i="28" s="1"/>
  <c r="M11" i="28"/>
  <c r="D11" i="28" s="1"/>
  <c r="M10" i="28"/>
  <c r="D10" i="28" s="1"/>
  <c r="M9" i="28"/>
  <c r="D9" i="28" s="1"/>
  <c r="M8" i="28"/>
  <c r="D8" i="28" s="1"/>
  <c r="M7" i="28"/>
  <c r="D7" i="28" s="1"/>
  <c r="M6" i="28"/>
  <c r="D6" i="28" s="1"/>
  <c r="M5" i="28"/>
  <c r="D5" i="28" s="1"/>
  <c r="M4" i="28"/>
  <c r="D4" i="28" s="1"/>
  <c r="M3" i="28"/>
  <c r="D3" i="28" s="1"/>
  <c r="M2" i="28"/>
  <c r="D2" i="28" s="1"/>
  <c r="M57" i="27"/>
  <c r="D57" i="27" s="1"/>
  <c r="M56" i="27"/>
  <c r="D56" i="27" s="1"/>
  <c r="M55" i="27"/>
  <c r="D55" i="27" s="1"/>
  <c r="M54" i="27"/>
  <c r="D54" i="27" s="1"/>
  <c r="M53" i="27"/>
  <c r="D53" i="27" s="1"/>
  <c r="M52" i="27"/>
  <c r="D52" i="27" s="1"/>
  <c r="M51" i="27"/>
  <c r="D51" i="27" s="1"/>
  <c r="M50" i="27"/>
  <c r="D50" i="27" s="1"/>
  <c r="M49" i="27"/>
  <c r="D49" i="27" s="1"/>
  <c r="M48" i="27"/>
  <c r="D48" i="27" s="1"/>
  <c r="M47" i="27"/>
  <c r="D47" i="27" s="1"/>
  <c r="M46" i="27"/>
  <c r="D46" i="27" s="1"/>
  <c r="M44" i="27"/>
  <c r="D44" i="27" s="1"/>
  <c r="M43" i="27"/>
  <c r="D43" i="27" s="1"/>
  <c r="M42" i="27"/>
  <c r="D42" i="27" s="1"/>
  <c r="M41" i="27"/>
  <c r="D41" i="27" s="1"/>
  <c r="M40" i="27"/>
  <c r="D40" i="27" s="1"/>
  <c r="M39" i="27"/>
  <c r="D39" i="27" s="1"/>
  <c r="M38" i="27"/>
  <c r="D38" i="27" s="1"/>
  <c r="M37" i="27"/>
  <c r="D37" i="27" s="1"/>
  <c r="M36" i="27"/>
  <c r="D36" i="27" s="1"/>
  <c r="M35" i="27"/>
  <c r="D35" i="27" s="1"/>
  <c r="M34" i="27"/>
  <c r="D34" i="27" s="1"/>
  <c r="M33" i="27"/>
  <c r="D33" i="27" s="1"/>
  <c r="M32" i="27"/>
  <c r="D32" i="27" s="1"/>
  <c r="M31" i="27"/>
  <c r="D31" i="27" s="1"/>
  <c r="M30" i="27"/>
  <c r="D30" i="27" s="1"/>
  <c r="M29" i="27"/>
  <c r="D29" i="27" s="1"/>
  <c r="M28" i="27"/>
  <c r="D28" i="27" s="1"/>
  <c r="M27" i="27"/>
  <c r="D27" i="27" s="1"/>
  <c r="M26" i="27"/>
  <c r="D26" i="27" s="1"/>
  <c r="M25" i="27"/>
  <c r="D25" i="27" s="1"/>
  <c r="M24" i="27"/>
  <c r="D24" i="27" s="1"/>
  <c r="M23" i="27"/>
  <c r="D23" i="27" s="1"/>
  <c r="M22" i="27"/>
  <c r="D22" i="27" s="1"/>
  <c r="M20" i="27"/>
  <c r="D20" i="27" s="1"/>
  <c r="M19" i="27"/>
  <c r="D19" i="27" s="1"/>
  <c r="M18" i="27"/>
  <c r="D18" i="27" s="1"/>
  <c r="M17" i="27"/>
  <c r="D17" i="27" s="1"/>
  <c r="M15" i="27"/>
  <c r="D15" i="27" s="1"/>
  <c r="M14" i="27"/>
  <c r="D14" i="27" s="1"/>
  <c r="M13" i="27"/>
  <c r="D13" i="27" s="1"/>
  <c r="M12" i="27"/>
  <c r="D12" i="27" s="1"/>
  <c r="M11" i="27"/>
  <c r="D11" i="27" s="1"/>
  <c r="M10" i="27"/>
  <c r="D10" i="27" s="1"/>
  <c r="M9" i="27"/>
  <c r="D9" i="27" s="1"/>
  <c r="M8" i="27"/>
  <c r="D8" i="27" s="1"/>
  <c r="M7" i="27"/>
  <c r="D7" i="27" s="1"/>
  <c r="M6" i="27"/>
  <c r="D6" i="27" s="1"/>
  <c r="M5" i="27"/>
  <c r="D5" i="27" s="1"/>
  <c r="M4" i="27"/>
  <c r="D4" i="27" s="1"/>
  <c r="M3" i="27"/>
  <c r="D3" i="27" s="1"/>
  <c r="M2" i="27"/>
  <c r="D2" i="27" s="1"/>
  <c r="C57" i="25"/>
  <c r="C56" i="25"/>
  <c r="C55" i="25"/>
  <c r="C54" i="25"/>
  <c r="C53" i="25"/>
  <c r="C52" i="25"/>
  <c r="C51" i="25"/>
  <c r="C50" i="25"/>
  <c r="C49" i="25"/>
  <c r="C48" i="25"/>
  <c r="C47" i="25"/>
  <c r="C46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0" i="25"/>
  <c r="C19" i="25"/>
  <c r="C18" i="25"/>
  <c r="C17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K14" i="5" l="1"/>
  <c r="J14" i="5"/>
  <c r="J58" i="25"/>
  <c r="F11" i="27"/>
  <c r="E11" i="27"/>
  <c r="F18" i="28"/>
  <c r="E18" i="28"/>
  <c r="F35" i="28"/>
  <c r="E35" i="28"/>
  <c r="F52" i="28"/>
  <c r="E52" i="28"/>
  <c r="F4" i="27"/>
  <c r="E4" i="27"/>
  <c r="F17" i="27"/>
  <c r="E17" i="27"/>
  <c r="F3" i="28"/>
  <c r="E3" i="28"/>
  <c r="E7" i="28"/>
  <c r="F7" i="28"/>
  <c r="F28" i="28"/>
  <c r="E28" i="28"/>
  <c r="F5" i="27"/>
  <c r="E5" i="27"/>
  <c r="F9" i="27"/>
  <c r="E9" i="27"/>
  <c r="F13" i="27"/>
  <c r="E13" i="27"/>
  <c r="E4" i="28"/>
  <c r="F4" i="28"/>
  <c r="E8" i="28"/>
  <c r="F8" i="28"/>
  <c r="F12" i="28"/>
  <c r="E12" i="28"/>
  <c r="M16" i="28"/>
  <c r="F20" i="28"/>
  <c r="E20" i="28"/>
  <c r="F25" i="28"/>
  <c r="E25" i="28"/>
  <c r="F29" i="28"/>
  <c r="E29" i="28"/>
  <c r="F33" i="28"/>
  <c r="E33" i="28"/>
  <c r="E37" i="28"/>
  <c r="F37" i="28"/>
  <c r="M45" i="28"/>
  <c r="M41" i="28"/>
  <c r="D41" i="28" s="1"/>
  <c r="E46" i="28"/>
  <c r="F46" i="28"/>
  <c r="F50" i="28"/>
  <c r="E50" i="28"/>
  <c r="F54" i="28"/>
  <c r="E54" i="28"/>
  <c r="F7" i="27"/>
  <c r="E7" i="27"/>
  <c r="F14" i="28"/>
  <c r="E14" i="28"/>
  <c r="F31" i="28"/>
  <c r="E31" i="28"/>
  <c r="F48" i="28"/>
  <c r="E48" i="28"/>
  <c r="F8" i="27"/>
  <c r="E8" i="27"/>
  <c r="F15" i="28"/>
  <c r="E15" i="28"/>
  <c r="F6" i="27"/>
  <c r="E6" i="27"/>
  <c r="F10" i="27"/>
  <c r="E10" i="27"/>
  <c r="F14" i="27"/>
  <c r="E14" i="27"/>
  <c r="F5" i="28"/>
  <c r="E5" i="28"/>
  <c r="E9" i="28"/>
  <c r="F9" i="28"/>
  <c r="F13" i="28"/>
  <c r="E13" i="28"/>
  <c r="F17" i="28"/>
  <c r="E17" i="28"/>
  <c r="E22" i="28"/>
  <c r="F22" i="28"/>
  <c r="F26" i="28"/>
  <c r="E26" i="28"/>
  <c r="E30" i="28"/>
  <c r="F30" i="28"/>
  <c r="F34" i="28"/>
  <c r="E34" i="28"/>
  <c r="F38" i="28"/>
  <c r="E38" i="28"/>
  <c r="E42" i="28"/>
  <c r="F42" i="28"/>
  <c r="E47" i="28"/>
  <c r="F47" i="28"/>
  <c r="E51" i="28"/>
  <c r="F51" i="28"/>
  <c r="F55" i="28"/>
  <c r="E55" i="28"/>
  <c r="F6" i="28"/>
  <c r="E6" i="28"/>
  <c r="F23" i="28"/>
  <c r="E23" i="28"/>
  <c r="F43" i="28"/>
  <c r="E43" i="28"/>
  <c r="F56" i="28"/>
  <c r="E56" i="28"/>
  <c r="F3" i="27"/>
  <c r="E3" i="27"/>
  <c r="F15" i="27"/>
  <c r="E15" i="27"/>
  <c r="F10" i="28"/>
  <c r="E10" i="28"/>
  <c r="F27" i="28"/>
  <c r="E27" i="28"/>
  <c r="F39" i="28"/>
  <c r="E39" i="28"/>
  <c r="F12" i="27"/>
  <c r="E12" i="27"/>
  <c r="E11" i="28"/>
  <c r="F11" i="28"/>
  <c r="F19" i="28"/>
  <c r="E19" i="28"/>
  <c r="E24" i="28"/>
  <c r="F24" i="28"/>
  <c r="F32" i="28"/>
  <c r="E32" i="28"/>
  <c r="F36" i="28"/>
  <c r="E36" i="28"/>
  <c r="F40" i="28"/>
  <c r="E40" i="28"/>
  <c r="F44" i="28"/>
  <c r="E44" i="28"/>
  <c r="F49" i="28"/>
  <c r="E49" i="28"/>
  <c r="F53" i="28"/>
  <c r="E53" i="28"/>
  <c r="F57" i="28"/>
  <c r="E57" i="28"/>
  <c r="C58" i="25"/>
  <c r="F2" i="28"/>
  <c r="E2" i="28"/>
  <c r="E2" i="27"/>
  <c r="C16" i="25"/>
  <c r="M16" i="27"/>
  <c r="D16" i="27" s="1"/>
  <c r="K58" i="25"/>
  <c r="M45" i="27"/>
  <c r="D45" i="27" s="1"/>
  <c r="C45" i="25"/>
  <c r="O57" i="25"/>
  <c r="O56" i="25"/>
  <c r="O55" i="25"/>
  <c r="O54" i="25"/>
  <c r="O53" i="25"/>
  <c r="O52" i="25"/>
  <c r="O51" i="25"/>
  <c r="O50" i="25"/>
  <c r="O49" i="25"/>
  <c r="O48" i="25"/>
  <c r="O47" i="25"/>
  <c r="O46" i="25"/>
  <c r="O45" i="25"/>
  <c r="O44" i="25"/>
  <c r="O43" i="25"/>
  <c r="O42" i="25"/>
  <c r="O41" i="25"/>
  <c r="O40" i="25"/>
  <c r="O39" i="25"/>
  <c r="O38" i="25"/>
  <c r="O37" i="25"/>
  <c r="O36" i="25"/>
  <c r="O35" i="25"/>
  <c r="O34" i="25"/>
  <c r="O33" i="25"/>
  <c r="O32" i="25"/>
  <c r="O31" i="25"/>
  <c r="O30" i="25"/>
  <c r="O29" i="25"/>
  <c r="O28" i="25"/>
  <c r="O27" i="25"/>
  <c r="O26" i="25"/>
  <c r="O25" i="25"/>
  <c r="O24" i="25"/>
  <c r="O23" i="25"/>
  <c r="O22" i="25"/>
  <c r="O20" i="25"/>
  <c r="O19" i="25"/>
  <c r="O18" i="25"/>
  <c r="O17" i="25"/>
  <c r="O16" i="25"/>
  <c r="O15" i="25"/>
  <c r="O14" i="25"/>
  <c r="O13" i="25"/>
  <c r="O12" i="25"/>
  <c r="O11" i="25"/>
  <c r="O10" i="25"/>
  <c r="O9" i="25"/>
  <c r="O8" i="25"/>
  <c r="O7" i="25"/>
  <c r="O6" i="25"/>
  <c r="O5" i="25"/>
  <c r="O4" i="25"/>
  <c r="O3" i="25"/>
  <c r="O2" i="25"/>
  <c r="D16" i="28" l="1"/>
  <c r="F16" i="28" s="1"/>
  <c r="D45" i="28"/>
  <c r="E45" i="28" s="1"/>
  <c r="K15" i="5"/>
  <c r="K16" i="5" s="1"/>
  <c r="J15" i="5"/>
  <c r="J16" i="5" s="1"/>
  <c r="F41" i="28"/>
  <c r="E41" i="28"/>
  <c r="F16" i="27"/>
  <c r="E16" i="27"/>
  <c r="O58" i="25"/>
  <c r="F2" i="27"/>
  <c r="Q57" i="25"/>
  <c r="I57" i="25"/>
  <c r="Q56" i="25"/>
  <c r="I56" i="25"/>
  <c r="Q55" i="25"/>
  <c r="I55" i="25"/>
  <c r="Q54" i="25"/>
  <c r="I54" i="25"/>
  <c r="Q53" i="25"/>
  <c r="I53" i="25"/>
  <c r="Q52" i="25"/>
  <c r="I52" i="25"/>
  <c r="Q51" i="25"/>
  <c r="I51" i="25"/>
  <c r="Q50" i="25"/>
  <c r="I50" i="25"/>
  <c r="Q49" i="25"/>
  <c r="I49" i="25"/>
  <c r="Q48" i="25"/>
  <c r="I48" i="25"/>
  <c r="Q47" i="25"/>
  <c r="I47" i="25"/>
  <c r="Q46" i="25"/>
  <c r="I46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Q38" i="25"/>
  <c r="I38" i="25"/>
  <c r="Q37" i="25"/>
  <c r="I37" i="25"/>
  <c r="Q36" i="25"/>
  <c r="I36" i="25"/>
  <c r="Q35" i="25"/>
  <c r="I35" i="25"/>
  <c r="Q34" i="25"/>
  <c r="I34" i="25"/>
  <c r="Q33" i="25"/>
  <c r="I33" i="25"/>
  <c r="Q32" i="25"/>
  <c r="I32" i="25"/>
  <c r="Q31" i="25"/>
  <c r="I31" i="25"/>
  <c r="Q30" i="25"/>
  <c r="I30" i="25"/>
  <c r="Q29" i="25"/>
  <c r="I29" i="25"/>
  <c r="Q28" i="25"/>
  <c r="I28" i="25"/>
  <c r="Q27" i="25"/>
  <c r="I27" i="25"/>
  <c r="Q26" i="25"/>
  <c r="I26" i="25"/>
  <c r="Q25" i="25"/>
  <c r="I25" i="25"/>
  <c r="Q24" i="25"/>
  <c r="I24" i="25"/>
  <c r="Q23" i="25"/>
  <c r="I23" i="25"/>
  <c r="Q22" i="25"/>
  <c r="I22" i="25"/>
  <c r="Q20" i="25"/>
  <c r="I20" i="25"/>
  <c r="Q19" i="25"/>
  <c r="I19" i="25"/>
  <c r="Q18" i="25"/>
  <c r="I18" i="25"/>
  <c r="Q17" i="25"/>
  <c r="I17" i="25"/>
  <c r="Q15" i="25"/>
  <c r="I15" i="25"/>
  <c r="Q14" i="25"/>
  <c r="I14" i="25"/>
  <c r="Q13" i="25"/>
  <c r="I13" i="25"/>
  <c r="Q12" i="25"/>
  <c r="I12" i="25"/>
  <c r="Q11" i="25"/>
  <c r="I11" i="25"/>
  <c r="Q10" i="25"/>
  <c r="I10" i="25"/>
  <c r="Q9" i="25"/>
  <c r="I9" i="25"/>
  <c r="Q8" i="25"/>
  <c r="I8" i="25"/>
  <c r="Q7" i="25"/>
  <c r="I7" i="25"/>
  <c r="Q6" i="25"/>
  <c r="I6" i="25"/>
  <c r="Q5" i="25"/>
  <c r="I5" i="25"/>
  <c r="Q4" i="25"/>
  <c r="I4" i="25"/>
  <c r="Q3" i="25"/>
  <c r="I3" i="25"/>
  <c r="Q2" i="25"/>
  <c r="I2" i="25"/>
  <c r="F45" i="28" l="1"/>
  <c r="E16" i="28"/>
  <c r="K17" i="5"/>
  <c r="J17" i="5"/>
  <c r="Q58" i="25"/>
  <c r="I58" i="25"/>
  <c r="D58" i="25"/>
  <c r="K18" i="5" l="1"/>
  <c r="J18" i="5"/>
  <c r="Q45" i="25"/>
  <c r="I16" i="25"/>
  <c r="D16" i="25"/>
  <c r="K19" i="5" l="1"/>
  <c r="J19" i="5"/>
  <c r="I45" i="25"/>
  <c r="Q16" i="25"/>
  <c r="D45" i="25"/>
  <c r="K20" i="5" l="1"/>
  <c r="J20" i="5"/>
  <c r="G11" i="25"/>
  <c r="E11" i="25"/>
  <c r="K21" i="5" l="1"/>
  <c r="M21" i="25" s="1"/>
  <c r="J21" i="5"/>
  <c r="L21" i="25" s="1"/>
  <c r="B22" i="26" s="1"/>
  <c r="V57" i="25"/>
  <c r="D58" i="26" s="1"/>
  <c r="V56" i="25"/>
  <c r="D57" i="26" s="1"/>
  <c r="V55" i="25"/>
  <c r="D56" i="26" s="1"/>
  <c r="V54" i="25"/>
  <c r="D55" i="26" s="1"/>
  <c r="V53" i="25"/>
  <c r="D54" i="26" s="1"/>
  <c r="V52" i="25"/>
  <c r="D53" i="26" s="1"/>
  <c r="V51" i="25"/>
  <c r="D52" i="26" s="1"/>
  <c r="V50" i="25"/>
  <c r="D51" i="26" s="1"/>
  <c r="V49" i="25"/>
  <c r="D50" i="26" s="1"/>
  <c r="V48" i="25"/>
  <c r="D49" i="26" s="1"/>
  <c r="V47" i="25"/>
  <c r="D48" i="26" s="1"/>
  <c r="V46" i="25"/>
  <c r="V18" i="25"/>
  <c r="D19" i="26" s="1"/>
  <c r="V19" i="25"/>
  <c r="D20" i="26" s="1"/>
  <c r="V20" i="25"/>
  <c r="D21" i="26" s="1"/>
  <c r="V22" i="25"/>
  <c r="D23" i="26" s="1"/>
  <c r="V23" i="25"/>
  <c r="D24" i="26" s="1"/>
  <c r="V24" i="25"/>
  <c r="D25" i="26" s="1"/>
  <c r="V25" i="25"/>
  <c r="D26" i="26" s="1"/>
  <c r="V26" i="25"/>
  <c r="D27" i="26" s="1"/>
  <c r="V27" i="25"/>
  <c r="D28" i="26" s="1"/>
  <c r="V28" i="25"/>
  <c r="D29" i="26" s="1"/>
  <c r="V29" i="25"/>
  <c r="D30" i="26" s="1"/>
  <c r="V30" i="25"/>
  <c r="D31" i="26" s="1"/>
  <c r="V31" i="25"/>
  <c r="D32" i="26" s="1"/>
  <c r="V32" i="25"/>
  <c r="D33" i="26" s="1"/>
  <c r="V33" i="25"/>
  <c r="D34" i="26" s="1"/>
  <c r="V34" i="25"/>
  <c r="D35" i="26" s="1"/>
  <c r="V35" i="25"/>
  <c r="D36" i="26" s="1"/>
  <c r="V36" i="25"/>
  <c r="D37" i="26" s="1"/>
  <c r="V37" i="25"/>
  <c r="D38" i="26" s="1"/>
  <c r="V38" i="25"/>
  <c r="D39" i="26" s="1"/>
  <c r="V39" i="25"/>
  <c r="D40" i="26" s="1"/>
  <c r="V40" i="25"/>
  <c r="D41" i="26" s="1"/>
  <c r="V41" i="25"/>
  <c r="D42" i="26" s="1"/>
  <c r="V42" i="25"/>
  <c r="D43" i="26" s="1"/>
  <c r="V43" i="25"/>
  <c r="D44" i="26" s="1"/>
  <c r="V44" i="25"/>
  <c r="D45" i="26" s="1"/>
  <c r="V17" i="25"/>
  <c r="D18" i="26" s="1"/>
  <c r="V15" i="25"/>
  <c r="D16" i="26" s="1"/>
  <c r="V14" i="25"/>
  <c r="D15" i="26" s="1"/>
  <c r="V13" i="25"/>
  <c r="D14" i="26" s="1"/>
  <c r="V12" i="25"/>
  <c r="D13" i="26" s="1"/>
  <c r="V11" i="25"/>
  <c r="D12" i="26" s="1"/>
  <c r="V10" i="25"/>
  <c r="D11" i="26" s="1"/>
  <c r="V9" i="25"/>
  <c r="D10" i="26" s="1"/>
  <c r="V8" i="25"/>
  <c r="D9" i="26" s="1"/>
  <c r="V7" i="25"/>
  <c r="D8" i="26" s="1"/>
  <c r="V6" i="25"/>
  <c r="D7" i="26" s="1"/>
  <c r="V5" i="25"/>
  <c r="D6" i="26" s="1"/>
  <c r="V4" i="25"/>
  <c r="D5" i="26" s="1"/>
  <c r="V3" i="25"/>
  <c r="D4" i="26" s="1"/>
  <c r="V2" i="25"/>
  <c r="D3" i="26" s="1"/>
  <c r="U57" i="25"/>
  <c r="C58" i="26" s="1"/>
  <c r="U56" i="25"/>
  <c r="C57" i="26" s="1"/>
  <c r="U55" i="25"/>
  <c r="C56" i="26" s="1"/>
  <c r="U54" i="25"/>
  <c r="C55" i="26" s="1"/>
  <c r="U53" i="25"/>
  <c r="C54" i="26" s="1"/>
  <c r="U52" i="25"/>
  <c r="C53" i="26" s="1"/>
  <c r="U51" i="25"/>
  <c r="C52" i="26" s="1"/>
  <c r="U50" i="25"/>
  <c r="C51" i="26" s="1"/>
  <c r="U49" i="25"/>
  <c r="C50" i="26" s="1"/>
  <c r="U48" i="25"/>
  <c r="C49" i="26" s="1"/>
  <c r="U47" i="25"/>
  <c r="C48" i="26" s="1"/>
  <c r="U46" i="25"/>
  <c r="U44" i="25"/>
  <c r="C45" i="26" s="1"/>
  <c r="U43" i="25"/>
  <c r="C44" i="26" s="1"/>
  <c r="U42" i="25"/>
  <c r="C43" i="26" s="1"/>
  <c r="U41" i="25"/>
  <c r="C42" i="26" s="1"/>
  <c r="U40" i="25"/>
  <c r="C41" i="26" s="1"/>
  <c r="U39" i="25"/>
  <c r="C40" i="26" s="1"/>
  <c r="U38" i="25"/>
  <c r="C39" i="26" s="1"/>
  <c r="U37" i="25"/>
  <c r="C38" i="26" s="1"/>
  <c r="U36" i="25"/>
  <c r="C37" i="26" s="1"/>
  <c r="U35" i="25"/>
  <c r="C36" i="26" s="1"/>
  <c r="U34" i="25"/>
  <c r="C35" i="26" s="1"/>
  <c r="U33" i="25"/>
  <c r="C34" i="26" s="1"/>
  <c r="U32" i="25"/>
  <c r="C33" i="26" s="1"/>
  <c r="U31" i="25"/>
  <c r="C32" i="26" s="1"/>
  <c r="U30" i="25"/>
  <c r="C31" i="26" s="1"/>
  <c r="U29" i="25"/>
  <c r="C30" i="26" s="1"/>
  <c r="U28" i="25"/>
  <c r="C29" i="26" s="1"/>
  <c r="U27" i="25"/>
  <c r="C28" i="26" s="1"/>
  <c r="U26" i="25"/>
  <c r="C27" i="26" s="1"/>
  <c r="U25" i="25"/>
  <c r="C26" i="26" s="1"/>
  <c r="U24" i="25"/>
  <c r="C25" i="26" s="1"/>
  <c r="U23" i="25"/>
  <c r="C24" i="26" s="1"/>
  <c r="U22" i="25"/>
  <c r="C23" i="26" s="1"/>
  <c r="U20" i="25"/>
  <c r="C21" i="26" s="1"/>
  <c r="U19" i="25"/>
  <c r="C20" i="26" s="1"/>
  <c r="U18" i="25"/>
  <c r="C19" i="26" s="1"/>
  <c r="U17" i="25"/>
  <c r="C18" i="26" s="1"/>
  <c r="U15" i="25"/>
  <c r="C16" i="26" s="1"/>
  <c r="U14" i="25"/>
  <c r="C15" i="26" s="1"/>
  <c r="U13" i="25"/>
  <c r="C14" i="26" s="1"/>
  <c r="U12" i="25"/>
  <c r="C13" i="26" s="1"/>
  <c r="U11" i="25"/>
  <c r="C12" i="26" s="1"/>
  <c r="U10" i="25"/>
  <c r="C11" i="26" s="1"/>
  <c r="U9" i="25"/>
  <c r="C10" i="26" s="1"/>
  <c r="U8" i="25"/>
  <c r="C9" i="26" s="1"/>
  <c r="U7" i="25"/>
  <c r="C8" i="26" s="1"/>
  <c r="U6" i="25"/>
  <c r="C7" i="26" s="1"/>
  <c r="U5" i="25"/>
  <c r="C6" i="26" s="1"/>
  <c r="U4" i="25"/>
  <c r="C5" i="26" s="1"/>
  <c r="U3" i="25"/>
  <c r="C4" i="26" s="1"/>
  <c r="K22" i="5" l="1"/>
  <c r="J22" i="5"/>
  <c r="C46" i="26"/>
  <c r="C47" i="26"/>
  <c r="C17" i="26"/>
  <c r="V58" i="25"/>
  <c r="D47" i="26"/>
  <c r="D17" i="26"/>
  <c r="D46" i="26"/>
  <c r="U16" i="25"/>
  <c r="U45" i="25"/>
  <c r="V45" i="25"/>
  <c r="V16" i="25"/>
  <c r="R2" i="25"/>
  <c r="T2" i="25"/>
  <c r="R3" i="25"/>
  <c r="T3" i="25"/>
  <c r="R4" i="25"/>
  <c r="T4" i="25"/>
  <c r="R5" i="25"/>
  <c r="T5" i="25"/>
  <c r="R6" i="25"/>
  <c r="T6" i="25"/>
  <c r="R7" i="25"/>
  <c r="T7" i="25"/>
  <c r="R8" i="25"/>
  <c r="T8" i="25"/>
  <c r="R9" i="25"/>
  <c r="T9" i="25"/>
  <c r="R10" i="25"/>
  <c r="T10" i="25"/>
  <c r="R11" i="25"/>
  <c r="T11" i="25"/>
  <c r="R12" i="25"/>
  <c r="T12" i="25"/>
  <c r="R13" i="25"/>
  <c r="T13" i="25"/>
  <c r="R14" i="25"/>
  <c r="T14" i="25"/>
  <c r="R15" i="25"/>
  <c r="T15" i="25"/>
  <c r="R17" i="25"/>
  <c r="T17" i="25"/>
  <c r="R18" i="25"/>
  <c r="T18" i="25"/>
  <c r="R19" i="25"/>
  <c r="T19" i="25"/>
  <c r="R20" i="25"/>
  <c r="T20" i="25"/>
  <c r="R22" i="25"/>
  <c r="T22" i="25"/>
  <c r="R23" i="25"/>
  <c r="T23" i="25"/>
  <c r="R24" i="25"/>
  <c r="T24" i="25"/>
  <c r="R25" i="25"/>
  <c r="T25" i="25"/>
  <c r="R26" i="25"/>
  <c r="T26" i="25"/>
  <c r="R27" i="25"/>
  <c r="T27" i="25"/>
  <c r="R28" i="25"/>
  <c r="T28" i="25"/>
  <c r="R29" i="25"/>
  <c r="T29" i="25"/>
  <c r="R30" i="25"/>
  <c r="T30" i="25"/>
  <c r="R31" i="25"/>
  <c r="T31" i="25"/>
  <c r="R32" i="25"/>
  <c r="T32" i="25"/>
  <c r="R33" i="25"/>
  <c r="T33" i="25"/>
  <c r="R34" i="25"/>
  <c r="T34" i="25"/>
  <c r="R35" i="25"/>
  <c r="T35" i="25"/>
  <c r="R36" i="25"/>
  <c r="T36" i="25"/>
  <c r="R37" i="25"/>
  <c r="T37" i="25"/>
  <c r="R38" i="25"/>
  <c r="T38" i="25"/>
  <c r="R39" i="25"/>
  <c r="T39" i="25"/>
  <c r="R40" i="25"/>
  <c r="T40" i="25"/>
  <c r="R41" i="25"/>
  <c r="T41" i="25"/>
  <c r="R42" i="25"/>
  <c r="T42" i="25"/>
  <c r="R43" i="25"/>
  <c r="T43" i="25"/>
  <c r="R44" i="25"/>
  <c r="T44" i="25"/>
  <c r="R46" i="25"/>
  <c r="T46" i="25"/>
  <c r="R47" i="25"/>
  <c r="T47" i="25"/>
  <c r="R48" i="25"/>
  <c r="T48" i="25"/>
  <c r="R49" i="25"/>
  <c r="T49" i="25"/>
  <c r="R50" i="25"/>
  <c r="T50" i="25"/>
  <c r="R51" i="25"/>
  <c r="T51" i="25"/>
  <c r="R52" i="25"/>
  <c r="T52" i="25"/>
  <c r="R53" i="25"/>
  <c r="T53" i="25"/>
  <c r="R54" i="25"/>
  <c r="T54" i="25"/>
  <c r="R55" i="25"/>
  <c r="T55" i="25"/>
  <c r="R56" i="25"/>
  <c r="T56" i="25"/>
  <c r="R57" i="25"/>
  <c r="T57" i="25"/>
  <c r="K23" i="5" l="1"/>
  <c r="M23" i="25" s="1"/>
  <c r="J23" i="5"/>
  <c r="D59" i="26"/>
  <c r="T58" i="25"/>
  <c r="R58" i="25"/>
  <c r="R45" i="25"/>
  <c r="T16" i="25"/>
  <c r="R16" i="25"/>
  <c r="U2" i="25"/>
  <c r="T45" i="25"/>
  <c r="P57" i="25"/>
  <c r="N57" i="25"/>
  <c r="P56" i="25"/>
  <c r="N56" i="25"/>
  <c r="P55" i="25"/>
  <c r="N55" i="25"/>
  <c r="P54" i="25"/>
  <c r="N54" i="25"/>
  <c r="P53" i="25"/>
  <c r="N53" i="25"/>
  <c r="P52" i="25"/>
  <c r="N52" i="25"/>
  <c r="P51" i="25"/>
  <c r="N51" i="25"/>
  <c r="P50" i="25"/>
  <c r="N50" i="25"/>
  <c r="P49" i="25"/>
  <c r="N49" i="25"/>
  <c r="P48" i="25"/>
  <c r="N48" i="25"/>
  <c r="P47" i="25"/>
  <c r="N47" i="25"/>
  <c r="P46" i="25"/>
  <c r="N46" i="25"/>
  <c r="P44" i="25"/>
  <c r="N44" i="25"/>
  <c r="P43" i="25"/>
  <c r="N43" i="25"/>
  <c r="P42" i="25"/>
  <c r="N42" i="25"/>
  <c r="P41" i="25"/>
  <c r="N41" i="25"/>
  <c r="P40" i="25"/>
  <c r="N40" i="25"/>
  <c r="P39" i="25"/>
  <c r="N39" i="25"/>
  <c r="P38" i="25"/>
  <c r="N38" i="25"/>
  <c r="P37" i="25"/>
  <c r="N37" i="25"/>
  <c r="P36" i="25"/>
  <c r="N36" i="25"/>
  <c r="P35" i="25"/>
  <c r="N35" i="25"/>
  <c r="P34" i="25"/>
  <c r="N34" i="25"/>
  <c r="P33" i="25"/>
  <c r="N33" i="25"/>
  <c r="P32" i="25"/>
  <c r="N32" i="25"/>
  <c r="P31" i="25"/>
  <c r="N31" i="25"/>
  <c r="P30" i="25"/>
  <c r="N30" i="25"/>
  <c r="P29" i="25"/>
  <c r="N29" i="25"/>
  <c r="P28" i="25"/>
  <c r="N28" i="25"/>
  <c r="P27" i="25"/>
  <c r="N27" i="25"/>
  <c r="P26" i="25"/>
  <c r="N26" i="25"/>
  <c r="P25" i="25"/>
  <c r="N25" i="25"/>
  <c r="P24" i="25"/>
  <c r="N24" i="25"/>
  <c r="P23" i="25"/>
  <c r="N23" i="25"/>
  <c r="L23" i="25"/>
  <c r="B24" i="26" s="1"/>
  <c r="P22" i="25"/>
  <c r="N22" i="25"/>
  <c r="M22" i="25"/>
  <c r="L22" i="25"/>
  <c r="B23" i="26" s="1"/>
  <c r="P20" i="25"/>
  <c r="N20" i="25"/>
  <c r="M20" i="25"/>
  <c r="L20" i="25"/>
  <c r="B21" i="26" s="1"/>
  <c r="P19" i="25"/>
  <c r="N19" i="25"/>
  <c r="M19" i="25"/>
  <c r="L19" i="25"/>
  <c r="B20" i="26" s="1"/>
  <c r="P18" i="25"/>
  <c r="N18" i="25"/>
  <c r="M18" i="25"/>
  <c r="L18" i="25"/>
  <c r="B19" i="26" s="1"/>
  <c r="P17" i="25"/>
  <c r="N17" i="25"/>
  <c r="M17" i="25"/>
  <c r="L17" i="25"/>
  <c r="B18" i="26" s="1"/>
  <c r="P15" i="25"/>
  <c r="N15" i="25"/>
  <c r="M15" i="25"/>
  <c r="L15" i="25"/>
  <c r="B16" i="26" s="1"/>
  <c r="P14" i="25"/>
  <c r="N14" i="25"/>
  <c r="M14" i="25"/>
  <c r="L14" i="25"/>
  <c r="B15" i="26" s="1"/>
  <c r="P13" i="25"/>
  <c r="N13" i="25"/>
  <c r="M13" i="25"/>
  <c r="L13" i="25"/>
  <c r="B14" i="26" s="1"/>
  <c r="P12" i="25"/>
  <c r="N12" i="25"/>
  <c r="M12" i="25"/>
  <c r="P11" i="25"/>
  <c r="N11" i="25"/>
  <c r="M11" i="25"/>
  <c r="L11" i="25"/>
  <c r="B12" i="26" s="1"/>
  <c r="P10" i="25"/>
  <c r="N10" i="25"/>
  <c r="M10" i="25"/>
  <c r="L10" i="25"/>
  <c r="B11" i="26" s="1"/>
  <c r="P9" i="25"/>
  <c r="N9" i="25"/>
  <c r="M9" i="25"/>
  <c r="L9" i="25"/>
  <c r="B10" i="26" s="1"/>
  <c r="P8" i="25"/>
  <c r="N8" i="25"/>
  <c r="M8" i="25"/>
  <c r="L8" i="25"/>
  <c r="B9" i="26" s="1"/>
  <c r="P7" i="25"/>
  <c r="N7" i="25"/>
  <c r="M7" i="25"/>
  <c r="L7" i="25"/>
  <c r="B8" i="26" s="1"/>
  <c r="P6" i="25"/>
  <c r="N6" i="25"/>
  <c r="M6" i="25"/>
  <c r="L6" i="25"/>
  <c r="B7" i="26" s="1"/>
  <c r="P5" i="25"/>
  <c r="N5" i="25"/>
  <c r="M5" i="25"/>
  <c r="L5" i="25"/>
  <c r="B6" i="26" s="1"/>
  <c r="P4" i="25"/>
  <c r="N4" i="25"/>
  <c r="M4" i="25"/>
  <c r="L4" i="25"/>
  <c r="B5" i="26" s="1"/>
  <c r="P3" i="25"/>
  <c r="N3" i="25"/>
  <c r="M3" i="25"/>
  <c r="L3" i="25"/>
  <c r="B4" i="26" s="1"/>
  <c r="P2" i="25"/>
  <c r="N2" i="25"/>
  <c r="M2" i="25"/>
  <c r="L2" i="25"/>
  <c r="B3" i="26" s="1"/>
  <c r="K57" i="25"/>
  <c r="J57" i="25"/>
  <c r="G57" i="25"/>
  <c r="H57" i="25" s="1"/>
  <c r="K56" i="25"/>
  <c r="J56" i="25"/>
  <c r="G56" i="25"/>
  <c r="H56" i="25" s="1"/>
  <c r="K55" i="25"/>
  <c r="J55" i="25"/>
  <c r="G55" i="25"/>
  <c r="H55" i="25" s="1"/>
  <c r="K54" i="25"/>
  <c r="J54" i="25"/>
  <c r="G54" i="25"/>
  <c r="H54" i="25" s="1"/>
  <c r="K53" i="25"/>
  <c r="J53" i="25"/>
  <c r="G53" i="25"/>
  <c r="H53" i="25" s="1"/>
  <c r="K52" i="25"/>
  <c r="J52" i="25"/>
  <c r="G52" i="25"/>
  <c r="H52" i="25" s="1"/>
  <c r="K51" i="25"/>
  <c r="J51" i="25"/>
  <c r="G51" i="25"/>
  <c r="H51" i="25" s="1"/>
  <c r="K50" i="25"/>
  <c r="J50" i="25"/>
  <c r="G50" i="25"/>
  <c r="H50" i="25" s="1"/>
  <c r="K49" i="25"/>
  <c r="J49" i="25"/>
  <c r="G49" i="25"/>
  <c r="H49" i="25" s="1"/>
  <c r="K48" i="25"/>
  <c r="J48" i="25"/>
  <c r="G48" i="25"/>
  <c r="H48" i="25" s="1"/>
  <c r="K47" i="25"/>
  <c r="J47" i="25"/>
  <c r="G47" i="25"/>
  <c r="H47" i="25" s="1"/>
  <c r="K46" i="25"/>
  <c r="J46" i="25"/>
  <c r="G46" i="25"/>
  <c r="K44" i="25"/>
  <c r="J44" i="25"/>
  <c r="G44" i="25"/>
  <c r="H44" i="25" s="1"/>
  <c r="K43" i="25"/>
  <c r="J43" i="25"/>
  <c r="G43" i="25"/>
  <c r="H43" i="25" s="1"/>
  <c r="K42" i="25"/>
  <c r="J42" i="25"/>
  <c r="G42" i="25"/>
  <c r="H42" i="25" s="1"/>
  <c r="K41" i="25"/>
  <c r="J41" i="25"/>
  <c r="G41" i="25"/>
  <c r="H41" i="25" s="1"/>
  <c r="K40" i="25"/>
  <c r="J40" i="25"/>
  <c r="G40" i="25"/>
  <c r="K39" i="25"/>
  <c r="J39" i="25"/>
  <c r="G39" i="25"/>
  <c r="H39" i="25" s="1"/>
  <c r="K38" i="25"/>
  <c r="J38" i="25"/>
  <c r="G38" i="25"/>
  <c r="H38" i="25" s="1"/>
  <c r="K37" i="25"/>
  <c r="J37" i="25"/>
  <c r="G37" i="25"/>
  <c r="H37" i="25" s="1"/>
  <c r="K36" i="25"/>
  <c r="J36" i="25"/>
  <c r="G36" i="25"/>
  <c r="H36" i="25" s="1"/>
  <c r="K35" i="25"/>
  <c r="J35" i="25"/>
  <c r="G35" i="25"/>
  <c r="H35" i="25" s="1"/>
  <c r="K34" i="25"/>
  <c r="J34" i="25"/>
  <c r="G34" i="25"/>
  <c r="H34" i="25" s="1"/>
  <c r="K33" i="25"/>
  <c r="J33" i="25"/>
  <c r="G33" i="25"/>
  <c r="H33" i="25" s="1"/>
  <c r="K32" i="25"/>
  <c r="J32" i="25"/>
  <c r="G32" i="25"/>
  <c r="H32" i="25" s="1"/>
  <c r="K31" i="25"/>
  <c r="J31" i="25"/>
  <c r="G31" i="25"/>
  <c r="H31" i="25" s="1"/>
  <c r="K30" i="25"/>
  <c r="J30" i="25"/>
  <c r="G30" i="25"/>
  <c r="H30" i="25" s="1"/>
  <c r="K29" i="25"/>
  <c r="J29" i="25"/>
  <c r="G29" i="25"/>
  <c r="H29" i="25" s="1"/>
  <c r="K28" i="25"/>
  <c r="J28" i="25"/>
  <c r="G28" i="25"/>
  <c r="H28" i="25" s="1"/>
  <c r="K27" i="25"/>
  <c r="J27" i="25"/>
  <c r="G27" i="25"/>
  <c r="K26" i="25"/>
  <c r="J26" i="25"/>
  <c r="G26" i="25"/>
  <c r="H26" i="25" s="1"/>
  <c r="K25" i="25"/>
  <c r="J25" i="25"/>
  <c r="G25" i="25"/>
  <c r="H25" i="25" s="1"/>
  <c r="K24" i="25"/>
  <c r="J24" i="25"/>
  <c r="G24" i="25"/>
  <c r="H24" i="25" s="1"/>
  <c r="K23" i="25"/>
  <c r="J23" i="25"/>
  <c r="G23" i="25"/>
  <c r="H23" i="25" s="1"/>
  <c r="K22" i="25"/>
  <c r="J22" i="25"/>
  <c r="G22" i="25"/>
  <c r="H22" i="25" s="1"/>
  <c r="K20" i="25"/>
  <c r="J20" i="25"/>
  <c r="G20" i="25"/>
  <c r="H20" i="25" s="1"/>
  <c r="K19" i="25"/>
  <c r="J19" i="25"/>
  <c r="G19" i="25"/>
  <c r="H19" i="25" s="1"/>
  <c r="K18" i="25"/>
  <c r="J18" i="25"/>
  <c r="G18" i="25"/>
  <c r="H18" i="25" s="1"/>
  <c r="K17" i="25"/>
  <c r="J17" i="25"/>
  <c r="G17" i="25"/>
  <c r="H17" i="25" s="1"/>
  <c r="E17" i="25"/>
  <c r="F17" i="25" s="1"/>
  <c r="K15" i="25"/>
  <c r="J15" i="25"/>
  <c r="G15" i="25"/>
  <c r="H15" i="25" s="1"/>
  <c r="E15" i="25"/>
  <c r="F15" i="25" s="1"/>
  <c r="K14" i="25"/>
  <c r="J14" i="25"/>
  <c r="G14" i="25"/>
  <c r="H14" i="25" s="1"/>
  <c r="E14" i="25"/>
  <c r="F14" i="25" s="1"/>
  <c r="K13" i="25"/>
  <c r="J13" i="25"/>
  <c r="G13" i="25"/>
  <c r="H13" i="25" s="1"/>
  <c r="E13" i="25"/>
  <c r="F13" i="25" s="1"/>
  <c r="K12" i="25"/>
  <c r="J12" i="25"/>
  <c r="G12" i="25"/>
  <c r="E12" i="25"/>
  <c r="K11" i="25"/>
  <c r="J11" i="25"/>
  <c r="H11" i="25"/>
  <c r="F11" i="25"/>
  <c r="K10" i="25"/>
  <c r="J10" i="25"/>
  <c r="G10" i="25"/>
  <c r="H10" i="25" s="1"/>
  <c r="E10" i="25"/>
  <c r="F10" i="25" s="1"/>
  <c r="K9" i="25"/>
  <c r="J9" i="25"/>
  <c r="G9" i="25"/>
  <c r="H9" i="25" s="1"/>
  <c r="E9" i="25"/>
  <c r="F9" i="25" s="1"/>
  <c r="K8" i="25"/>
  <c r="J8" i="25"/>
  <c r="G8" i="25"/>
  <c r="H8" i="25" s="1"/>
  <c r="E8" i="25"/>
  <c r="F8" i="25" s="1"/>
  <c r="K7" i="25"/>
  <c r="J7" i="25"/>
  <c r="G7" i="25"/>
  <c r="H7" i="25" s="1"/>
  <c r="E7" i="25"/>
  <c r="F7" i="25" s="1"/>
  <c r="K6" i="25"/>
  <c r="J6" i="25"/>
  <c r="G6" i="25"/>
  <c r="H6" i="25" s="1"/>
  <c r="E6" i="25"/>
  <c r="F6" i="25" s="1"/>
  <c r="K5" i="25"/>
  <c r="J5" i="25"/>
  <c r="G5" i="25"/>
  <c r="H5" i="25" s="1"/>
  <c r="E5" i="25"/>
  <c r="F5" i="25" s="1"/>
  <c r="K4" i="25"/>
  <c r="J4" i="25"/>
  <c r="G4" i="25"/>
  <c r="H4" i="25" s="1"/>
  <c r="E4" i="25"/>
  <c r="F4" i="25" s="1"/>
  <c r="K3" i="25"/>
  <c r="J3" i="25"/>
  <c r="G3" i="25"/>
  <c r="H3" i="25" s="1"/>
  <c r="E3" i="25"/>
  <c r="F3" i="25" s="1"/>
  <c r="K2" i="25"/>
  <c r="J2" i="25"/>
  <c r="G2" i="25"/>
  <c r="E2" i="25"/>
  <c r="K24" i="5" l="1"/>
  <c r="M24" i="25" s="1"/>
  <c r="J24" i="5"/>
  <c r="L24" i="25" s="1"/>
  <c r="B25" i="26" s="1"/>
  <c r="N45" i="25"/>
  <c r="M16" i="25"/>
  <c r="C3" i="26"/>
  <c r="C59" i="26" s="1"/>
  <c r="U58" i="25"/>
  <c r="N58" i="25"/>
  <c r="P58" i="25"/>
  <c r="H2" i="25"/>
  <c r="G58" i="25"/>
  <c r="H58" i="25" s="1"/>
  <c r="F2" i="25"/>
  <c r="J16" i="25"/>
  <c r="J45" i="25"/>
  <c r="N16" i="25"/>
  <c r="K45" i="25"/>
  <c r="H46" i="25"/>
  <c r="F12" i="25"/>
  <c r="E16" i="25"/>
  <c r="F16" i="25" s="1"/>
  <c r="K16" i="25"/>
  <c r="H12" i="25"/>
  <c r="G16" i="25"/>
  <c r="H16" i="25" s="1"/>
  <c r="H40" i="25"/>
  <c r="G45" i="25"/>
  <c r="H45" i="25" s="1"/>
  <c r="L12" i="25"/>
  <c r="B13" i="26" s="1"/>
  <c r="B17" i="26" s="1"/>
  <c r="P45" i="25"/>
  <c r="P16" i="25"/>
  <c r="K25" i="5" l="1"/>
  <c r="M25" i="25" s="1"/>
  <c r="J25" i="5"/>
  <c r="L25" i="25" s="1"/>
  <c r="B26" i="26" s="1"/>
  <c r="L16" i="25"/>
  <c r="K26" i="5" l="1"/>
  <c r="M26" i="25" s="1"/>
  <c r="J26" i="5"/>
  <c r="L26" i="25" s="1"/>
  <c r="B27" i="26" s="1"/>
  <c r="K27" i="5" l="1"/>
  <c r="M27" i="25" s="1"/>
  <c r="J27" i="5"/>
  <c r="L27" i="25" s="1"/>
  <c r="B28" i="26" s="1"/>
  <c r="K28" i="5" l="1"/>
  <c r="M28" i="25" s="1"/>
  <c r="J28" i="5"/>
  <c r="L28" i="25" s="1"/>
  <c r="B29" i="26" s="1"/>
  <c r="K29" i="5" l="1"/>
  <c r="M29" i="25" s="1"/>
  <c r="J29" i="5"/>
  <c r="L29" i="25" s="1"/>
  <c r="B30" i="26" s="1"/>
  <c r="K30" i="5" l="1"/>
  <c r="M30" i="25" s="1"/>
  <c r="J30" i="5"/>
  <c r="L30" i="25" s="1"/>
  <c r="B31" i="26" s="1"/>
  <c r="K31" i="5" l="1"/>
  <c r="M31" i="25" s="1"/>
  <c r="J31" i="5"/>
  <c r="L31" i="25" s="1"/>
  <c r="B32" i="26" s="1"/>
  <c r="K32" i="5" l="1"/>
  <c r="M32" i="25" s="1"/>
  <c r="J32" i="5"/>
  <c r="L32" i="25" s="1"/>
  <c r="B33" i="26" s="1"/>
  <c r="K33" i="5" l="1"/>
  <c r="M33" i="25" s="1"/>
  <c r="J33" i="5"/>
  <c r="L33" i="25" s="1"/>
  <c r="B34" i="26" s="1"/>
  <c r="K34" i="5" l="1"/>
  <c r="M34" i="25" s="1"/>
  <c r="J34" i="5"/>
  <c r="L34" i="25" s="1"/>
  <c r="B35" i="26" s="1"/>
  <c r="K35" i="5" l="1"/>
  <c r="M35" i="25" s="1"/>
  <c r="J35" i="5"/>
  <c r="L35" i="25" s="1"/>
  <c r="B36" i="26" s="1"/>
  <c r="K36" i="5" l="1"/>
  <c r="M36" i="25" s="1"/>
  <c r="J36" i="5"/>
  <c r="L36" i="25" s="1"/>
  <c r="B37" i="26" s="1"/>
  <c r="K37" i="5" l="1"/>
  <c r="M37" i="25" s="1"/>
  <c r="J37" i="5"/>
  <c r="L37" i="25" s="1"/>
  <c r="B38" i="26" s="1"/>
  <c r="K38" i="5" l="1"/>
  <c r="M38" i="25" s="1"/>
  <c r="J38" i="5"/>
  <c r="L38" i="25" s="1"/>
  <c r="B39" i="26" s="1"/>
  <c r="K39" i="5" l="1"/>
  <c r="M39" i="25" s="1"/>
  <c r="J39" i="5"/>
  <c r="L39" i="25" s="1"/>
  <c r="B40" i="26" s="1"/>
  <c r="K40" i="5" l="1"/>
  <c r="J40" i="5"/>
  <c r="M40" i="25" l="1"/>
  <c r="K41" i="5"/>
  <c r="M41" i="25" s="1"/>
  <c r="J41" i="5"/>
  <c r="L41" i="25" s="1"/>
  <c r="B42" i="26" s="1"/>
  <c r="L40" i="25"/>
  <c r="K42" i="5" l="1"/>
  <c r="B41" i="26"/>
  <c r="J42" i="5"/>
  <c r="M42" i="25" l="1"/>
  <c r="K43" i="5"/>
  <c r="M43" i="25" s="1"/>
  <c r="J43" i="5"/>
  <c r="L43" i="25" s="1"/>
  <c r="B44" i="26" s="1"/>
  <c r="L42" i="25"/>
  <c r="K44" i="5" l="1"/>
  <c r="M44" i="25" s="1"/>
  <c r="M45" i="25" s="1"/>
  <c r="B43" i="26"/>
  <c r="J44" i="5"/>
  <c r="K45" i="5" l="1"/>
  <c r="K46" i="5"/>
  <c r="M46" i="25" s="1"/>
  <c r="L44" i="25"/>
  <c r="J45" i="5"/>
  <c r="J46" i="5"/>
  <c r="K47" i="5" l="1"/>
  <c r="M47" i="25" s="1"/>
  <c r="L46" i="25"/>
  <c r="J47" i="5"/>
  <c r="L47" i="25" s="1"/>
  <c r="B48" i="26" s="1"/>
  <c r="B45" i="26"/>
  <c r="B46" i="26" s="1"/>
  <c r="L45" i="25"/>
  <c r="K48" i="5" l="1"/>
  <c r="J48" i="5"/>
  <c r="B47" i="26"/>
  <c r="M48" i="25" l="1"/>
  <c r="K49" i="5"/>
  <c r="M49" i="25" s="1"/>
  <c r="J49" i="5"/>
  <c r="L49" i="25" s="1"/>
  <c r="B50" i="26" s="1"/>
  <c r="L48" i="25"/>
  <c r="K50" i="5" l="1"/>
  <c r="M50" i="25" s="1"/>
  <c r="B49" i="26"/>
  <c r="J50" i="5"/>
  <c r="K51" i="5" l="1"/>
  <c r="M51" i="25" s="1"/>
  <c r="L50" i="25"/>
  <c r="J51" i="5"/>
  <c r="L51" i="25" s="1"/>
  <c r="B52" i="26" s="1"/>
  <c r="K52" i="5" l="1"/>
  <c r="M52" i="25" s="1"/>
  <c r="J52" i="5"/>
  <c r="B51" i="26"/>
  <c r="K53" i="5" l="1"/>
  <c r="M53" i="25" s="1"/>
  <c r="L52" i="25"/>
  <c r="J53" i="5"/>
  <c r="L53" i="25" s="1"/>
  <c r="B54" i="26" s="1"/>
  <c r="K54" i="5" l="1"/>
  <c r="J54" i="5"/>
  <c r="B53" i="26"/>
  <c r="K55" i="5" l="1"/>
  <c r="M55" i="25" s="1"/>
  <c r="M54" i="25"/>
  <c r="J55" i="5"/>
  <c r="L55" i="25" s="1"/>
  <c r="B56" i="26" s="1"/>
  <c r="L54" i="25"/>
  <c r="K57" i="5" l="1"/>
  <c r="K56" i="5"/>
  <c r="M56" i="25" s="1"/>
  <c r="B55" i="26"/>
  <c r="J57" i="5"/>
  <c r="J56" i="5"/>
  <c r="L56" i="25" s="1"/>
  <c r="B57" i="26" s="1"/>
  <c r="M57" i="25" l="1"/>
  <c r="M58" i="25" s="1"/>
  <c r="K58" i="5"/>
  <c r="L57" i="25"/>
  <c r="J58" i="5"/>
  <c r="C7" i="29" s="1"/>
  <c r="B58" i="26" l="1"/>
  <c r="B59" i="26" s="1"/>
  <c r="L58" i="25"/>
  <c r="E31" i="25"/>
  <c r="F31" i="25" s="1"/>
  <c r="F31" i="27"/>
  <c r="E48" i="25"/>
  <c r="F48" i="25" s="1"/>
  <c r="E26" i="25"/>
  <c r="F26" i="25" s="1"/>
  <c r="E26" i="27"/>
  <c r="E38" i="27"/>
  <c r="E42" i="25"/>
  <c r="F42" i="25" s="1"/>
  <c r="F51" i="27"/>
  <c r="F35" i="27"/>
  <c r="E28" i="25"/>
  <c r="F28" i="25" s="1"/>
  <c r="F44" i="27"/>
  <c r="E43" i="25"/>
  <c r="F43" i="25" s="1"/>
  <c r="E20" i="25"/>
  <c r="F20" i="25" s="1"/>
  <c r="E20" i="27"/>
  <c r="E34" i="25"/>
  <c r="F34" i="25" s="1"/>
  <c r="E34" i="27"/>
  <c r="E55" i="25"/>
  <c r="F55" i="25" s="1"/>
  <c r="E39" i="25"/>
  <c r="F39" i="25" s="1"/>
  <c r="E47" i="25"/>
  <c r="F47" i="25" s="1"/>
  <c r="E32" i="25"/>
  <c r="F32" i="25" s="1"/>
  <c r="E32" i="27"/>
  <c r="E41" i="25"/>
  <c r="F41" i="25" s="1"/>
  <c r="E38" i="25"/>
  <c r="F38" i="25" s="1"/>
  <c r="E51" i="25"/>
  <c r="F51" i="25" s="1"/>
  <c r="E35" i="25"/>
  <c r="F35" i="25" s="1"/>
  <c r="E44" i="25"/>
  <c r="F44" i="25" s="1"/>
  <c r="E30" i="25"/>
  <c r="F30" i="25" s="1"/>
  <c r="E21" i="25"/>
  <c r="F21" i="25" s="1"/>
  <c r="E21" i="27"/>
  <c r="E57" i="25"/>
  <c r="F57" i="25" s="1"/>
  <c r="E46" i="25"/>
  <c r="E46" i="27"/>
  <c r="E23" i="25"/>
  <c r="F23" i="25" s="1"/>
  <c r="F23" i="27"/>
  <c r="E56" i="25"/>
  <c r="F56" i="25" s="1"/>
  <c r="E54" i="25"/>
  <c r="F54" i="25" s="1"/>
  <c r="E54" i="27"/>
  <c r="E50" i="25"/>
  <c r="F50" i="25" s="1"/>
  <c r="E33" i="25"/>
  <c r="F33" i="25" s="1"/>
  <c r="F33" i="27"/>
  <c r="E18" i="25"/>
  <c r="F18" i="25" s="1"/>
  <c r="E52" i="25"/>
  <c r="F52" i="25" s="1"/>
  <c r="E36" i="25"/>
  <c r="F36" i="25" s="1"/>
  <c r="E36" i="27"/>
  <c r="E25" i="25"/>
  <c r="F25" i="25" s="1"/>
  <c r="E22" i="25"/>
  <c r="F22" i="25" s="1"/>
  <c r="E22" i="27"/>
  <c r="E49" i="25"/>
  <c r="F49" i="25" s="1"/>
  <c r="F49" i="27"/>
  <c r="E37" i="25"/>
  <c r="F37" i="25" s="1"/>
  <c r="E40" i="25"/>
  <c r="F40" i="25" s="1"/>
  <c r="E40" i="27"/>
  <c r="E19" i="25"/>
  <c r="F19" i="25" s="1"/>
  <c r="E19" i="27"/>
  <c r="E53" i="25"/>
  <c r="F53" i="25" s="1"/>
  <c r="F53" i="27"/>
  <c r="E29" i="25"/>
  <c r="F29" i="25" s="1"/>
  <c r="E29" i="27"/>
  <c r="E27" i="25"/>
  <c r="E24" i="25"/>
  <c r="F24" i="25" s="1"/>
  <c r="F24" i="27"/>
  <c r="H8" i="29" l="1"/>
  <c r="K8" i="29"/>
  <c r="G8" i="29"/>
  <c r="C8" i="29"/>
  <c r="J8" i="29"/>
  <c r="F8" i="29"/>
  <c r="B8" i="29"/>
  <c r="M8" i="29"/>
  <c r="I8" i="29"/>
  <c r="E8" i="29"/>
  <c r="L8" i="29"/>
  <c r="D8" i="29"/>
  <c r="F47" i="27"/>
  <c r="E47" i="27"/>
  <c r="F52" i="27"/>
  <c r="E52" i="27"/>
  <c r="E50" i="27"/>
  <c r="F50" i="27"/>
  <c r="F57" i="27"/>
  <c r="E57" i="27"/>
  <c r="F56" i="27"/>
  <c r="E56" i="27"/>
  <c r="E58" i="25"/>
  <c r="F58" i="25" s="1"/>
  <c r="E35" i="27"/>
  <c r="F46" i="27"/>
  <c r="F29" i="27"/>
  <c r="E23" i="27"/>
  <c r="F21" i="27"/>
  <c r="F32" i="27"/>
  <c r="E31" i="27"/>
  <c r="E30" i="27"/>
  <c r="F30" i="27"/>
  <c r="E42" i="27"/>
  <c r="F42" i="27"/>
  <c r="E45" i="27"/>
  <c r="F45" i="27"/>
  <c r="E27" i="27"/>
  <c r="F27" i="27"/>
  <c r="E28" i="27"/>
  <c r="F28" i="27"/>
  <c r="F55" i="27"/>
  <c r="E55" i="27"/>
  <c r="F41" i="27"/>
  <c r="E41" i="27"/>
  <c r="F48" i="27"/>
  <c r="E48" i="27"/>
  <c r="F18" i="27"/>
  <c r="E18" i="27"/>
  <c r="F37" i="27"/>
  <c r="E37" i="27"/>
  <c r="F25" i="27"/>
  <c r="E25" i="27"/>
  <c r="F39" i="27"/>
  <c r="E39" i="27"/>
  <c r="F43" i="27"/>
  <c r="E43" i="27"/>
  <c r="E45" i="25"/>
  <c r="F45" i="25" s="1"/>
  <c r="E24" i="27"/>
  <c r="E49" i="27"/>
  <c r="E33" i="27"/>
  <c r="F54" i="27"/>
  <c r="F36" i="27"/>
  <c r="F20" i="27"/>
  <c r="F38" i="27"/>
  <c r="F22" i="27"/>
  <c r="F19" i="27"/>
  <c r="F46" i="25"/>
  <c r="E53" i="27"/>
  <c r="E51" i="27"/>
  <c r="F34" i="27"/>
  <c r="E44" i="27"/>
  <c r="F26" i="27"/>
  <c r="F40" i="27"/>
</calcChain>
</file>

<file path=xl/sharedStrings.xml><?xml version="1.0" encoding="utf-8"?>
<sst xmlns="http://schemas.openxmlformats.org/spreadsheetml/2006/main" count="2713" uniqueCount="225">
  <si>
    <t>branchcode</t>
  </si>
  <si>
    <t>CHECKOUT_RENEW_LM</t>
  </si>
  <si>
    <t>CR_ADULT_LM</t>
  </si>
  <si>
    <t>CR_YOUTH_LM</t>
  </si>
  <si>
    <t>NX_ILL_LOANED_LM</t>
  </si>
  <si>
    <t>NX_ILL_BORROWED_LM</t>
  </si>
  <si>
    <t>PATRON_LM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</si>
  <si>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</si>
  <si>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</si>
  <si>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</si>
  <si>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</si>
  <si>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</si>
  <si>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</si>
  <si>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</si>
  <si>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</si>
  <si>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</si>
  <si>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</si>
  <si>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</si>
  <si>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</si>
  <si>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</si>
  <si>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</si>
  <si>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</si>
  <si>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</si>
  <si>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</si>
  <si>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</si>
  <si>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</si>
  <si>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</si>
  <si>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</si>
  <si>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</si>
  <si>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</si>
  <si>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</si>
  <si>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</si>
  <si>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</si>
  <si>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</si>
  <si>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</si>
  <si>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</si>
  <si>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</si>
  <si>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</si>
  <si>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</si>
  <si>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</si>
  <si>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</si>
  <si>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</si>
  <si>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</si>
  <si>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</si>
  <si>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</si>
  <si>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</si>
  <si>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</si>
  <si>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</si>
  <si>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</si>
  <si>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</si>
  <si>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</si>
  <si>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</si>
  <si>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</si>
  <si>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</si>
  <si>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</si>
  <si>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</si>
  <si>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</si>
  <si>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</si>
  <si>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</si>
  <si>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</si>
  <si>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ITEMS_ADD_L_M</t>
  </si>
  <si>
    <t>ITEMS_DEL_L_M</t>
  </si>
  <si>
    <t>TOTAL_HOLDINGS</t>
  </si>
  <si>
    <t>HOLD_ADD_L_M</t>
  </si>
  <si>
    <t>Total items at end of month</t>
  </si>
  <si>
    <t>Items added this month</t>
  </si>
  <si>
    <t>Items deleted this month</t>
  </si>
  <si>
    <t>Total titles at end of month</t>
  </si>
  <si>
    <t>NExpress Total</t>
  </si>
  <si>
    <t>PHSD Total</t>
  </si>
  <si>
    <t>Doniphan County</t>
  </si>
  <si>
    <t>Check-outs and renewals this month</t>
  </si>
  <si>
    <t>Adult checkouts and renewals this month</t>
  </si>
  <si>
    <t>Youth checkouts and renewals this month</t>
  </si>
  <si>
    <t>Nexpress ILLs loaned this month</t>
  </si>
  <si>
    <t>NExpress ILLs borrowed this month</t>
  </si>
  <si>
    <t>TOTAL_BORROWERS</t>
  </si>
  <si>
    <t>B_ADDED_LM</t>
  </si>
  <si>
    <t>B_DELETED_LM</t>
  </si>
  <si>
    <t>Total patrons at end of month</t>
  </si>
  <si>
    <t>Patrons added this month</t>
  </si>
  <si>
    <t>Patrons deleted this month</t>
  </si>
  <si>
    <t>Patron accounts used to checkout items this month</t>
  </si>
  <si>
    <t>Hoopla Checkouts this month</t>
  </si>
  <si>
    <t>Total items at the beginning of the month</t>
  </si>
  <si>
    <t>Bibliographic records added this month</t>
  </si>
  <si>
    <t>Bibliographic records deleted this month</t>
  </si>
  <si>
    <t>Percent added</t>
  </si>
  <si>
    <t>Percent deleted</t>
  </si>
  <si>
    <t>Library</t>
  </si>
  <si>
    <t>Circulations</t>
  </si>
  <si>
    <t>Atchison Public Library</t>
  </si>
  <si>
    <t>Baldwin City Public Library (KS)</t>
  </si>
  <si>
    <t>Barnes Reading Room</t>
  </si>
  <si>
    <t>Basehor Community Library</t>
  </si>
  <si>
    <t>Beck-Bookman Library</t>
  </si>
  <si>
    <t>Bern Community Library</t>
  </si>
  <si>
    <t>Bonner Springs City Library</t>
  </si>
  <si>
    <t>Burlingame Community Library</t>
  </si>
  <si>
    <t>Carbondale City Library (KS)</t>
  </si>
  <si>
    <t>Centralia Community Library</t>
  </si>
  <si>
    <t>Corning City Library</t>
  </si>
  <si>
    <t>Delaware Township Library</t>
  </si>
  <si>
    <t>Doniphan County Library District #1</t>
  </si>
  <si>
    <t>Effingham Community Library</t>
  </si>
  <si>
    <t>Eudora Public Library</t>
  </si>
  <si>
    <t>Horton Public Library</t>
  </si>
  <si>
    <t>Lansing Community Library (KS)</t>
  </si>
  <si>
    <t>Leavenworth Public Library</t>
  </si>
  <si>
    <t>Linwood Community Library</t>
  </si>
  <si>
    <t>Louisburg Library</t>
  </si>
  <si>
    <t>Lyndon Carnegie Library</t>
  </si>
  <si>
    <t>Mary Cotton Public Library</t>
  </si>
  <si>
    <t>McLouth Public Library</t>
  </si>
  <si>
    <t>Meriden-Ozawkie Public Library</t>
  </si>
  <si>
    <t>Morrill Public Library (KS)</t>
  </si>
  <si>
    <t>Northeast Kansas Library System</t>
  </si>
  <si>
    <t>Nortonville Public Library</t>
  </si>
  <si>
    <t>Osage City Public Library</t>
  </si>
  <si>
    <t>Osawatomie Public Library</t>
  </si>
  <si>
    <t>Oskaloosa Public Library</t>
  </si>
  <si>
    <t>Ottawa Public Library (KS)</t>
  </si>
  <si>
    <t>Overbrook Public Library</t>
  </si>
  <si>
    <t>Paola Free Library</t>
  </si>
  <si>
    <t>Perry-Lecompton Community Library</t>
  </si>
  <si>
    <t>Pomona Community Library</t>
  </si>
  <si>
    <t>Richmond Public Library (KS)</t>
  </si>
  <si>
    <t>Rossville Community Library</t>
  </si>
  <si>
    <t>Seneca Free Library (KS)</t>
  </si>
  <si>
    <t>Silver Lake Library</t>
  </si>
  <si>
    <t>Tonganoxie Public Library</t>
  </si>
  <si>
    <t>Wellsville City Library</t>
  </si>
  <si>
    <t>Wetmore Public Library</t>
  </si>
  <si>
    <t>Williamsburg Community Library</t>
  </si>
  <si>
    <t>Winchester Public Library</t>
  </si>
  <si>
    <t>DIGITAL (Hoopla - not counted in totals)</t>
  </si>
  <si>
    <t>NExpress Statistics</t>
  </si>
  <si>
    <t>Circulation</t>
  </si>
  <si>
    <t>ILL Loans</t>
  </si>
  <si>
    <t>ILL Borrows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</si>
  <si>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</si>
  <si>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</si>
  <si>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</si>
  <si>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</si>
  <si>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</si>
  <si>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</si>
  <si>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</si>
  <si>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</si>
  <si>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</si>
  <si>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</si>
  <si>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</si>
  <si>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</si>
  <si>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</si>
  <si>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Actual total percentage</t>
  </si>
  <si>
    <t>Difference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</si>
  <si>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</si>
  <si>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</si>
  <si>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</si>
  <si>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</si>
  <si>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</si>
  <si>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</si>
  <si>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</si>
  <si>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</si>
  <si>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</si>
  <si>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</si>
  <si>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</si>
  <si>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</si>
  <si>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weed each month to meet 3% standard</t>
  </si>
  <si>
    <t>START_T</t>
  </si>
  <si>
    <t>END_T</t>
  </si>
  <si>
    <t>HOLD_DEL_L_M</t>
  </si>
  <si>
    <t>Patrons renewed this month</t>
  </si>
  <si>
    <t>B_RENEWED_LM</t>
  </si>
  <si>
    <t>HIGH_CC</t>
  </si>
  <si>
    <t>January 1  - December 31, 2019</t>
  </si>
  <si>
    <t>Highland Community College</t>
  </si>
  <si>
    <t>`</t>
  </si>
  <si>
    <t>Month</t>
  </si>
  <si>
    <t>TR</t>
  </si>
  <si>
    <t>Total items</t>
  </si>
  <si>
    <t>Total titles</t>
  </si>
  <si>
    <t>Total patrons</t>
  </si>
  <si>
    <t>Total circulation</t>
  </si>
  <si>
    <t>Total circ for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</si>
  <si>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</si>
  <si>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</si>
  <si>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</si>
  <si>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</si>
  <si>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</si>
  <si>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</si>
  <si>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</si>
  <si>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</si>
  <si>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</si>
  <si>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</si>
  <si>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</si>
  <si>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</si>
  <si>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       &lt;tr class="currow"&gt;</t>
  </si>
  <si>
    <t>Total items owned 2019.07.01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</si>
  <si>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</si>
  <si>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</si>
  <si>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</si>
  <si>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</si>
  <si>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</si>
  <si>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Bibliographic records added this fiscal year</t>
  </si>
  <si>
    <t>Bibliographic records deleted this fiscal year</t>
  </si>
  <si>
    <t>Check-outs and renewals this fiscal year</t>
  </si>
  <si>
    <t>Adult checkouts and renewals this fiscal year</t>
  </si>
  <si>
    <t>Youth checkouts and renewals this fiscal year</t>
  </si>
  <si>
    <t>Hoopla Checkouts this fiscal year</t>
  </si>
  <si>
    <t>Patron accounts used to checkout items this fiscal year</t>
  </si>
  <si>
    <t>Total patrons at end of fiscal year</t>
  </si>
  <si>
    <t>Patrons added this fiscal year</t>
  </si>
  <si>
    <t>Patrons renewed this fiscal year</t>
  </si>
  <si>
    <t>Patrons deleted this fiscal year</t>
  </si>
  <si>
    <t>Nexpress ILLs loaned this fiscal year</t>
  </si>
  <si>
    <t>NExpress ILLs borrowed this fiscal year</t>
  </si>
  <si>
    <t>Actual Total - end of fiscal year</t>
  </si>
  <si>
    <t>Total additions needed in FY2021 to meet 4% standard</t>
  </si>
  <si>
    <t>Total deletions needed in FY2021 to meet 3% standard</t>
  </si>
  <si>
    <t>Total items owned 2020.07.01</t>
  </si>
  <si>
    <t>DESCRIPTION</t>
  </si>
  <si>
    <t>COUNT</t>
  </si>
  <si>
    <t>Total biblios on last day of last month</t>
  </si>
  <si>
    <t>Biblios added last month</t>
  </si>
  <si>
    <t>Biblios deleted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</si>
</sst>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  <xf numFmtId="0" fontId="7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/>
    <xf numFmtId="0" fontId="0" fillId="7" borderId="1" xfId="0" applyFill="1" applyBorder="1" applyAlignment="1"/>
    <xf numFmtId="0" fontId="0" fillId="6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10" fontId="0" fillId="6" borderId="1" xfId="1" applyNumberFormat="1" applyFont="1" applyFill="1" applyBorder="1" applyAlignment="1"/>
    <xf numFmtId="10" fontId="0" fillId="0" borderId="1" xfId="1" applyNumberFormat="1" applyFont="1" applyBorder="1" applyAlignment="1"/>
    <xf numFmtId="10" fontId="0" fillId="5" borderId="1" xfId="1" applyNumberFormat="1" applyFont="1" applyFill="1" applyBorder="1" applyAlignment="1"/>
    <xf numFmtId="10" fontId="0" fillId="2" borderId="1" xfId="1" applyNumberFormat="1" applyFont="1" applyFill="1" applyBorder="1" applyAlignment="1"/>
    <xf numFmtId="10" fontId="0" fillId="4" borderId="1" xfId="1" applyNumberFormat="1" applyFont="1" applyFill="1" applyBorder="1" applyAlignment="1"/>
    <xf numFmtId="10" fontId="0" fillId="3" borderId="1" xfId="1" applyNumberFormat="1" applyFont="1" applyFill="1" applyBorder="1" applyAlignment="1"/>
    <xf numFmtId="10" fontId="0" fillId="7" borderId="1" xfId="1" applyNumberFormat="1" applyFont="1" applyFill="1" applyBorder="1" applyAlignment="1"/>
    <xf numFmtId="164" fontId="0" fillId="6" borderId="1" xfId="1" applyNumberFormat="1" applyFont="1" applyFill="1" applyBorder="1" applyAlignment="1"/>
    <xf numFmtId="164" fontId="0" fillId="0" borderId="1" xfId="0" applyNumberFormat="1" applyBorder="1" applyAlignment="1"/>
    <xf numFmtId="164" fontId="0" fillId="6" borderId="1" xfId="0" applyNumberFormat="1" applyFill="1" applyBorder="1" applyAlignment="1"/>
    <xf numFmtId="164" fontId="0" fillId="5" borderId="1" xfId="0" applyNumberFormat="1" applyFill="1" applyBorder="1" applyAlignment="1"/>
    <xf numFmtId="164" fontId="0" fillId="2" borderId="1" xfId="0" applyNumberFormat="1" applyFill="1" applyBorder="1" applyAlignment="1"/>
    <xf numFmtId="164" fontId="0" fillId="4" borderId="1" xfId="0" applyNumberFormat="1" applyFill="1" applyBorder="1" applyAlignment="1"/>
    <xf numFmtId="164" fontId="0" fillId="3" borderId="1" xfId="0" applyNumberFormat="1" applyFill="1" applyBorder="1" applyAlignment="1"/>
    <xf numFmtId="164" fontId="0" fillId="7" borderId="1" xfId="0" applyNumberFormat="1" applyFill="1" applyBorder="1" applyAlignment="1"/>
    <xf numFmtId="0" fontId="2" fillId="0" borderId="2" xfId="0" applyFont="1" applyBorder="1" applyAlignment="1">
      <alignment horizontal="center" wrapText="1"/>
    </xf>
    <xf numFmtId="43" fontId="2" fillId="0" borderId="3" xfId="2" applyFont="1" applyBorder="1" applyAlignment="1">
      <alignment horizontal="center" wrapText="1"/>
    </xf>
    <xf numFmtId="0" fontId="0" fillId="0" borderId="4" xfId="0" applyBorder="1"/>
    <xf numFmtId="0" fontId="0" fillId="0" borderId="0" xfId="0" applyNumberFormat="1" applyFont="1"/>
    <xf numFmtId="0" fontId="0" fillId="0" borderId="5" xfId="0" applyBorder="1"/>
    <xf numFmtId="0" fontId="0" fillId="0" borderId="1" xfId="0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1" fontId="0" fillId="0" borderId="1" xfId="0" applyNumberFormat="1" applyBorder="1" applyAlignment="1">
      <alignment horizontal="center" vertical="center" wrapText="1"/>
    </xf>
    <xf numFmtId="1" fontId="0" fillId="6" borderId="1" xfId="0" applyNumberFormat="1" applyFill="1" applyBorder="1" applyAlignment="1"/>
    <xf numFmtId="1" fontId="0" fillId="0" borderId="1" xfId="0" applyNumberFormat="1" applyBorder="1" applyAlignment="1"/>
    <xf numFmtId="1" fontId="0" fillId="5" borderId="1" xfId="0" applyNumberFormat="1" applyFill="1" applyBorder="1" applyAlignment="1"/>
    <xf numFmtId="1" fontId="0" fillId="2" borderId="1" xfId="0" applyNumberFormat="1" applyFill="1" applyBorder="1" applyAlignment="1"/>
    <xf numFmtId="1" fontId="0" fillId="4" borderId="1" xfId="0" applyNumberFormat="1" applyFill="1" applyBorder="1" applyAlignment="1"/>
    <xf numFmtId="1" fontId="0" fillId="3" borderId="1" xfId="0" applyNumberFormat="1" applyFill="1" applyBorder="1" applyAlignment="1"/>
    <xf numFmtId="1" fontId="0" fillId="7" borderId="1" xfId="0" applyNumberFormat="1" applyFill="1" applyBorder="1" applyAlignment="1"/>
    <xf numFmtId="1" fontId="0" fillId="0" borderId="0" xfId="0" applyNumberFormat="1" applyAlignment="1"/>
    <xf numFmtId="10" fontId="0" fillId="0" borderId="1" xfId="0" applyNumberFormat="1" applyBorder="1" applyAlignment="1"/>
    <xf numFmtId="10" fontId="0" fillId="6" borderId="1" xfId="0" applyNumberFormat="1" applyFill="1" applyBorder="1" applyAlignment="1"/>
    <xf numFmtId="10" fontId="0" fillId="5" borderId="1" xfId="0" applyNumberFormat="1" applyFill="1" applyBorder="1" applyAlignment="1"/>
    <xf numFmtId="10" fontId="0" fillId="2" borderId="1" xfId="0" applyNumberFormat="1" applyFill="1" applyBorder="1" applyAlignment="1"/>
    <xf numFmtId="10" fontId="0" fillId="4" borderId="1" xfId="0" applyNumberFormat="1" applyFill="1" applyBorder="1" applyAlignment="1"/>
    <xf numFmtId="10" fontId="0" fillId="3" borderId="1" xfId="0" applyNumberFormat="1" applyFill="1" applyBorder="1" applyAlignment="1"/>
    <xf numFmtId="1" fontId="0" fillId="9" borderId="1" xfId="0" applyNumberFormat="1" applyFill="1" applyBorder="1" applyAlignment="1"/>
    <xf numFmtId="1" fontId="0" fillId="10" borderId="1" xfId="0" applyNumberFormat="1" applyFill="1" applyBorder="1" applyAlignment="1"/>
    <xf numFmtId="1" fontId="0" fillId="11" borderId="1" xfId="0" applyNumberFormat="1" applyFill="1" applyBorder="1" applyAlignment="1"/>
    <xf numFmtId="1" fontId="3" fillId="12" borderId="1" xfId="0" applyNumberFormat="1" applyFont="1" applyFill="1" applyBorder="1" applyAlignment="1"/>
    <xf numFmtId="1" fontId="3" fillId="13" borderId="1" xfId="0" applyNumberFormat="1" applyFont="1" applyFill="1" applyBorder="1" applyAlignment="1"/>
    <xf numFmtId="1" fontId="0" fillId="0" borderId="0" xfId="0" applyNumberFormat="1"/>
    <xf numFmtId="17" fontId="0" fillId="7" borderId="6" xfId="0" applyNumberFormat="1" applyFill="1" applyBorder="1" applyAlignment="1">
      <alignment horizontal="center"/>
    </xf>
    <xf numFmtId="0" fontId="7" fillId="0" borderId="0" xfId="6" applyNumberFormat="1" applyFont="1"/>
    <xf numFmtId="0" fontId="0" fillId="14" borderId="0" xfId="0" applyFill="1"/>
  </cellXfs>
  <cellStyles count="7">
    <cellStyle name="Comma" xfId="2" builtinId="3"/>
    <cellStyle name="Normal" xfId="0" builtinId="0"/>
    <cellStyle name="Normal 2" xfId="3" xr:uid="{00000000-0005-0000-0000-000002000000}"/>
    <cellStyle name="Normal 3" xfId="4" xr:uid="{00000000-0005-0000-0000-000003000000}"/>
    <cellStyle name="Normal 4" xfId="5" xr:uid="{00000000-0005-0000-0000-000004000000}"/>
    <cellStyle name="Normal 5" xfId="6" xr:uid="{00000000-0005-0000-0000-000005000000}"/>
    <cellStyle name="Percent" xfId="1" builtinId="5"/>
  </cellStyles>
  <dxfs count="74"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  <color rgb="FFFF0000"/>
      <color rgb="FFFFAFA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ve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.data"/>
      <sheetName val="raw2021 data"/>
    </sheetNames>
    <sheetDataSet>
      <sheetData sheetId="0"/>
      <sheetData sheetId="1">
        <row r="2">
          <cell r="B2">
            <v>58886</v>
          </cell>
          <cell r="C2">
            <v>58775</v>
          </cell>
          <cell r="D2">
            <v>356</v>
          </cell>
          <cell r="E2">
            <v>467</v>
          </cell>
          <cell r="F2">
            <v>57538</v>
          </cell>
          <cell r="G2">
            <v>167</v>
          </cell>
          <cell r="H2">
            <v>173</v>
          </cell>
          <cell r="I2">
            <v>7204</v>
          </cell>
          <cell r="M2">
            <v>2666</v>
          </cell>
          <cell r="N2">
            <v>4538</v>
          </cell>
          <cell r="P2">
            <v>611</v>
          </cell>
          <cell r="Q2">
            <v>6401</v>
          </cell>
          <cell r="R2">
            <v>77</v>
          </cell>
          <cell r="S2">
            <v>173</v>
          </cell>
          <cell r="T2">
            <v>2</v>
          </cell>
          <cell r="U2">
            <v>982</v>
          </cell>
          <cell r="V2">
            <v>1076</v>
          </cell>
          <cell r="X2">
            <v>402307</v>
          </cell>
          <cell r="Z2">
            <v>546</v>
          </cell>
        </row>
        <row r="3">
          <cell r="B3">
            <v>25697</v>
          </cell>
          <cell r="C3">
            <v>25866</v>
          </cell>
          <cell r="D3">
            <v>262</v>
          </cell>
          <cell r="E3">
            <v>93</v>
          </cell>
          <cell r="F3">
            <v>25460</v>
          </cell>
          <cell r="G3">
            <v>105</v>
          </cell>
          <cell r="H3">
            <v>53</v>
          </cell>
          <cell r="I3">
            <v>3224</v>
          </cell>
          <cell r="M3">
            <v>1117</v>
          </cell>
          <cell r="N3">
            <v>2107</v>
          </cell>
          <cell r="P3">
            <v>308</v>
          </cell>
          <cell r="Q3">
            <v>3909</v>
          </cell>
          <cell r="R3">
            <v>45</v>
          </cell>
          <cell r="S3">
            <v>123</v>
          </cell>
          <cell r="T3">
            <v>3</v>
          </cell>
          <cell r="U3">
            <v>334</v>
          </cell>
          <cell r="V3">
            <v>396</v>
          </cell>
          <cell r="X3">
            <v>2275</v>
          </cell>
          <cell r="Z3">
            <v>273</v>
          </cell>
        </row>
        <row r="4">
          <cell r="B4">
            <v>65786</v>
          </cell>
          <cell r="C4">
            <v>65919</v>
          </cell>
          <cell r="D4">
            <v>597</v>
          </cell>
          <cell r="E4">
            <v>464</v>
          </cell>
          <cell r="F4">
            <v>62780</v>
          </cell>
          <cell r="G4">
            <v>372</v>
          </cell>
          <cell r="H4">
            <v>107</v>
          </cell>
          <cell r="I4">
            <v>12894</v>
          </cell>
          <cell r="M4">
            <v>3921</v>
          </cell>
          <cell r="N4">
            <v>8973</v>
          </cell>
          <cell r="P4">
            <v>934</v>
          </cell>
          <cell r="Q4">
            <v>6544</v>
          </cell>
          <cell r="R4">
            <v>103</v>
          </cell>
          <cell r="S4">
            <v>265</v>
          </cell>
          <cell r="T4">
            <v>6</v>
          </cell>
          <cell r="U4">
            <v>851</v>
          </cell>
          <cell r="V4">
            <v>1022</v>
          </cell>
          <cell r="X4">
            <v>2367</v>
          </cell>
          <cell r="Z4">
            <v>5</v>
          </cell>
        </row>
        <row r="5">
          <cell r="B5">
            <v>12101</v>
          </cell>
          <cell r="C5">
            <v>12107</v>
          </cell>
          <cell r="D5">
            <v>7</v>
          </cell>
          <cell r="E5">
            <v>1</v>
          </cell>
          <cell r="F5">
            <v>11830</v>
          </cell>
          <cell r="G5">
            <v>1</v>
          </cell>
          <cell r="H5">
            <v>0</v>
          </cell>
          <cell r="I5">
            <v>564</v>
          </cell>
          <cell r="M5">
            <v>111</v>
          </cell>
          <cell r="N5">
            <v>453</v>
          </cell>
          <cell r="P5">
            <v>25</v>
          </cell>
          <cell r="Q5">
            <v>161</v>
          </cell>
          <cell r="R5">
            <v>2</v>
          </cell>
          <cell r="S5">
            <v>3</v>
          </cell>
          <cell r="T5">
            <v>0</v>
          </cell>
          <cell r="U5">
            <v>77</v>
          </cell>
          <cell r="V5">
            <v>21</v>
          </cell>
          <cell r="Z5">
            <v>990</v>
          </cell>
        </row>
        <row r="6">
          <cell r="B6">
            <v>58553</v>
          </cell>
          <cell r="C6">
            <v>58984</v>
          </cell>
          <cell r="D6">
            <v>577</v>
          </cell>
          <cell r="E6">
            <v>146</v>
          </cell>
          <cell r="F6">
            <v>56667</v>
          </cell>
          <cell r="G6">
            <v>343</v>
          </cell>
          <cell r="H6">
            <v>103</v>
          </cell>
          <cell r="I6">
            <v>8614</v>
          </cell>
          <cell r="M6">
            <v>2823</v>
          </cell>
          <cell r="N6">
            <v>5791</v>
          </cell>
          <cell r="P6">
            <v>828</v>
          </cell>
          <cell r="Q6">
            <v>12218</v>
          </cell>
          <cell r="R6">
            <v>140</v>
          </cell>
          <cell r="S6">
            <v>242</v>
          </cell>
          <cell r="T6">
            <v>5</v>
          </cell>
          <cell r="U6">
            <v>1117</v>
          </cell>
          <cell r="V6">
            <v>1047</v>
          </cell>
          <cell r="Z6">
            <v>117</v>
          </cell>
        </row>
        <row r="7">
          <cell r="B7">
            <v>14402</v>
          </cell>
          <cell r="C7">
            <v>14476</v>
          </cell>
          <cell r="D7">
            <v>92</v>
          </cell>
          <cell r="E7">
            <v>18</v>
          </cell>
          <cell r="F7">
            <v>14377</v>
          </cell>
          <cell r="G7">
            <v>38</v>
          </cell>
          <cell r="H7">
            <v>4</v>
          </cell>
          <cell r="I7">
            <v>733</v>
          </cell>
          <cell r="M7">
            <v>406</v>
          </cell>
          <cell r="N7">
            <v>327</v>
          </cell>
          <cell r="P7">
            <v>86</v>
          </cell>
          <cell r="Q7">
            <v>630</v>
          </cell>
          <cell r="R7">
            <v>7</v>
          </cell>
          <cell r="S7">
            <v>13</v>
          </cell>
          <cell r="T7">
            <v>0</v>
          </cell>
          <cell r="U7">
            <v>127</v>
          </cell>
          <cell r="V7">
            <v>135</v>
          </cell>
          <cell r="Z7">
            <v>13</v>
          </cell>
        </row>
        <row r="8">
          <cell r="B8">
            <v>9604</v>
          </cell>
          <cell r="C8">
            <v>9498</v>
          </cell>
          <cell r="D8">
            <v>0</v>
          </cell>
          <cell r="E8">
            <v>106</v>
          </cell>
          <cell r="F8">
            <v>9353</v>
          </cell>
          <cell r="G8">
            <v>0</v>
          </cell>
          <cell r="H8">
            <v>7</v>
          </cell>
          <cell r="I8">
            <v>404</v>
          </cell>
          <cell r="M8">
            <v>308</v>
          </cell>
          <cell r="N8">
            <v>96</v>
          </cell>
          <cell r="P8">
            <v>54</v>
          </cell>
          <cell r="Q8">
            <v>487</v>
          </cell>
          <cell r="R8">
            <v>2</v>
          </cell>
          <cell r="S8">
            <v>14</v>
          </cell>
          <cell r="T8">
            <v>0</v>
          </cell>
          <cell r="U8">
            <v>46</v>
          </cell>
          <cell r="V8">
            <v>96</v>
          </cell>
          <cell r="Z8">
            <v>322</v>
          </cell>
        </row>
        <row r="9">
          <cell r="B9">
            <v>8105</v>
          </cell>
          <cell r="C9">
            <v>8156</v>
          </cell>
          <cell r="D9">
            <v>93</v>
          </cell>
          <cell r="E9">
            <v>42</v>
          </cell>
          <cell r="F9">
            <v>8060</v>
          </cell>
          <cell r="G9">
            <v>20</v>
          </cell>
          <cell r="H9">
            <v>6</v>
          </cell>
          <cell r="I9">
            <v>414</v>
          </cell>
          <cell r="M9">
            <v>191</v>
          </cell>
          <cell r="N9">
            <v>223</v>
          </cell>
          <cell r="P9">
            <v>59</v>
          </cell>
          <cell r="Q9">
            <v>203</v>
          </cell>
          <cell r="R9">
            <v>3</v>
          </cell>
          <cell r="S9">
            <v>23</v>
          </cell>
          <cell r="T9">
            <v>5</v>
          </cell>
          <cell r="U9">
            <v>40</v>
          </cell>
          <cell r="V9">
            <v>18</v>
          </cell>
          <cell r="Z9">
            <v>15</v>
          </cell>
        </row>
        <row r="10">
          <cell r="B10">
            <v>5407</v>
          </cell>
          <cell r="C10">
            <v>5443</v>
          </cell>
          <cell r="D10">
            <v>44</v>
          </cell>
          <cell r="E10">
            <v>8</v>
          </cell>
          <cell r="F10">
            <v>5361</v>
          </cell>
          <cell r="G10">
            <v>0</v>
          </cell>
          <cell r="H10">
            <v>4</v>
          </cell>
          <cell r="I10">
            <v>425</v>
          </cell>
          <cell r="M10">
            <v>29</v>
          </cell>
          <cell r="N10">
            <v>396</v>
          </cell>
          <cell r="P10">
            <v>40</v>
          </cell>
          <cell r="Q10">
            <v>137</v>
          </cell>
          <cell r="R10">
            <v>17</v>
          </cell>
          <cell r="S10">
            <v>20</v>
          </cell>
          <cell r="T10">
            <v>0</v>
          </cell>
          <cell r="U10">
            <v>30</v>
          </cell>
          <cell r="V10">
            <v>0</v>
          </cell>
          <cell r="Z10">
            <v>18</v>
          </cell>
        </row>
        <row r="11">
          <cell r="B11">
            <v>361</v>
          </cell>
          <cell r="C11">
            <v>361</v>
          </cell>
          <cell r="D11">
            <v>0</v>
          </cell>
          <cell r="E11">
            <v>0</v>
          </cell>
          <cell r="F11">
            <v>361</v>
          </cell>
          <cell r="G11">
            <v>0</v>
          </cell>
          <cell r="H11">
            <v>0</v>
          </cell>
          <cell r="I11">
            <v>0</v>
          </cell>
          <cell r="M11">
            <v>0</v>
          </cell>
          <cell r="N11">
            <v>0</v>
          </cell>
          <cell r="P11">
            <v>0</v>
          </cell>
          <cell r="Q11">
            <v>44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Z11">
            <v>19</v>
          </cell>
        </row>
        <row r="12">
          <cell r="B12">
            <v>2448</v>
          </cell>
          <cell r="C12">
            <v>2451</v>
          </cell>
          <cell r="D12">
            <v>20</v>
          </cell>
          <cell r="E12">
            <v>17</v>
          </cell>
          <cell r="F12">
            <v>2401</v>
          </cell>
          <cell r="G12">
            <v>12</v>
          </cell>
          <cell r="H12">
            <v>7</v>
          </cell>
          <cell r="I12">
            <v>191</v>
          </cell>
          <cell r="M12">
            <v>44</v>
          </cell>
          <cell r="N12">
            <v>147</v>
          </cell>
          <cell r="P12">
            <v>35</v>
          </cell>
          <cell r="Q12">
            <v>495</v>
          </cell>
          <cell r="R12">
            <v>15</v>
          </cell>
          <cell r="S12">
            <v>10</v>
          </cell>
          <cell r="T12">
            <v>0</v>
          </cell>
          <cell r="U12">
            <v>14</v>
          </cell>
          <cell r="V12">
            <v>28</v>
          </cell>
          <cell r="Z12">
            <v>2</v>
          </cell>
        </row>
        <row r="13">
          <cell r="B13">
            <v>4834</v>
          </cell>
          <cell r="C13">
            <v>4839</v>
          </cell>
          <cell r="D13">
            <v>65</v>
          </cell>
          <cell r="E13">
            <v>60</v>
          </cell>
          <cell r="F13">
            <v>4747</v>
          </cell>
          <cell r="G13">
            <v>37</v>
          </cell>
          <cell r="H13">
            <v>13</v>
          </cell>
          <cell r="I13">
            <v>478</v>
          </cell>
          <cell r="M13">
            <v>248</v>
          </cell>
          <cell r="N13">
            <v>230</v>
          </cell>
          <cell r="P13">
            <v>68</v>
          </cell>
          <cell r="Q13">
            <v>517</v>
          </cell>
          <cell r="R13">
            <v>1</v>
          </cell>
          <cell r="S13">
            <v>9</v>
          </cell>
          <cell r="T13">
            <v>0</v>
          </cell>
          <cell r="U13">
            <v>130</v>
          </cell>
          <cell r="V13">
            <v>155</v>
          </cell>
          <cell r="Z13">
            <v>12</v>
          </cell>
        </row>
        <row r="14">
          <cell r="B14">
            <v>11934</v>
          </cell>
          <cell r="C14">
            <v>11999</v>
          </cell>
          <cell r="D14">
            <v>108</v>
          </cell>
          <cell r="E14">
            <v>43</v>
          </cell>
          <cell r="F14">
            <v>11739</v>
          </cell>
          <cell r="G14">
            <v>58</v>
          </cell>
          <cell r="H14">
            <v>10</v>
          </cell>
          <cell r="I14">
            <v>949</v>
          </cell>
          <cell r="M14">
            <v>426</v>
          </cell>
          <cell r="N14">
            <v>523</v>
          </cell>
          <cell r="P14">
            <v>132</v>
          </cell>
          <cell r="Q14">
            <v>1140</v>
          </cell>
          <cell r="R14">
            <v>26</v>
          </cell>
          <cell r="S14">
            <v>30</v>
          </cell>
          <cell r="T14">
            <v>2</v>
          </cell>
          <cell r="U14">
            <v>332</v>
          </cell>
          <cell r="V14">
            <v>171</v>
          </cell>
          <cell r="Z14">
            <v>103</v>
          </cell>
        </row>
        <row r="15">
          <cell r="B15">
            <v>7646</v>
          </cell>
          <cell r="C15">
            <v>7671</v>
          </cell>
          <cell r="D15">
            <v>92</v>
          </cell>
          <cell r="E15">
            <v>67</v>
          </cell>
          <cell r="F15">
            <v>7559</v>
          </cell>
          <cell r="G15">
            <v>47</v>
          </cell>
          <cell r="H15">
            <v>22</v>
          </cell>
          <cell r="I15">
            <v>713</v>
          </cell>
          <cell r="M15">
            <v>350</v>
          </cell>
          <cell r="N15">
            <v>363</v>
          </cell>
          <cell r="P15">
            <v>81</v>
          </cell>
          <cell r="Q15">
            <v>753</v>
          </cell>
          <cell r="R15">
            <v>9</v>
          </cell>
          <cell r="S15">
            <v>16</v>
          </cell>
          <cell r="T15">
            <v>1</v>
          </cell>
          <cell r="U15">
            <v>266</v>
          </cell>
          <cell r="V15">
            <v>126</v>
          </cell>
          <cell r="Z15">
            <v>37</v>
          </cell>
        </row>
        <row r="16">
          <cell r="B16">
            <v>8998</v>
          </cell>
          <cell r="C16">
            <v>8530</v>
          </cell>
          <cell r="D16">
            <v>109</v>
          </cell>
          <cell r="E16">
            <v>577</v>
          </cell>
          <cell r="F16">
            <v>8413</v>
          </cell>
          <cell r="G16">
            <v>11</v>
          </cell>
          <cell r="H16">
            <v>159</v>
          </cell>
          <cell r="I16">
            <v>463</v>
          </cell>
          <cell r="M16">
            <v>121</v>
          </cell>
          <cell r="N16">
            <v>342</v>
          </cell>
          <cell r="P16">
            <v>31</v>
          </cell>
          <cell r="Q16">
            <v>353</v>
          </cell>
          <cell r="R16">
            <v>0</v>
          </cell>
          <cell r="S16">
            <v>11</v>
          </cell>
          <cell r="T16">
            <v>0</v>
          </cell>
          <cell r="U16">
            <v>91</v>
          </cell>
          <cell r="V16">
            <v>31</v>
          </cell>
          <cell r="Z16">
            <v>366</v>
          </cell>
        </row>
        <row r="17">
          <cell r="B17">
            <v>16105</v>
          </cell>
          <cell r="C17">
            <v>16151</v>
          </cell>
          <cell r="D17">
            <v>160</v>
          </cell>
          <cell r="E17">
            <v>114</v>
          </cell>
          <cell r="F17">
            <v>15920</v>
          </cell>
          <cell r="G17">
            <v>68</v>
          </cell>
          <cell r="H17">
            <v>16</v>
          </cell>
          <cell r="I17">
            <v>3309</v>
          </cell>
          <cell r="M17">
            <v>836</v>
          </cell>
          <cell r="N17">
            <v>2473</v>
          </cell>
          <cell r="P17">
            <v>247</v>
          </cell>
          <cell r="Q17">
            <v>2144</v>
          </cell>
          <cell r="R17">
            <v>30</v>
          </cell>
          <cell r="S17">
            <v>87</v>
          </cell>
          <cell r="T17">
            <v>0</v>
          </cell>
          <cell r="U17">
            <v>322</v>
          </cell>
          <cell r="V17">
            <v>489</v>
          </cell>
          <cell r="Z17">
            <v>10</v>
          </cell>
        </row>
        <row r="18">
          <cell r="B18">
            <v>11618</v>
          </cell>
          <cell r="C18">
            <v>11663</v>
          </cell>
          <cell r="D18">
            <v>47</v>
          </cell>
          <cell r="E18">
            <v>2</v>
          </cell>
          <cell r="F18">
            <v>11531</v>
          </cell>
          <cell r="G18">
            <v>10</v>
          </cell>
          <cell r="H18">
            <v>0</v>
          </cell>
          <cell r="I18">
            <v>532</v>
          </cell>
          <cell r="M18">
            <v>148</v>
          </cell>
          <cell r="N18">
            <v>384</v>
          </cell>
          <cell r="P18">
            <v>32</v>
          </cell>
          <cell r="Q18">
            <v>110</v>
          </cell>
          <cell r="R18">
            <v>2</v>
          </cell>
          <cell r="S18">
            <v>8</v>
          </cell>
          <cell r="T18">
            <v>0</v>
          </cell>
          <cell r="U18">
            <v>70</v>
          </cell>
          <cell r="V18">
            <v>57</v>
          </cell>
          <cell r="Z18">
            <v>27</v>
          </cell>
        </row>
        <row r="19">
          <cell r="B19">
            <v>29721</v>
          </cell>
          <cell r="C19">
            <v>29827</v>
          </cell>
          <cell r="D19">
            <v>310</v>
          </cell>
          <cell r="E19">
            <v>204</v>
          </cell>
          <cell r="F19">
            <v>29097</v>
          </cell>
          <cell r="G19">
            <v>55</v>
          </cell>
          <cell r="H19">
            <v>47</v>
          </cell>
          <cell r="I19">
            <v>3529</v>
          </cell>
          <cell r="M19">
            <v>1381</v>
          </cell>
          <cell r="N19">
            <v>2148</v>
          </cell>
          <cell r="P19">
            <v>356</v>
          </cell>
          <cell r="Q19">
            <v>2745</v>
          </cell>
          <cell r="R19">
            <v>20</v>
          </cell>
          <cell r="S19">
            <v>87</v>
          </cell>
          <cell r="T19">
            <v>0</v>
          </cell>
          <cell r="U19">
            <v>229</v>
          </cell>
          <cell r="V19">
            <v>444</v>
          </cell>
          <cell r="Z19">
            <v>390</v>
          </cell>
        </row>
        <row r="20">
          <cell r="B20">
            <v>5518</v>
          </cell>
          <cell r="C20">
            <v>5512</v>
          </cell>
          <cell r="D20">
            <v>1</v>
          </cell>
          <cell r="E20">
            <v>7</v>
          </cell>
          <cell r="F20">
            <v>5177</v>
          </cell>
          <cell r="G20">
            <v>1</v>
          </cell>
          <cell r="H20">
            <v>1</v>
          </cell>
          <cell r="I20">
            <v>16</v>
          </cell>
          <cell r="M20">
            <v>13</v>
          </cell>
          <cell r="N20">
            <v>3</v>
          </cell>
          <cell r="P20">
            <v>5</v>
          </cell>
          <cell r="Q20">
            <v>5925</v>
          </cell>
          <cell r="R20">
            <v>0</v>
          </cell>
          <cell r="S20">
            <v>2</v>
          </cell>
          <cell r="T20">
            <v>2</v>
          </cell>
          <cell r="U20">
            <v>50</v>
          </cell>
          <cell r="V20">
            <v>1</v>
          </cell>
          <cell r="Z20">
            <v>1940</v>
          </cell>
        </row>
        <row r="21">
          <cell r="B21">
            <v>26263</v>
          </cell>
          <cell r="C21">
            <v>26353</v>
          </cell>
          <cell r="D21">
            <v>116</v>
          </cell>
          <cell r="E21">
            <v>26</v>
          </cell>
          <cell r="F21">
            <v>25739</v>
          </cell>
          <cell r="G21">
            <v>35</v>
          </cell>
          <cell r="H21">
            <v>2</v>
          </cell>
          <cell r="I21">
            <v>2976</v>
          </cell>
          <cell r="M21">
            <v>1365</v>
          </cell>
          <cell r="N21">
            <v>1611</v>
          </cell>
          <cell r="P21">
            <v>370</v>
          </cell>
          <cell r="Q21">
            <v>4136</v>
          </cell>
          <cell r="R21">
            <v>32</v>
          </cell>
          <cell r="S21">
            <v>99</v>
          </cell>
          <cell r="T21">
            <v>0</v>
          </cell>
          <cell r="U21">
            <v>265</v>
          </cell>
          <cell r="V21">
            <v>410</v>
          </cell>
          <cell r="Z21">
            <v>90</v>
          </cell>
        </row>
        <row r="22">
          <cell r="B22">
            <v>13838</v>
          </cell>
          <cell r="C22">
            <v>13955</v>
          </cell>
          <cell r="D22">
            <v>161</v>
          </cell>
          <cell r="E22">
            <v>44</v>
          </cell>
          <cell r="F22">
            <v>13420</v>
          </cell>
          <cell r="G22">
            <v>57</v>
          </cell>
          <cell r="H22">
            <v>1</v>
          </cell>
          <cell r="I22">
            <v>227</v>
          </cell>
          <cell r="M22">
            <v>142</v>
          </cell>
          <cell r="N22">
            <v>85</v>
          </cell>
          <cell r="P22">
            <v>53</v>
          </cell>
          <cell r="Q22">
            <v>1238</v>
          </cell>
          <cell r="R22">
            <v>3</v>
          </cell>
          <cell r="S22">
            <v>14</v>
          </cell>
          <cell r="T22">
            <v>1</v>
          </cell>
          <cell r="U22">
            <v>135</v>
          </cell>
          <cell r="V22">
            <v>33</v>
          </cell>
          <cell r="Z22">
            <v>493</v>
          </cell>
        </row>
        <row r="23">
          <cell r="B23">
            <v>21894</v>
          </cell>
          <cell r="C23">
            <v>21924</v>
          </cell>
          <cell r="D23">
            <v>162</v>
          </cell>
          <cell r="E23">
            <v>132</v>
          </cell>
          <cell r="F23">
            <v>21339</v>
          </cell>
          <cell r="G23">
            <v>111</v>
          </cell>
          <cell r="H23">
            <v>25</v>
          </cell>
          <cell r="I23">
            <v>3273</v>
          </cell>
          <cell r="M23">
            <v>1196</v>
          </cell>
          <cell r="N23">
            <v>2077</v>
          </cell>
          <cell r="P23">
            <v>407</v>
          </cell>
          <cell r="Q23">
            <v>3213</v>
          </cell>
          <cell r="R23">
            <v>84</v>
          </cell>
          <cell r="S23">
            <v>143</v>
          </cell>
          <cell r="T23">
            <v>7</v>
          </cell>
          <cell r="U23">
            <v>438</v>
          </cell>
          <cell r="V23">
            <v>464</v>
          </cell>
          <cell r="Z23">
            <v>74</v>
          </cell>
        </row>
        <row r="24">
          <cell r="B24">
            <v>90468</v>
          </cell>
          <cell r="C24">
            <v>90190</v>
          </cell>
          <cell r="D24">
            <v>636</v>
          </cell>
          <cell r="E24">
            <v>914</v>
          </cell>
          <cell r="F24">
            <v>82506</v>
          </cell>
          <cell r="G24">
            <v>396</v>
          </cell>
          <cell r="H24">
            <v>540</v>
          </cell>
          <cell r="I24">
            <v>12609</v>
          </cell>
          <cell r="M24">
            <v>5673</v>
          </cell>
          <cell r="N24">
            <v>6936</v>
          </cell>
          <cell r="P24">
            <v>1076</v>
          </cell>
          <cell r="Q24">
            <v>15914</v>
          </cell>
          <cell r="R24">
            <v>201</v>
          </cell>
          <cell r="S24">
            <v>361</v>
          </cell>
          <cell r="T24">
            <v>17</v>
          </cell>
          <cell r="U24">
            <v>1207</v>
          </cell>
          <cell r="V24">
            <v>1305</v>
          </cell>
          <cell r="Z24">
            <v>205</v>
          </cell>
        </row>
        <row r="25">
          <cell r="B25">
            <v>13784</v>
          </cell>
          <cell r="C25">
            <v>13846</v>
          </cell>
          <cell r="D25">
            <v>142</v>
          </cell>
          <cell r="E25">
            <v>80</v>
          </cell>
          <cell r="F25">
            <v>13653</v>
          </cell>
          <cell r="G25">
            <v>73</v>
          </cell>
          <cell r="H25">
            <v>13</v>
          </cell>
          <cell r="I25">
            <v>1243</v>
          </cell>
          <cell r="M25">
            <v>419</v>
          </cell>
          <cell r="N25">
            <v>824</v>
          </cell>
          <cell r="P25">
            <v>109</v>
          </cell>
          <cell r="Q25">
            <v>842</v>
          </cell>
          <cell r="R25">
            <v>3</v>
          </cell>
          <cell r="S25">
            <v>42</v>
          </cell>
          <cell r="T25">
            <v>0</v>
          </cell>
          <cell r="U25">
            <v>227</v>
          </cell>
          <cell r="V25">
            <v>168</v>
          </cell>
          <cell r="Z25">
            <v>22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M26">
            <v>0</v>
          </cell>
          <cell r="N26">
            <v>0</v>
          </cell>
          <cell r="P26">
            <v>0</v>
          </cell>
          <cell r="Q26">
            <v>419</v>
          </cell>
          <cell r="R26">
            <v>11</v>
          </cell>
          <cell r="S26">
            <v>5</v>
          </cell>
          <cell r="T26">
            <v>0</v>
          </cell>
          <cell r="U26">
            <v>0</v>
          </cell>
          <cell r="V26">
            <v>0</v>
          </cell>
          <cell r="Z26">
            <v>125</v>
          </cell>
        </row>
        <row r="27">
          <cell r="B27">
            <v>14381</v>
          </cell>
          <cell r="C27">
            <v>14431</v>
          </cell>
          <cell r="D27">
            <v>90</v>
          </cell>
          <cell r="E27">
            <v>40</v>
          </cell>
          <cell r="F27">
            <v>14173</v>
          </cell>
          <cell r="G27">
            <v>29</v>
          </cell>
          <cell r="H27">
            <v>7</v>
          </cell>
          <cell r="I27">
            <v>1008</v>
          </cell>
          <cell r="M27">
            <v>427</v>
          </cell>
          <cell r="N27">
            <v>581</v>
          </cell>
          <cell r="P27">
            <v>123</v>
          </cell>
          <cell r="Q27">
            <v>993</v>
          </cell>
          <cell r="R27">
            <v>12</v>
          </cell>
          <cell r="S27">
            <v>26</v>
          </cell>
          <cell r="T27">
            <v>0</v>
          </cell>
          <cell r="U27">
            <v>156</v>
          </cell>
          <cell r="V27">
            <v>153</v>
          </cell>
          <cell r="Z27">
            <v>154</v>
          </cell>
        </row>
        <row r="28">
          <cell r="B28">
            <v>3943</v>
          </cell>
          <cell r="C28">
            <v>3959</v>
          </cell>
          <cell r="D28">
            <v>24</v>
          </cell>
          <cell r="E28">
            <v>8</v>
          </cell>
          <cell r="F28">
            <v>3947</v>
          </cell>
          <cell r="G28">
            <v>15</v>
          </cell>
          <cell r="H28">
            <v>0</v>
          </cell>
          <cell r="I28">
            <v>478</v>
          </cell>
          <cell r="M28">
            <v>133</v>
          </cell>
          <cell r="N28">
            <v>345</v>
          </cell>
          <cell r="P28">
            <v>54</v>
          </cell>
          <cell r="Q28">
            <v>562</v>
          </cell>
          <cell r="R28">
            <v>3</v>
          </cell>
          <cell r="S28">
            <v>14</v>
          </cell>
          <cell r="T28">
            <v>0</v>
          </cell>
          <cell r="U28">
            <v>51</v>
          </cell>
          <cell r="V28">
            <v>71</v>
          </cell>
          <cell r="Z28">
            <v>0</v>
          </cell>
        </row>
        <row r="29">
          <cell r="B29">
            <v>16355</v>
          </cell>
          <cell r="C29">
            <v>16465</v>
          </cell>
          <cell r="D29">
            <v>211</v>
          </cell>
          <cell r="E29">
            <v>101</v>
          </cell>
          <cell r="F29">
            <v>16321</v>
          </cell>
          <cell r="G29">
            <v>91</v>
          </cell>
          <cell r="H29">
            <v>23</v>
          </cell>
          <cell r="I29">
            <v>3067</v>
          </cell>
          <cell r="M29">
            <v>921</v>
          </cell>
          <cell r="N29">
            <v>2146</v>
          </cell>
          <cell r="P29">
            <v>287</v>
          </cell>
          <cell r="Q29">
            <v>1778</v>
          </cell>
          <cell r="R29">
            <v>30</v>
          </cell>
          <cell r="S29">
            <v>54</v>
          </cell>
          <cell r="T29">
            <v>0</v>
          </cell>
          <cell r="U29">
            <v>390</v>
          </cell>
          <cell r="V29">
            <v>282</v>
          </cell>
          <cell r="Z29">
            <v>16</v>
          </cell>
        </row>
        <row r="30">
          <cell r="B30">
            <v>784</v>
          </cell>
          <cell r="C30">
            <v>768</v>
          </cell>
          <cell r="D30">
            <v>3</v>
          </cell>
          <cell r="E30">
            <v>19</v>
          </cell>
          <cell r="F30">
            <v>705</v>
          </cell>
          <cell r="G30">
            <v>3</v>
          </cell>
          <cell r="H30">
            <v>10</v>
          </cell>
          <cell r="I30">
            <v>31</v>
          </cell>
          <cell r="M30">
            <v>23</v>
          </cell>
          <cell r="N30">
            <v>8</v>
          </cell>
          <cell r="P30">
            <v>7</v>
          </cell>
          <cell r="Q30">
            <v>348</v>
          </cell>
          <cell r="R30">
            <v>1</v>
          </cell>
          <cell r="S30">
            <v>3</v>
          </cell>
          <cell r="T30">
            <v>0</v>
          </cell>
          <cell r="U30">
            <v>25</v>
          </cell>
          <cell r="V30">
            <v>22</v>
          </cell>
          <cell r="Z30">
            <v>181</v>
          </cell>
        </row>
        <row r="31">
          <cell r="B31">
            <v>20011</v>
          </cell>
          <cell r="C31">
            <v>20034</v>
          </cell>
          <cell r="D31">
            <v>44</v>
          </cell>
          <cell r="E31">
            <v>21</v>
          </cell>
          <cell r="F31">
            <v>19374</v>
          </cell>
          <cell r="G31">
            <v>8</v>
          </cell>
          <cell r="H31">
            <v>6</v>
          </cell>
          <cell r="I31">
            <v>727</v>
          </cell>
          <cell r="M31">
            <v>177</v>
          </cell>
          <cell r="N31">
            <v>550</v>
          </cell>
          <cell r="P31">
            <v>78</v>
          </cell>
          <cell r="Q31">
            <v>540</v>
          </cell>
          <cell r="R31">
            <v>11</v>
          </cell>
          <cell r="S31">
            <v>21</v>
          </cell>
          <cell r="T31">
            <v>0</v>
          </cell>
          <cell r="U31">
            <v>175</v>
          </cell>
          <cell r="V31">
            <v>44</v>
          </cell>
          <cell r="Z31">
            <v>124</v>
          </cell>
        </row>
        <row r="32">
          <cell r="B32">
            <v>24018</v>
          </cell>
          <cell r="C32">
            <v>23170</v>
          </cell>
          <cell r="D32">
            <v>146</v>
          </cell>
          <cell r="E32">
            <v>994</v>
          </cell>
          <cell r="F32">
            <v>22991</v>
          </cell>
          <cell r="G32">
            <v>87</v>
          </cell>
          <cell r="H32">
            <v>247</v>
          </cell>
          <cell r="I32">
            <v>2953</v>
          </cell>
          <cell r="M32">
            <v>1354</v>
          </cell>
          <cell r="N32">
            <v>1599</v>
          </cell>
          <cell r="P32">
            <v>353</v>
          </cell>
          <cell r="Q32">
            <v>2504</v>
          </cell>
          <cell r="R32">
            <v>20</v>
          </cell>
          <cell r="S32">
            <v>77</v>
          </cell>
          <cell r="T32">
            <v>0</v>
          </cell>
          <cell r="U32">
            <v>453</v>
          </cell>
          <cell r="V32">
            <v>525</v>
          </cell>
          <cell r="Z32">
            <v>108</v>
          </cell>
        </row>
        <row r="33">
          <cell r="B33">
            <v>17570</v>
          </cell>
          <cell r="C33">
            <v>17903</v>
          </cell>
          <cell r="D33">
            <v>377</v>
          </cell>
          <cell r="E33">
            <v>44</v>
          </cell>
          <cell r="F33">
            <v>17719</v>
          </cell>
          <cell r="G33">
            <v>76</v>
          </cell>
          <cell r="H33">
            <v>5</v>
          </cell>
          <cell r="I33">
            <v>1806</v>
          </cell>
          <cell r="M33">
            <v>899</v>
          </cell>
          <cell r="N33">
            <v>907</v>
          </cell>
          <cell r="P33">
            <v>223</v>
          </cell>
          <cell r="Q33">
            <v>2487</v>
          </cell>
          <cell r="R33">
            <v>27</v>
          </cell>
          <cell r="S33">
            <v>46</v>
          </cell>
          <cell r="T33">
            <v>1</v>
          </cell>
          <cell r="U33">
            <v>289</v>
          </cell>
          <cell r="V33">
            <v>365</v>
          </cell>
          <cell r="Z33">
            <v>547</v>
          </cell>
        </row>
        <row r="34">
          <cell r="B34">
            <v>10409</v>
          </cell>
          <cell r="C34">
            <v>10449</v>
          </cell>
          <cell r="D34">
            <v>81</v>
          </cell>
          <cell r="E34">
            <v>41</v>
          </cell>
          <cell r="F34">
            <v>10247</v>
          </cell>
          <cell r="G34">
            <v>12</v>
          </cell>
          <cell r="H34">
            <v>5</v>
          </cell>
          <cell r="I34">
            <v>1017</v>
          </cell>
          <cell r="M34">
            <v>348</v>
          </cell>
          <cell r="N34">
            <v>669</v>
          </cell>
          <cell r="P34">
            <v>162</v>
          </cell>
          <cell r="Q34">
            <v>1291</v>
          </cell>
          <cell r="R34">
            <v>13</v>
          </cell>
          <cell r="S34">
            <v>40</v>
          </cell>
          <cell r="T34">
            <v>1</v>
          </cell>
          <cell r="U34">
            <v>109</v>
          </cell>
          <cell r="V34">
            <v>163</v>
          </cell>
          <cell r="Z34">
            <v>98</v>
          </cell>
        </row>
        <row r="35">
          <cell r="B35">
            <v>68700</v>
          </cell>
          <cell r="C35">
            <v>68914</v>
          </cell>
          <cell r="D35">
            <v>497</v>
          </cell>
          <cell r="E35">
            <v>283</v>
          </cell>
          <cell r="F35">
            <v>66639</v>
          </cell>
          <cell r="G35">
            <v>218</v>
          </cell>
          <cell r="H35">
            <v>88</v>
          </cell>
          <cell r="I35">
            <v>10091</v>
          </cell>
          <cell r="M35">
            <v>3380</v>
          </cell>
          <cell r="N35">
            <v>6711</v>
          </cell>
          <cell r="P35">
            <v>902</v>
          </cell>
          <cell r="Q35">
            <v>12455</v>
          </cell>
          <cell r="R35">
            <v>98</v>
          </cell>
          <cell r="S35">
            <v>295</v>
          </cell>
          <cell r="T35">
            <v>4</v>
          </cell>
          <cell r="U35">
            <v>795</v>
          </cell>
          <cell r="V35">
            <v>857</v>
          </cell>
          <cell r="Z35">
            <v>274</v>
          </cell>
        </row>
        <row r="36">
          <cell r="B36">
            <v>21345</v>
          </cell>
          <cell r="C36">
            <v>21412</v>
          </cell>
          <cell r="D36">
            <v>74</v>
          </cell>
          <cell r="E36">
            <v>7</v>
          </cell>
          <cell r="F36">
            <v>21108</v>
          </cell>
          <cell r="G36">
            <v>27</v>
          </cell>
          <cell r="H36">
            <v>3</v>
          </cell>
          <cell r="I36">
            <v>1411</v>
          </cell>
          <cell r="M36">
            <v>628</v>
          </cell>
          <cell r="N36">
            <v>783</v>
          </cell>
          <cell r="P36">
            <v>155</v>
          </cell>
          <cell r="Q36">
            <v>1240</v>
          </cell>
          <cell r="R36">
            <v>14</v>
          </cell>
          <cell r="S36">
            <v>28</v>
          </cell>
          <cell r="T36">
            <v>0</v>
          </cell>
          <cell r="U36">
            <v>395</v>
          </cell>
          <cell r="V36">
            <v>220</v>
          </cell>
          <cell r="Z36">
            <v>21</v>
          </cell>
        </row>
        <row r="37">
          <cell r="B37">
            <v>32047</v>
          </cell>
          <cell r="C37">
            <v>32106</v>
          </cell>
          <cell r="D37">
            <v>233</v>
          </cell>
          <cell r="E37">
            <v>174</v>
          </cell>
          <cell r="F37">
            <v>30921</v>
          </cell>
          <cell r="G37">
            <v>97</v>
          </cell>
          <cell r="H37">
            <v>103</v>
          </cell>
          <cell r="I37">
            <v>3136</v>
          </cell>
          <cell r="M37">
            <v>1042</v>
          </cell>
          <cell r="N37">
            <v>2094</v>
          </cell>
          <cell r="P37">
            <v>464</v>
          </cell>
          <cell r="Q37">
            <v>5618</v>
          </cell>
          <cell r="R37">
            <v>51</v>
          </cell>
          <cell r="S37">
            <v>139</v>
          </cell>
          <cell r="T37">
            <v>1</v>
          </cell>
          <cell r="U37">
            <v>256</v>
          </cell>
          <cell r="V37">
            <v>369</v>
          </cell>
          <cell r="Z37">
            <v>14</v>
          </cell>
        </row>
        <row r="38">
          <cell r="B38">
            <v>9213</v>
          </cell>
          <cell r="C38">
            <v>9399</v>
          </cell>
          <cell r="D38">
            <v>195</v>
          </cell>
          <cell r="E38">
            <v>9</v>
          </cell>
          <cell r="F38">
            <v>9391</v>
          </cell>
          <cell r="G38">
            <v>57</v>
          </cell>
          <cell r="H38">
            <v>2</v>
          </cell>
          <cell r="I38">
            <v>138</v>
          </cell>
          <cell r="M38">
            <v>77</v>
          </cell>
          <cell r="N38">
            <v>61</v>
          </cell>
          <cell r="P38">
            <v>21</v>
          </cell>
          <cell r="Q38">
            <v>202</v>
          </cell>
          <cell r="R38">
            <v>2</v>
          </cell>
          <cell r="S38">
            <v>7</v>
          </cell>
          <cell r="T38">
            <v>1</v>
          </cell>
          <cell r="U38">
            <v>80</v>
          </cell>
          <cell r="V38">
            <v>19</v>
          </cell>
          <cell r="Z38">
            <v>97</v>
          </cell>
        </row>
        <row r="39">
          <cell r="B39">
            <v>11627</v>
          </cell>
          <cell r="C39">
            <v>11626</v>
          </cell>
          <cell r="D39">
            <v>0</v>
          </cell>
          <cell r="E39">
            <v>1</v>
          </cell>
          <cell r="F39">
            <v>10189</v>
          </cell>
          <cell r="G39">
            <v>1</v>
          </cell>
          <cell r="H39">
            <v>1</v>
          </cell>
          <cell r="I39">
            <v>0</v>
          </cell>
          <cell r="M39">
            <v>0</v>
          </cell>
          <cell r="N39">
            <v>0</v>
          </cell>
          <cell r="P39">
            <v>0</v>
          </cell>
          <cell r="Q39">
            <v>239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Z39">
            <v>201</v>
          </cell>
        </row>
        <row r="40">
          <cell r="B40">
            <v>19239</v>
          </cell>
          <cell r="C40">
            <v>19231</v>
          </cell>
          <cell r="D40">
            <v>0</v>
          </cell>
          <cell r="E40">
            <v>8</v>
          </cell>
          <cell r="F40">
            <v>15175</v>
          </cell>
          <cell r="G40">
            <v>0</v>
          </cell>
          <cell r="H40">
            <v>1</v>
          </cell>
          <cell r="I40">
            <v>0</v>
          </cell>
          <cell r="M40">
            <v>0</v>
          </cell>
          <cell r="N40">
            <v>0</v>
          </cell>
          <cell r="P40">
            <v>0</v>
          </cell>
          <cell r="Q40">
            <v>671</v>
          </cell>
          <cell r="R40">
            <v>0</v>
          </cell>
          <cell r="S40">
            <v>1</v>
          </cell>
          <cell r="T40">
            <v>0</v>
          </cell>
          <cell r="U40">
            <v>0</v>
          </cell>
          <cell r="V40">
            <v>0</v>
          </cell>
          <cell r="Z40">
            <v>92</v>
          </cell>
        </row>
        <row r="41">
          <cell r="B41">
            <v>3791</v>
          </cell>
          <cell r="C41">
            <v>3789</v>
          </cell>
          <cell r="D41">
            <v>0</v>
          </cell>
          <cell r="E41">
            <v>2</v>
          </cell>
          <cell r="F41">
            <v>3533</v>
          </cell>
          <cell r="G41">
            <v>0</v>
          </cell>
          <cell r="H41">
            <v>0</v>
          </cell>
          <cell r="I41">
            <v>0</v>
          </cell>
          <cell r="M41">
            <v>0</v>
          </cell>
          <cell r="N41">
            <v>0</v>
          </cell>
          <cell r="P41">
            <v>0</v>
          </cell>
          <cell r="Q41">
            <v>366</v>
          </cell>
          <cell r="R41">
            <v>0</v>
          </cell>
          <cell r="S41">
            <v>0</v>
          </cell>
          <cell r="T41">
            <v>0</v>
          </cell>
          <cell r="U41">
            <v>1</v>
          </cell>
          <cell r="V41">
            <v>0</v>
          </cell>
          <cell r="Z41">
            <v>526</v>
          </cell>
        </row>
        <row r="42">
          <cell r="B42">
            <v>4949</v>
          </cell>
          <cell r="C42">
            <v>4949</v>
          </cell>
          <cell r="D42">
            <v>0</v>
          </cell>
          <cell r="E42">
            <v>0</v>
          </cell>
          <cell r="F42">
            <v>4316</v>
          </cell>
          <cell r="G42">
            <v>0</v>
          </cell>
          <cell r="H42">
            <v>0</v>
          </cell>
          <cell r="I42">
            <v>0</v>
          </cell>
          <cell r="M42">
            <v>0</v>
          </cell>
          <cell r="N42">
            <v>0</v>
          </cell>
          <cell r="P42">
            <v>0</v>
          </cell>
          <cell r="Q42">
            <v>206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Z42">
            <v>81</v>
          </cell>
        </row>
        <row r="43">
          <cell r="B43">
            <v>13402</v>
          </cell>
          <cell r="C43">
            <v>13400</v>
          </cell>
          <cell r="D43">
            <v>0</v>
          </cell>
          <cell r="E43">
            <v>2</v>
          </cell>
          <cell r="F43">
            <v>9493</v>
          </cell>
          <cell r="G43">
            <v>0</v>
          </cell>
          <cell r="H43">
            <v>1</v>
          </cell>
          <cell r="I43">
            <v>0</v>
          </cell>
          <cell r="M43">
            <v>0</v>
          </cell>
          <cell r="N43">
            <v>0</v>
          </cell>
          <cell r="P43">
            <v>0</v>
          </cell>
          <cell r="Q43">
            <v>215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Z43">
            <v>6</v>
          </cell>
        </row>
        <row r="44">
          <cell r="B44">
            <v>7540</v>
          </cell>
          <cell r="C44">
            <v>7618</v>
          </cell>
          <cell r="D44">
            <v>90</v>
          </cell>
          <cell r="E44">
            <v>12</v>
          </cell>
          <cell r="F44">
            <v>7460</v>
          </cell>
          <cell r="G44">
            <v>22</v>
          </cell>
          <cell r="H44">
            <v>4</v>
          </cell>
          <cell r="I44">
            <v>345</v>
          </cell>
          <cell r="M44">
            <v>80</v>
          </cell>
          <cell r="N44">
            <v>265</v>
          </cell>
          <cell r="P44">
            <v>37</v>
          </cell>
          <cell r="Q44">
            <v>357</v>
          </cell>
          <cell r="R44">
            <v>3</v>
          </cell>
          <cell r="S44">
            <v>6</v>
          </cell>
          <cell r="T44">
            <v>1</v>
          </cell>
          <cell r="U44">
            <v>61</v>
          </cell>
          <cell r="V44">
            <v>40</v>
          </cell>
          <cell r="Z44">
            <v>25</v>
          </cell>
        </row>
        <row r="45">
          <cell r="B45">
            <v>7873</v>
          </cell>
          <cell r="C45">
            <v>7913</v>
          </cell>
          <cell r="D45">
            <v>50</v>
          </cell>
          <cell r="E45">
            <v>10</v>
          </cell>
          <cell r="F45">
            <v>7883</v>
          </cell>
          <cell r="G45">
            <v>12</v>
          </cell>
          <cell r="H45">
            <v>3</v>
          </cell>
          <cell r="I45">
            <v>660</v>
          </cell>
          <cell r="M45">
            <v>237</v>
          </cell>
          <cell r="N45">
            <v>423</v>
          </cell>
          <cell r="P45">
            <v>48</v>
          </cell>
          <cell r="Q45">
            <v>210</v>
          </cell>
          <cell r="R45">
            <v>3</v>
          </cell>
          <cell r="S45">
            <v>9</v>
          </cell>
          <cell r="T45">
            <v>0</v>
          </cell>
          <cell r="U45">
            <v>173</v>
          </cell>
          <cell r="V45">
            <v>68</v>
          </cell>
          <cell r="Z45">
            <v>45</v>
          </cell>
        </row>
        <row r="46">
          <cell r="B46">
            <v>15184</v>
          </cell>
          <cell r="C46">
            <v>15213</v>
          </cell>
          <cell r="D46">
            <v>87</v>
          </cell>
          <cell r="E46">
            <v>58</v>
          </cell>
          <cell r="F46">
            <v>15145</v>
          </cell>
          <cell r="G46">
            <v>36</v>
          </cell>
          <cell r="H46">
            <v>19</v>
          </cell>
          <cell r="I46">
            <v>1999</v>
          </cell>
          <cell r="M46">
            <v>766</v>
          </cell>
          <cell r="N46">
            <v>1233</v>
          </cell>
          <cell r="P46">
            <v>248</v>
          </cell>
          <cell r="Q46">
            <v>1370</v>
          </cell>
          <cell r="R46">
            <v>19</v>
          </cell>
          <cell r="S46">
            <v>48</v>
          </cell>
          <cell r="T46">
            <v>0</v>
          </cell>
          <cell r="U46">
            <v>416</v>
          </cell>
          <cell r="V46">
            <v>306</v>
          </cell>
          <cell r="Z46">
            <v>8824</v>
          </cell>
        </row>
        <row r="47">
          <cell r="B47">
            <v>30166</v>
          </cell>
          <cell r="C47">
            <v>30120</v>
          </cell>
          <cell r="D47">
            <v>109</v>
          </cell>
          <cell r="E47">
            <v>155</v>
          </cell>
          <cell r="F47">
            <v>29425</v>
          </cell>
          <cell r="G47">
            <v>32</v>
          </cell>
          <cell r="H47">
            <v>39</v>
          </cell>
          <cell r="I47">
            <v>6229</v>
          </cell>
          <cell r="M47">
            <v>1081</v>
          </cell>
          <cell r="N47">
            <v>5148</v>
          </cell>
          <cell r="P47">
            <v>328</v>
          </cell>
          <cell r="Q47">
            <v>1795</v>
          </cell>
          <cell r="R47">
            <v>14</v>
          </cell>
          <cell r="S47">
            <v>62</v>
          </cell>
          <cell r="T47">
            <v>0</v>
          </cell>
          <cell r="U47">
            <v>444</v>
          </cell>
          <cell r="V47">
            <v>554</v>
          </cell>
        </row>
        <row r="48">
          <cell r="B48">
            <v>23009</v>
          </cell>
          <cell r="C48">
            <v>22803</v>
          </cell>
          <cell r="D48">
            <v>109</v>
          </cell>
          <cell r="E48">
            <v>315</v>
          </cell>
          <cell r="F48">
            <v>22712</v>
          </cell>
          <cell r="G48">
            <v>56</v>
          </cell>
          <cell r="H48">
            <v>26</v>
          </cell>
          <cell r="I48">
            <v>3232</v>
          </cell>
          <cell r="M48">
            <v>784</v>
          </cell>
          <cell r="N48">
            <v>2448</v>
          </cell>
          <cell r="P48">
            <v>334</v>
          </cell>
          <cell r="Q48">
            <v>1756</v>
          </cell>
          <cell r="R48">
            <v>18</v>
          </cell>
          <cell r="S48">
            <v>73</v>
          </cell>
          <cell r="T48">
            <v>0</v>
          </cell>
          <cell r="U48">
            <v>523</v>
          </cell>
          <cell r="V48">
            <v>183</v>
          </cell>
        </row>
        <row r="49">
          <cell r="B49">
            <v>10779</v>
          </cell>
          <cell r="C49">
            <v>10851</v>
          </cell>
          <cell r="D49">
            <v>102</v>
          </cell>
          <cell r="E49">
            <v>30</v>
          </cell>
          <cell r="F49">
            <v>10255</v>
          </cell>
          <cell r="G49">
            <v>25</v>
          </cell>
          <cell r="H49">
            <v>4</v>
          </cell>
          <cell r="I49">
            <v>1628</v>
          </cell>
          <cell r="M49">
            <v>456</v>
          </cell>
          <cell r="N49">
            <v>1172</v>
          </cell>
          <cell r="P49">
            <v>189</v>
          </cell>
          <cell r="Q49">
            <v>1087</v>
          </cell>
          <cell r="R49">
            <v>28</v>
          </cell>
          <cell r="S49">
            <v>48</v>
          </cell>
          <cell r="T49">
            <v>0</v>
          </cell>
          <cell r="U49">
            <v>112</v>
          </cell>
          <cell r="V49">
            <v>252</v>
          </cell>
        </row>
        <row r="50">
          <cell r="B50">
            <v>29186</v>
          </cell>
          <cell r="C50">
            <v>28468</v>
          </cell>
          <cell r="D50">
            <v>315</v>
          </cell>
          <cell r="E50">
            <v>1033</v>
          </cell>
          <cell r="F50">
            <v>28131</v>
          </cell>
          <cell r="G50">
            <v>163</v>
          </cell>
          <cell r="H50">
            <v>159</v>
          </cell>
          <cell r="I50">
            <v>3621</v>
          </cell>
          <cell r="M50">
            <v>1256</v>
          </cell>
          <cell r="N50">
            <v>2365</v>
          </cell>
          <cell r="P50">
            <v>441</v>
          </cell>
          <cell r="Q50">
            <v>4769</v>
          </cell>
          <cell r="R50">
            <v>64</v>
          </cell>
          <cell r="S50">
            <v>130</v>
          </cell>
          <cell r="T50">
            <v>1</v>
          </cell>
          <cell r="U50">
            <v>334</v>
          </cell>
          <cell r="V50">
            <v>479</v>
          </cell>
        </row>
        <row r="51">
          <cell r="B51">
            <v>10727</v>
          </cell>
          <cell r="C51">
            <v>10750</v>
          </cell>
          <cell r="D51">
            <v>37</v>
          </cell>
          <cell r="E51">
            <v>14</v>
          </cell>
          <cell r="F51">
            <v>10677</v>
          </cell>
          <cell r="G51">
            <v>16</v>
          </cell>
          <cell r="H51">
            <v>1</v>
          </cell>
          <cell r="I51">
            <v>507</v>
          </cell>
          <cell r="M51">
            <v>282</v>
          </cell>
          <cell r="N51">
            <v>225</v>
          </cell>
          <cell r="P51">
            <v>66</v>
          </cell>
          <cell r="Q51">
            <v>609</v>
          </cell>
          <cell r="R51">
            <v>1</v>
          </cell>
          <cell r="S51">
            <v>11</v>
          </cell>
          <cell r="T51">
            <v>0</v>
          </cell>
          <cell r="U51">
            <v>77</v>
          </cell>
          <cell r="V51">
            <v>76</v>
          </cell>
        </row>
        <row r="52">
          <cell r="B52">
            <v>22679</v>
          </cell>
          <cell r="C52">
            <v>22303</v>
          </cell>
          <cell r="D52">
            <v>62</v>
          </cell>
          <cell r="E52">
            <v>438</v>
          </cell>
          <cell r="F52">
            <v>21627</v>
          </cell>
          <cell r="G52">
            <v>27</v>
          </cell>
          <cell r="H52">
            <v>223</v>
          </cell>
          <cell r="I52">
            <v>2404</v>
          </cell>
          <cell r="M52">
            <v>910</v>
          </cell>
          <cell r="N52">
            <v>1494</v>
          </cell>
          <cell r="P52">
            <v>188</v>
          </cell>
          <cell r="Q52">
            <v>1200</v>
          </cell>
          <cell r="R52">
            <v>6</v>
          </cell>
          <cell r="S52">
            <v>38</v>
          </cell>
          <cell r="T52">
            <v>0</v>
          </cell>
          <cell r="U52">
            <v>300</v>
          </cell>
          <cell r="V52">
            <v>367</v>
          </cell>
        </row>
        <row r="53">
          <cell r="B53">
            <v>10561</v>
          </cell>
          <cell r="C53">
            <v>10553</v>
          </cell>
          <cell r="D53">
            <v>0</v>
          </cell>
          <cell r="E53">
            <v>8</v>
          </cell>
          <cell r="F53">
            <v>10377</v>
          </cell>
          <cell r="G53">
            <v>0</v>
          </cell>
          <cell r="H53">
            <v>1</v>
          </cell>
          <cell r="I53">
            <v>332</v>
          </cell>
          <cell r="M53">
            <v>131</v>
          </cell>
          <cell r="N53">
            <v>201</v>
          </cell>
          <cell r="P53">
            <v>28</v>
          </cell>
          <cell r="Q53">
            <v>276</v>
          </cell>
          <cell r="R53">
            <v>3</v>
          </cell>
          <cell r="S53">
            <v>10</v>
          </cell>
          <cell r="T53">
            <v>0</v>
          </cell>
          <cell r="U53">
            <v>41</v>
          </cell>
          <cell r="V53">
            <v>88</v>
          </cell>
        </row>
        <row r="54">
          <cell r="B54">
            <v>14576</v>
          </cell>
          <cell r="C54">
            <v>14582</v>
          </cell>
          <cell r="D54">
            <v>98</v>
          </cell>
          <cell r="E54">
            <v>92</v>
          </cell>
          <cell r="F54">
            <v>14481</v>
          </cell>
          <cell r="G54">
            <v>33</v>
          </cell>
          <cell r="H54">
            <v>29</v>
          </cell>
          <cell r="I54">
            <v>229</v>
          </cell>
          <cell r="M54">
            <v>92</v>
          </cell>
          <cell r="N54">
            <v>137</v>
          </cell>
          <cell r="P54">
            <v>36</v>
          </cell>
          <cell r="Q54">
            <v>699</v>
          </cell>
          <cell r="R54">
            <v>2</v>
          </cell>
          <cell r="S54">
            <v>7</v>
          </cell>
          <cell r="T54">
            <v>0</v>
          </cell>
          <cell r="U54">
            <v>183</v>
          </cell>
          <cell r="V54">
            <v>30</v>
          </cell>
        </row>
        <row r="55">
          <cell r="B55">
            <v>14933</v>
          </cell>
          <cell r="C55">
            <v>14985</v>
          </cell>
          <cell r="D55">
            <v>77</v>
          </cell>
          <cell r="E55">
            <v>25</v>
          </cell>
          <cell r="F55">
            <v>14574</v>
          </cell>
          <cell r="G55">
            <v>24</v>
          </cell>
          <cell r="H55">
            <v>9</v>
          </cell>
          <cell r="I55">
            <v>648</v>
          </cell>
          <cell r="M55">
            <v>241</v>
          </cell>
          <cell r="N55">
            <v>407</v>
          </cell>
          <cell r="P55">
            <v>68</v>
          </cell>
          <cell r="Q55">
            <v>769</v>
          </cell>
          <cell r="R55">
            <v>13</v>
          </cell>
          <cell r="S55">
            <v>15</v>
          </cell>
          <cell r="T55">
            <v>0</v>
          </cell>
          <cell r="U55">
            <v>148</v>
          </cell>
          <cell r="V55">
            <v>141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58"/>
  <sheetViews>
    <sheetView tabSelected="1" workbookViewId="0">
      <pane xSplit="1" ySplit="1" topLeftCell="E2" activePane="bottomRight" state="frozen"/>
      <selection sqref="A1:B1"/>
      <selection pane="topRight" sqref="A1:B1"/>
      <selection pane="bottomLeft" sqref="A1:B1"/>
      <selection pane="bottomRight"/>
    </sheetView>
  </sheetViews>
  <sheetFormatPr defaultRowHeight="15"/>
  <cols>
    <col min="1" max="1" width="16.7109375" style="2" customWidth="1"/>
    <col min="2" max="15" width="14.7109375" style="2" customWidth="1"/>
    <col min="16" max="16" width="14.7109375" style="2" hidden="1" customWidth="1"/>
    <col min="17" max="22" width="14.7109375" style="2" customWidth="1"/>
  </cols>
  <sheetData>
    <row r="1" spans="1:22" ht="75" customHeight="1">
      <c r="A1" s="3" t="s">
        <v>0</v>
      </c>
      <c r="B1" s="4" t="s">
        <v>219</v>
      </c>
      <c r="C1" s="4" t="s">
        <v>198</v>
      </c>
      <c r="D1" s="12" t="s">
        <v>199</v>
      </c>
      <c r="E1" s="4" t="s">
        <v>200</v>
      </c>
      <c r="F1" s="4" t="s">
        <v>87</v>
      </c>
      <c r="G1" s="4" t="s">
        <v>201</v>
      </c>
      <c r="H1" s="4" t="s">
        <v>88</v>
      </c>
      <c r="I1" s="4" t="s">
        <v>202</v>
      </c>
      <c r="J1" s="4" t="s">
        <v>203</v>
      </c>
      <c r="K1" s="4" t="s">
        <v>204</v>
      </c>
      <c r="L1" s="12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12" t="s">
        <v>210</v>
      </c>
      <c r="R1" s="4" t="s">
        <v>211</v>
      </c>
      <c r="S1" s="4" t="s">
        <v>212</v>
      </c>
      <c r="T1" s="4" t="s">
        <v>213</v>
      </c>
      <c r="U1" s="12" t="s">
        <v>214</v>
      </c>
      <c r="V1" s="12" t="s">
        <v>215</v>
      </c>
    </row>
    <row r="2" spans="1:22">
      <c r="A2" s="7" t="s">
        <v>7</v>
      </c>
      <c r="B2" s="7">
        <v>60005</v>
      </c>
      <c r="C2" s="7">
        <f>B2</f>
        <v>60005</v>
      </c>
      <c r="D2" s="7">
        <f>June!D2</f>
        <v>58775</v>
      </c>
      <c r="E2" s="7">
        <f>January!E2+February!E2+March!E2+April!E2+May!E2+June!E2+July!E2+August!E2+September!E2+October!E2+November!E2+December!E2</f>
        <v>4231</v>
      </c>
      <c r="F2" s="13">
        <f t="shared" ref="F2:F26" si="0">E2/C2</f>
        <v>7.0510790767436049E-2</v>
      </c>
      <c r="G2" s="7">
        <f>January!F2+February!F2+March!F2+April!F2+May!F2+June!F2+July!F2+August!F2+September!F2+October!F2+November!F2+December!F2</f>
        <v>5531</v>
      </c>
      <c r="H2" s="20">
        <f t="shared" ref="H2:H26" si="1">G2/C2</f>
        <v>9.2175652028997579E-2</v>
      </c>
      <c r="I2" s="7">
        <f>December!G2</f>
        <v>59337</v>
      </c>
      <c r="J2" s="7">
        <f>January!H2+February!H2+March!H2+April!H2+May!H2+June!H2+July!H2+August!H2+September!H2+October!H2+November!H2+December!H2</f>
        <v>2007</v>
      </c>
      <c r="K2" s="7">
        <f>January!I2+February!I2+March!I2+April!I2+May!I2+June!I2+July!I2+August!I2+September!I2+October!I2+November!I2+December!I2</f>
        <v>2301</v>
      </c>
      <c r="L2" s="7">
        <f>January!J2+February!J2+March!J2+April!J2+May!J2+June!J2+July!J2+August!J2+September!J2+October!J2+November!J2+December!J2</f>
        <v>66343</v>
      </c>
      <c r="M2" s="7">
        <f>January!K2+February!K2+March!K2+April!K2+May!K2+June!K2+July!K2+August!K2+September!K2+October!K2+November!K2+December!K2</f>
        <v>31212</v>
      </c>
      <c r="N2" s="7">
        <f>January!L2+February!L2+March!L2+April!L2+May!L2+June!L2+July!L2+August!L2+September!L2+October!L2+November!L2+December!L2</f>
        <v>35131</v>
      </c>
      <c r="O2" s="7">
        <f>January!M2+February!M2+March!M2+April!M2+May!M2+June!M2+July!M2+August!M2+September!M2+October!M2+November!M2+December!M2</f>
        <v>6129</v>
      </c>
      <c r="P2" s="7">
        <f>January!N2+February!N2+March!N2+April!N2+May!N2+June!N2+July!N2+August!N2+September!N2+October!N2+November!N2+December!N2</f>
        <v>6127</v>
      </c>
      <c r="Q2" s="7">
        <f>December!O2</f>
        <v>6620</v>
      </c>
      <c r="R2" s="7">
        <f>January!P2+February!P2+March!P2+April!P2+May!P2+June!P2+July!P2+August!P2+September!P2+October!P2+November!P2+December!P2</f>
        <v>481</v>
      </c>
      <c r="S2" s="7">
        <f>January!Q2+February!Q2+March!Q2+April!Q2+May!Q2+June!Q2+July!Q2+August!Q2+September!Q2+October!Q2+November!Q2+December!Q2</f>
        <v>859</v>
      </c>
      <c r="T2" s="7">
        <f>January!R2+February!R2+March!R2+April!R2+May!R2+June!R2+July!R2+August!R2+September!R2+October!R2+November!R2+December!R2</f>
        <v>549</v>
      </c>
      <c r="U2" s="7">
        <f>January!S2+February!S2+March!S2+April!S2+May!S2+June!S2+July!S2+August!S2+September!S2+October!S2+November!S2+December!S2</f>
        <v>11339</v>
      </c>
      <c r="V2" s="7">
        <f>January!T2+February!T2+March!T2+April!T2+May!T2+June!T2+July!T2+August!T2+September!T2+October!T2+November!T2+December!T2</f>
        <v>10723</v>
      </c>
    </row>
    <row r="3" spans="1:22">
      <c r="A3" s="8" t="s">
        <v>8</v>
      </c>
      <c r="B3" s="8">
        <v>26133</v>
      </c>
      <c r="C3" s="8">
        <f t="shared" ref="C3:C57" si="2">B3</f>
        <v>26133</v>
      </c>
      <c r="D3" s="8">
        <f>June!D3</f>
        <v>25866</v>
      </c>
      <c r="E3" s="8">
        <f>January!E3+February!E3+March!E3+April!E3+May!E3+June!E3+July!E3+August!E3+September!E3+October!E3+November!E3+December!E3</f>
        <v>2274</v>
      </c>
      <c r="F3" s="14">
        <f t="shared" si="0"/>
        <v>8.701641602571461E-2</v>
      </c>
      <c r="G3" s="8">
        <f>January!F3+February!F3+March!F3+April!F3+May!F3+June!F3+July!F3+August!F3+September!F3+October!F3+November!F3+December!F3</f>
        <v>2450</v>
      </c>
      <c r="H3" s="21">
        <f t="shared" si="1"/>
        <v>9.3751195806068957E-2</v>
      </c>
      <c r="I3" s="8">
        <f>December!G3</f>
        <v>26281</v>
      </c>
      <c r="J3" s="8">
        <f>January!H3+February!H3+March!H3+April!H3+May!H3+June!H3+July!H3+August!H3+September!H3+October!H3+November!H3+December!H3</f>
        <v>797</v>
      </c>
      <c r="K3" s="8">
        <f>January!I3+February!I3+March!I3+April!I3+May!I3+June!I3+July!I3+August!I3+September!I3+October!I3+November!I3+December!I3</f>
        <v>1203</v>
      </c>
      <c r="L3" s="8">
        <f>January!J3+February!J3+March!J3+April!J3+May!J3+June!J3+July!J3+August!J3+September!J3+October!J3+November!J3+December!J3</f>
        <v>22824</v>
      </c>
      <c r="M3" s="8">
        <f>January!K3+February!K3+March!K3+April!K3+May!K3+June!K3+July!K3+August!K3+September!K3+October!K3+November!K3+December!K3</f>
        <v>10825</v>
      </c>
      <c r="N3" s="8">
        <f>January!L3+February!L3+March!L3+April!L3+May!L3+June!L3+July!L3+August!L3+September!L3+October!L3+November!L3+December!L3</f>
        <v>11999</v>
      </c>
      <c r="O3" s="8">
        <f>January!M3+February!M3+March!M3+April!M3+May!M3+June!M3+July!M3+August!M3+September!M3+October!M3+November!M3+December!M3</f>
        <v>3713</v>
      </c>
      <c r="P3" s="8">
        <f>January!N3+February!N3+March!N3+April!N3+May!N3+June!N3+July!N3+August!N3+September!N3+October!N3+November!N3+December!N3</f>
        <v>2496</v>
      </c>
      <c r="Q3" s="8">
        <f>December!O3</f>
        <v>4083</v>
      </c>
      <c r="R3" s="8">
        <f>January!P3+February!P3+March!P3+April!P3+May!P3+June!P3+July!P3+August!P3+September!P3+October!P3+November!P3+December!P3</f>
        <v>169</v>
      </c>
      <c r="S3" s="8">
        <f>January!Q3+February!Q3+March!Q3+April!Q3+May!Q3+June!Q3+July!Q3+August!Q3+September!Q3+October!Q3+November!Q3+December!Q3</f>
        <v>498</v>
      </c>
      <c r="T3" s="8">
        <f>January!R3+February!R3+March!R3+April!R3+May!R3+June!R3+July!R3+August!R3+September!R3+October!R3+November!R3+December!R3</f>
        <v>303</v>
      </c>
      <c r="U3" s="8">
        <f>January!S3+February!S3+March!S3+April!S3+May!S3+June!S3+July!S3+August!S3+September!S3+October!S3+November!S3+December!S3</f>
        <v>3597</v>
      </c>
      <c r="V3" s="8">
        <f>January!T3+February!T3+March!T3+April!T3+May!T3+June!T3+July!T3+August!T3+September!T3+October!T3+November!T3+December!T3</f>
        <v>4986</v>
      </c>
    </row>
    <row r="4" spans="1:22">
      <c r="A4" s="7" t="s">
        <v>9</v>
      </c>
      <c r="B4" s="7">
        <v>67246</v>
      </c>
      <c r="C4" s="7">
        <f t="shared" si="2"/>
        <v>67246</v>
      </c>
      <c r="D4" s="7">
        <f>June!D4</f>
        <v>65919</v>
      </c>
      <c r="E4" s="7">
        <f>January!E4+February!E4+March!E4+April!E4+May!E4+June!E4+July!E4+August!E4+September!E4+October!E4+November!E4+December!E4</f>
        <v>6344</v>
      </c>
      <c r="F4" s="13">
        <f t="shared" si="0"/>
        <v>9.4340183802754066E-2</v>
      </c>
      <c r="G4" s="7">
        <f>January!F4+February!F4+March!F4+April!F4+May!F4+June!F4+July!F4+August!F4+September!F4+October!F4+November!F4+December!F4</f>
        <v>6783</v>
      </c>
      <c r="H4" s="22">
        <f t="shared" si="1"/>
        <v>0.10086845314219434</v>
      </c>
      <c r="I4" s="7">
        <f>December!G4</f>
        <v>62355</v>
      </c>
      <c r="J4" s="7">
        <f>January!H4+February!H4+March!H4+April!H4+May!H4+June!H4+July!H4+August!H4+September!H4+October!H4+November!H4+December!H4</f>
        <v>3573</v>
      </c>
      <c r="K4" s="7">
        <f>January!I4+February!I4+March!I4+April!I4+May!I4+June!I4+July!I4+August!I4+September!I4+October!I4+November!I4+December!I4</f>
        <v>1615</v>
      </c>
      <c r="L4" s="7">
        <f>January!J4+February!J4+March!J4+April!J4+May!J4+June!J4+July!J4+August!J4+September!J4+October!J4+November!J4+December!J4</f>
        <v>105373</v>
      </c>
      <c r="M4" s="7">
        <f>January!K4+February!K4+March!K4+April!K4+May!K4+June!K4+July!K4+August!K4+September!K4+October!K4+November!K4+December!K4</f>
        <v>40261</v>
      </c>
      <c r="N4" s="7">
        <f>January!L4+February!L4+March!L4+April!L4+May!L4+June!L4+July!L4+August!L4+September!L4+October!L4+November!L4+December!L4</f>
        <v>65112</v>
      </c>
      <c r="O4" s="7">
        <f>January!M4+February!M4+March!M4+April!M4+May!M4+June!M4+July!M4+August!M4+September!M4+October!M4+November!M4+December!M4</f>
        <v>11974</v>
      </c>
      <c r="P4" s="7">
        <f>January!N4+February!N4+March!N4+April!N4+May!N4+June!N4+July!N4+August!N4+September!N4+October!N4+November!N4+December!N4</f>
        <v>8174</v>
      </c>
      <c r="Q4" s="7">
        <f>December!O4</f>
        <v>6907</v>
      </c>
      <c r="R4" s="7">
        <f>January!P4+February!P4+March!P4+April!P4+May!P4+June!P4+July!P4+August!P4+September!P4+October!P4+November!P4+December!P4</f>
        <v>395</v>
      </c>
      <c r="S4" s="7">
        <f>January!Q4+February!Q4+March!Q4+April!Q4+May!Q4+June!Q4+July!Q4+August!Q4+September!Q4+October!Q4+November!Q4+December!Q4</f>
        <v>1199</v>
      </c>
      <c r="T4" s="7">
        <f>January!R4+February!R4+March!R4+April!R4+May!R4+June!R4+July!R4+August!R4+September!R4+October!R4+November!R4+December!R4</f>
        <v>681</v>
      </c>
      <c r="U4" s="7">
        <f>January!S4+February!S4+March!S4+April!S4+May!S4+June!S4+July!S4+August!S4+September!S4+October!S4+November!S4+December!S4</f>
        <v>9753</v>
      </c>
      <c r="V4" s="7">
        <f>January!T4+February!T4+March!T4+April!T4+May!T4+June!T4+July!T4+August!T4+September!T4+October!T4+November!T4+December!T4</f>
        <v>12140</v>
      </c>
    </row>
    <row r="5" spans="1:22">
      <c r="A5" s="8" t="s">
        <v>10</v>
      </c>
      <c r="B5" s="8">
        <v>11962</v>
      </c>
      <c r="C5" s="8">
        <f t="shared" si="2"/>
        <v>11962</v>
      </c>
      <c r="D5" s="8">
        <f>June!D5</f>
        <v>12107</v>
      </c>
      <c r="E5" s="8">
        <f>January!E5+February!E5+March!E5+April!E5+May!E5+June!E5+July!E5+August!E5+September!E5+October!E5+November!E5+December!E5</f>
        <v>211</v>
      </c>
      <c r="F5" s="14">
        <f t="shared" si="0"/>
        <v>1.7639190770774117E-2</v>
      </c>
      <c r="G5" s="8">
        <f>January!F5+February!F5+March!F5+April!F5+May!F5+June!F5+July!F5+August!F5+September!F5+October!F5+November!F5+December!F5</f>
        <v>69</v>
      </c>
      <c r="H5" s="21">
        <f t="shared" si="1"/>
        <v>5.7682661762247112E-3</v>
      </c>
      <c r="I5" s="8">
        <f>December!G5</f>
        <v>11740</v>
      </c>
      <c r="J5" s="8">
        <f>January!H5+February!H5+March!H5+April!H5+May!H5+June!H5+July!H5+August!H5+September!H5+October!H5+November!H5+December!H5</f>
        <v>36</v>
      </c>
      <c r="K5" s="8">
        <f>January!I5+February!I5+March!I5+April!I5+May!I5+June!I5+July!I5+August!I5+September!I5+October!I5+November!I5+December!I5</f>
        <v>23</v>
      </c>
      <c r="L5" s="8">
        <f>January!J5+February!J5+March!J5+April!J5+May!J5+June!J5+July!J5+August!J5+September!J5+October!J5+November!J5+December!J5</f>
        <v>3300</v>
      </c>
      <c r="M5" s="8">
        <f>January!K5+February!K5+March!K5+April!K5+May!K5+June!K5+July!K5+August!K5+September!K5+October!K5+November!K5+December!K5</f>
        <v>1195</v>
      </c>
      <c r="N5" s="8">
        <f>January!L5+February!L5+March!L5+April!L5+May!L5+June!L5+July!L5+August!L5+September!L5+October!L5+November!L5+December!L5</f>
        <v>2105</v>
      </c>
      <c r="O5" s="8">
        <f>January!M5+February!M5+March!M5+April!M5+May!M5+June!M5+July!M5+August!M5+September!M5+October!M5+November!M5+December!M5</f>
        <v>159</v>
      </c>
      <c r="P5" s="8">
        <f>January!N5+February!N5+March!N5+April!N5+May!N5+June!N5+July!N5+August!N5+September!N5+October!N5+November!N5+December!N5</f>
        <v>219</v>
      </c>
      <c r="Q5" s="8">
        <f>December!O5</f>
        <v>165</v>
      </c>
      <c r="R5" s="8">
        <f>January!P5+February!P5+March!P5+April!P5+May!P5+June!P5+July!P5+August!P5+September!P5+October!P5+November!P5+December!P5</f>
        <v>8</v>
      </c>
      <c r="S5" s="8">
        <f>January!Q5+February!Q5+March!Q5+April!Q5+May!Q5+June!Q5+July!Q5+August!Q5+September!Q5+October!Q5+November!Q5+December!Q5</f>
        <v>19</v>
      </c>
      <c r="T5" s="8">
        <f>January!R5+February!R5+March!R5+April!R5+May!R5+June!R5+July!R5+August!R5+September!R5+October!R5+November!R5+December!R5</f>
        <v>7</v>
      </c>
      <c r="U5" s="8">
        <f>January!S5+February!S5+March!S5+April!S5+May!S5+June!S5+July!S5+August!S5+September!S5+October!S5+November!S5+December!S5</f>
        <v>950</v>
      </c>
      <c r="V5" s="8">
        <f>January!T5+February!T5+March!T5+April!T5+May!T5+June!T5+July!T5+August!T5+September!T5+October!T5+November!T5+December!T5</f>
        <v>278</v>
      </c>
    </row>
    <row r="6" spans="1:22">
      <c r="A6" s="7" t="s">
        <v>11</v>
      </c>
      <c r="B6" s="7">
        <v>57156</v>
      </c>
      <c r="C6" s="7">
        <f t="shared" si="2"/>
        <v>57156</v>
      </c>
      <c r="D6" s="7">
        <f>June!D6</f>
        <v>58984</v>
      </c>
      <c r="E6" s="7">
        <f>January!E6+February!E6+March!E6+April!E6+May!E6+June!E6+July!E6+August!E6+September!E6+October!E6+November!E6+December!E6</f>
        <v>6357</v>
      </c>
      <c r="F6" s="13">
        <f t="shared" si="0"/>
        <v>0.11122191895863952</v>
      </c>
      <c r="G6" s="7">
        <f>January!F6+February!F6+March!F6+April!F6+May!F6+June!F6+July!F6+August!F6+September!F6+October!F6+November!F6+December!F6</f>
        <v>4118</v>
      </c>
      <c r="H6" s="22">
        <f t="shared" si="1"/>
        <v>7.2048428861361882E-2</v>
      </c>
      <c r="I6" s="7">
        <f>December!G6</f>
        <v>55663</v>
      </c>
      <c r="J6" s="7">
        <f>January!H6+February!H6+March!H6+April!H6+May!H6+June!H6+July!H6+August!H6+September!H6+October!H6+November!H6+December!H6</f>
        <v>3707</v>
      </c>
      <c r="K6" s="7">
        <f>January!I6+February!I6+March!I6+April!I6+May!I6+June!I6+July!I6+August!I6+September!I6+October!I6+November!I6+December!I6</f>
        <v>1362</v>
      </c>
      <c r="L6" s="7">
        <f>January!J6+February!J6+March!J6+April!J6+May!J6+June!J6+July!J6+August!J6+September!J6+October!J6+November!J6+December!J6</f>
        <v>69899</v>
      </c>
      <c r="M6" s="7">
        <f>January!K6+February!K6+March!K6+April!K6+May!K6+June!K6+July!K6+August!K6+September!K6+October!K6+November!K6+December!K6</f>
        <v>30335</v>
      </c>
      <c r="N6" s="7">
        <f>January!L6+February!L6+March!L6+April!L6+May!L6+June!L6+July!L6+August!L6+September!L6+October!L6+November!L6+December!L6</f>
        <v>39564</v>
      </c>
      <c r="O6" s="7">
        <f>January!M6+February!M6+March!M6+April!M6+May!M6+June!M6+July!M6+August!M6+September!M6+October!M6+November!M6+December!M6</f>
        <v>4798</v>
      </c>
      <c r="P6" s="7">
        <f>January!N6+February!N6+March!N6+April!N6+May!N6+June!N6+July!N6+August!N6+September!N6+October!N6+November!N6+December!N6</f>
        <v>6884</v>
      </c>
      <c r="Q6" s="7">
        <f>December!O6</f>
        <v>12675</v>
      </c>
      <c r="R6" s="7">
        <f>January!P6+February!P6+March!P6+April!P6+May!P6+June!P6+July!P6+August!P6+September!P6+October!P6+November!P6+December!P6</f>
        <v>534</v>
      </c>
      <c r="S6" s="7">
        <f>January!Q6+February!Q6+March!Q6+April!Q6+May!Q6+June!Q6+July!Q6+August!Q6+September!Q6+October!Q6+November!Q6+December!Q6</f>
        <v>1070</v>
      </c>
      <c r="T6" s="7">
        <f>January!R6+February!R6+March!R6+April!R6+May!R6+June!R6+July!R6+August!R6+September!R6+October!R6+November!R6+December!R6</f>
        <v>779</v>
      </c>
      <c r="U6" s="7">
        <f>January!S6+February!S6+March!S6+April!S6+May!S6+June!S6+July!S6+August!S6+September!S6+October!S6+November!S6+December!S6</f>
        <v>10520</v>
      </c>
      <c r="V6" s="7">
        <f>January!T6+February!T6+March!T6+April!T6+May!T6+June!T6+July!T6+August!T6+September!T6+October!T6+November!T6+December!T6</f>
        <v>11399</v>
      </c>
    </row>
    <row r="7" spans="1:22">
      <c r="A7" s="8" t="s">
        <v>12</v>
      </c>
      <c r="B7" s="8">
        <v>14058</v>
      </c>
      <c r="C7" s="8">
        <f t="shared" si="2"/>
        <v>14058</v>
      </c>
      <c r="D7" s="8">
        <f>June!D7</f>
        <v>14476</v>
      </c>
      <c r="E7" s="8">
        <f>January!E7+February!E7+March!E7+April!E7+May!E7+June!E7+July!E7+August!E7+September!E7+October!E7+November!E7+December!E7</f>
        <v>746</v>
      </c>
      <c r="F7" s="14">
        <f t="shared" si="0"/>
        <v>5.3065869967278419E-2</v>
      </c>
      <c r="G7" s="8">
        <f>January!F7+February!F7+March!F7+April!F7+May!F7+June!F7+July!F7+August!F7+September!F7+October!F7+November!F7+December!F7</f>
        <v>266</v>
      </c>
      <c r="H7" s="21">
        <f t="shared" si="1"/>
        <v>1.8921610470906246E-2</v>
      </c>
      <c r="I7" s="8">
        <f>December!G7</f>
        <v>14110</v>
      </c>
      <c r="J7" s="8">
        <f>January!H7+February!H7+March!H7+April!H7+May!H7+June!H7+July!H7+August!H7+September!H7+October!H7+November!H7+December!H7</f>
        <v>194</v>
      </c>
      <c r="K7" s="8">
        <f>January!I7+February!I7+March!I7+April!I7+May!I7+June!I7+July!I7+August!I7+September!I7+October!I7+November!I7+December!I7</f>
        <v>100</v>
      </c>
      <c r="L7" s="8">
        <f>January!J7+February!J7+March!J7+April!J7+May!J7+June!J7+July!J7+August!J7+September!J7+October!J7+November!J7+December!J7</f>
        <v>8470</v>
      </c>
      <c r="M7" s="8">
        <f>January!K7+February!K7+March!K7+April!K7+May!K7+June!K7+July!K7+August!K7+September!K7+October!K7+November!K7+December!K7</f>
        <v>5441</v>
      </c>
      <c r="N7" s="8">
        <f>January!L7+February!L7+March!L7+April!L7+May!L7+June!L7+July!L7+August!L7+September!L7+October!L7+November!L7+December!L7</f>
        <v>3029</v>
      </c>
      <c r="O7" s="8">
        <f>January!M7+February!M7+March!M7+April!M7+May!M7+June!M7+July!M7+August!M7+September!M7+October!M7+November!M7+December!M7</f>
        <v>215</v>
      </c>
      <c r="P7" s="8">
        <f>January!N7+February!N7+March!N7+April!N7+May!N7+June!N7+July!N7+August!N7+September!N7+October!N7+November!N7+December!N7</f>
        <v>844</v>
      </c>
      <c r="Q7" s="8">
        <f>December!O7</f>
        <v>670</v>
      </c>
      <c r="R7" s="8">
        <f>January!P7+February!P7+March!P7+April!P7+May!P7+June!P7+July!P7+August!P7+September!P7+October!P7+November!P7+December!P7</f>
        <v>48</v>
      </c>
      <c r="S7" s="8">
        <f>January!Q7+February!Q7+March!Q7+April!Q7+May!Q7+June!Q7+July!Q7+August!Q7+September!Q7+October!Q7+November!Q7+December!Q7</f>
        <v>101</v>
      </c>
      <c r="T7" s="8">
        <f>January!R7+February!R7+March!R7+April!R7+May!R7+June!R7+July!R7+August!R7+September!R7+October!R7+November!R7+December!R7</f>
        <v>60</v>
      </c>
      <c r="U7" s="8">
        <f>January!S7+February!S7+March!S7+April!S7+May!S7+June!S7+July!S7+August!S7+September!S7+October!S7+November!S7+December!S7</f>
        <v>1347</v>
      </c>
      <c r="V7" s="8">
        <f>January!T7+February!T7+March!T7+April!T7+May!T7+June!T7+July!T7+August!T7+September!T7+October!T7+November!T7+December!T7</f>
        <v>1883</v>
      </c>
    </row>
    <row r="8" spans="1:22">
      <c r="A8" s="7" t="s">
        <v>13</v>
      </c>
      <c r="B8" s="7">
        <v>9608</v>
      </c>
      <c r="C8" s="7">
        <f t="shared" si="2"/>
        <v>9608</v>
      </c>
      <c r="D8" s="7">
        <f>June!D8</f>
        <v>9498</v>
      </c>
      <c r="E8" s="7">
        <f>January!E8+February!E8+March!E8+April!E8+May!E8+June!E8+July!E8+August!E8+September!E8+October!E8+November!E8+December!E8</f>
        <v>84</v>
      </c>
      <c r="F8" s="13">
        <f t="shared" si="0"/>
        <v>8.7427144046627811E-3</v>
      </c>
      <c r="G8" s="7">
        <f>January!F8+February!F8+March!F8+April!F8+May!F8+June!F8+July!F8+August!F8+September!F8+October!F8+November!F8+December!F8</f>
        <v>292</v>
      </c>
      <c r="H8" s="22">
        <f t="shared" si="1"/>
        <v>3.0391340549542047E-2</v>
      </c>
      <c r="I8" s="7">
        <f>December!G8</f>
        <v>9460</v>
      </c>
      <c r="J8" s="7">
        <f>January!H8+February!H8+March!H8+April!H8+May!H8+June!H8+July!H8+August!H8+September!H8+October!H8+November!H8+December!H8</f>
        <v>5</v>
      </c>
      <c r="K8" s="7">
        <f>January!I8+February!I8+March!I8+April!I8+May!I8+June!I8+July!I8+August!I8+September!I8+October!I8+November!I8+December!I8</f>
        <v>31</v>
      </c>
      <c r="L8" s="7">
        <f>January!J8+February!J8+March!J8+April!J8+May!J8+June!J8+July!J8+August!J8+September!J8+October!J8+November!J8+December!J8</f>
        <v>5116</v>
      </c>
      <c r="M8" s="7">
        <f>January!K8+February!K8+March!K8+April!K8+May!K8+June!K8+July!K8+August!K8+September!K8+October!K8+November!K8+December!K8</f>
        <v>4218</v>
      </c>
      <c r="N8" s="7">
        <f>January!L8+February!L8+March!L8+April!L8+May!L8+June!L8+July!L8+August!L8+September!L8+October!L8+November!L8+December!L8</f>
        <v>898</v>
      </c>
      <c r="O8" s="7">
        <f>January!M8+February!M8+March!M8+April!M8+May!M8+June!M8+July!M8+August!M8+September!M8+October!M8+November!M8+December!M8</f>
        <v>367</v>
      </c>
      <c r="P8" s="7">
        <f>January!N8+February!N8+March!N8+April!N8+May!N8+June!N8+July!N8+August!N8+September!N8+October!N8+November!N8+December!N8</f>
        <v>578</v>
      </c>
      <c r="Q8" s="7">
        <f>December!O8</f>
        <v>522</v>
      </c>
      <c r="R8" s="7">
        <f>January!P8+February!P8+March!P8+April!P8+May!P8+June!P8+July!P8+August!P8+September!P8+October!P8+November!P8+December!P8</f>
        <v>30</v>
      </c>
      <c r="S8" s="7">
        <f>January!Q8+February!Q8+March!Q8+April!Q8+May!Q8+June!Q8+July!Q8+August!Q8+September!Q8+October!Q8+November!Q8+December!Q8</f>
        <v>64</v>
      </c>
      <c r="T8" s="7">
        <f>January!R8+February!R8+March!R8+April!R8+May!R8+June!R8+July!R8+August!R8+September!R8+October!R8+November!R8+December!R8</f>
        <v>62</v>
      </c>
      <c r="U8" s="7">
        <f>January!S8+February!S8+March!S8+April!S8+May!S8+June!S8+July!S8+August!S8+September!S8+October!S8+November!S8+December!S8</f>
        <v>707</v>
      </c>
      <c r="V8" s="7">
        <f>January!T8+February!T8+March!T8+April!T8+May!T8+June!T8+July!T8+August!T8+September!T8+October!T8+November!T8+December!T8</f>
        <v>1264</v>
      </c>
    </row>
    <row r="9" spans="1:22">
      <c r="A9" s="8" t="s">
        <v>14</v>
      </c>
      <c r="B9" s="8">
        <v>8361</v>
      </c>
      <c r="C9" s="8">
        <f t="shared" si="2"/>
        <v>8361</v>
      </c>
      <c r="D9" s="8">
        <f>June!D9</f>
        <v>8156</v>
      </c>
      <c r="E9" s="8">
        <f>January!E9+February!E9+March!E9+April!E9+May!E9+June!E9+July!E9+August!E9+September!E9+October!E9+November!E9+December!E9</f>
        <v>671</v>
      </c>
      <c r="F9" s="14">
        <f t="shared" si="0"/>
        <v>8.0253558186819757E-2</v>
      </c>
      <c r="G9" s="8">
        <f>January!F9+February!F9+March!F9+April!F9+May!F9+June!F9+July!F9+August!F9+September!F9+October!F9+November!F9+December!F9</f>
        <v>817</v>
      </c>
      <c r="H9" s="21">
        <f t="shared" si="1"/>
        <v>9.771558426025595E-2</v>
      </c>
      <c r="I9" s="8">
        <f>December!G9</f>
        <v>8101</v>
      </c>
      <c r="J9" s="8">
        <f>January!H9+February!H9+March!H9+April!H9+May!H9+June!H9+July!H9+August!H9+September!H9+October!H9+November!H9+December!H9</f>
        <v>158</v>
      </c>
      <c r="K9" s="8">
        <f>January!I9+February!I9+March!I9+April!I9+May!I9+June!I9+July!I9+August!I9+September!I9+October!I9+November!I9+December!I9</f>
        <v>135</v>
      </c>
      <c r="L9" s="8">
        <f>January!J9+February!J9+March!J9+April!J9+May!J9+June!J9+July!J9+August!J9+September!J9+October!J9+November!J9+December!J9</f>
        <v>3222</v>
      </c>
      <c r="M9" s="8">
        <f>January!K9+February!K9+March!K9+April!K9+May!K9+June!K9+July!K9+August!K9+September!K9+October!K9+November!K9+December!K9</f>
        <v>2033</v>
      </c>
      <c r="N9" s="8">
        <f>January!L9+February!L9+March!L9+April!L9+May!L9+June!L9+July!L9+August!L9+September!L9+October!L9+November!L9+December!L9</f>
        <v>1189</v>
      </c>
      <c r="O9" s="8">
        <f>January!M9+February!M9+March!M9+April!M9+May!M9+June!M9+July!M9+August!M9+September!M9+October!M9+November!M9+December!M9</f>
        <v>178</v>
      </c>
      <c r="P9" s="8">
        <f>January!N9+February!N9+March!N9+April!N9+May!N9+June!N9+July!N9+August!N9+September!N9+October!N9+November!N9+December!N9</f>
        <v>503</v>
      </c>
      <c r="Q9" s="8">
        <f>December!O9</f>
        <v>236</v>
      </c>
      <c r="R9" s="8">
        <f>January!P9+February!P9+March!P9+April!P9+May!P9+June!P9+July!P9+August!P9+September!P9+October!P9+November!P9+December!P9</f>
        <v>22</v>
      </c>
      <c r="S9" s="8">
        <f>January!Q9+February!Q9+March!Q9+April!Q9+May!Q9+June!Q9+July!Q9+August!Q9+September!Q9+October!Q9+November!Q9+December!Q9</f>
        <v>123</v>
      </c>
      <c r="T9" s="8">
        <f>January!R9+February!R9+March!R9+April!R9+May!R9+June!R9+July!R9+August!R9+September!R9+October!R9+November!R9+December!R9</f>
        <v>56</v>
      </c>
      <c r="U9" s="8">
        <f>January!S9+February!S9+March!S9+April!S9+May!S9+June!S9+July!S9+August!S9+September!S9+October!S9+November!S9+December!S9</f>
        <v>569</v>
      </c>
      <c r="V9" s="8">
        <f>January!T9+February!T9+March!T9+April!T9+May!T9+June!T9+July!T9+August!T9+September!T9+October!T9+November!T9+December!T9</f>
        <v>213</v>
      </c>
    </row>
    <row r="10" spans="1:22">
      <c r="A10" s="7" t="s">
        <v>15</v>
      </c>
      <c r="B10" s="7">
        <v>5366</v>
      </c>
      <c r="C10" s="7">
        <f t="shared" si="2"/>
        <v>5366</v>
      </c>
      <c r="D10" s="7">
        <f>June!D10</f>
        <v>5443</v>
      </c>
      <c r="E10" s="7">
        <f>January!E10+February!E10+March!E10+April!E10+May!E10+June!E10+July!E10+August!E10+September!E10+October!E10+November!E10+December!E10</f>
        <v>382</v>
      </c>
      <c r="F10" s="13">
        <f t="shared" si="0"/>
        <v>7.1188967573611622E-2</v>
      </c>
      <c r="G10" s="7">
        <f>January!F10+February!F10+March!F10+April!F10+May!F10+June!F10+July!F10+August!F10+September!F10+October!F10+November!F10+December!F10</f>
        <v>268</v>
      </c>
      <c r="H10" s="22">
        <f t="shared" si="1"/>
        <v>4.9944092433842714E-2</v>
      </c>
      <c r="I10" s="7">
        <f>December!G10</f>
        <v>5373</v>
      </c>
      <c r="J10" s="7">
        <f>January!H10+February!H10+March!H10+April!H10+May!H10+June!H10+July!H10+August!H10+September!H10+October!H10+November!H10+December!H10</f>
        <v>3</v>
      </c>
      <c r="K10" s="7">
        <f>January!I10+February!I10+March!I10+April!I10+May!I10+June!I10+July!I10+August!I10+September!I10+October!I10+November!I10+December!I10</f>
        <v>62</v>
      </c>
      <c r="L10" s="7">
        <f>January!J10+February!J10+March!J10+April!J10+May!J10+June!J10+July!J10+August!J10+September!J10+October!J10+November!J10+December!J10</f>
        <v>1265</v>
      </c>
      <c r="M10" s="7">
        <f>January!K10+February!K10+March!K10+April!K10+May!K10+June!K10+July!K10+August!K10+September!K10+October!K10+November!K10+December!K10</f>
        <v>237</v>
      </c>
      <c r="N10" s="7">
        <f>January!L10+February!L10+March!L10+April!L10+May!L10+June!L10+July!L10+August!L10+September!L10+October!L10+November!L10+December!L10</f>
        <v>1028</v>
      </c>
      <c r="O10" s="7">
        <f>January!M10+February!M10+March!M10+April!M10+May!M10+June!M10+July!M10+August!M10+September!M10+October!M10+November!M10+December!M10</f>
        <v>20</v>
      </c>
      <c r="P10" s="7">
        <f>January!N10+February!N10+March!N10+April!N10+May!N10+June!N10+July!N10+August!N10+September!N10+October!N10+November!N10+December!N10</f>
        <v>152</v>
      </c>
      <c r="Q10" s="7">
        <f>December!O10</f>
        <v>126</v>
      </c>
      <c r="R10" s="7">
        <f>January!P10+February!P10+March!P10+April!P10+May!P10+June!P10+July!P10+August!P10+September!P10+October!P10+November!P10+December!P10</f>
        <v>36</v>
      </c>
      <c r="S10" s="7">
        <f>January!Q10+February!Q10+March!Q10+April!Q10+May!Q10+June!Q10+July!Q10+August!Q10+September!Q10+October!Q10+November!Q10+December!Q10</f>
        <v>51</v>
      </c>
      <c r="T10" s="7">
        <f>January!R10+February!R10+March!R10+April!R10+May!R10+June!R10+July!R10+August!R10+September!R10+October!R10+November!R10+December!R10</f>
        <v>9</v>
      </c>
      <c r="U10" s="7">
        <f>January!S10+February!S10+March!S10+April!S10+May!S10+June!S10+July!S10+August!S10+September!S10+October!S10+November!S10+December!S10</f>
        <v>387</v>
      </c>
      <c r="V10" s="7">
        <f>January!T10+February!T10+March!T10+April!T10+May!T10+June!T10+July!T10+August!T10+September!T10+October!T10+November!T10+December!T10</f>
        <v>62</v>
      </c>
    </row>
    <row r="11" spans="1:22">
      <c r="A11" s="8" t="s">
        <v>135</v>
      </c>
      <c r="B11" s="8">
        <v>35730</v>
      </c>
      <c r="C11" s="8">
        <f t="shared" si="2"/>
        <v>35730</v>
      </c>
      <c r="D11" s="8">
        <f>June!D11</f>
        <v>361</v>
      </c>
      <c r="E11" s="8">
        <f>January!E11+February!E11+March!E11+April!E11+May!E11+June!E11+July!E11+August!E11+September!E11+October!E11+November!E11+December!E11</f>
        <v>75422</v>
      </c>
      <c r="F11" s="14">
        <f t="shared" si="0"/>
        <v>2.110887209627764</v>
      </c>
      <c r="G11" s="8">
        <f>January!F11+February!F11+March!F11+April!F11+May!F11+June!F11+July!F11+August!F11+September!F11+October!F11+November!F11+December!F11</f>
        <v>110802</v>
      </c>
      <c r="H11" s="21">
        <f t="shared" si="1"/>
        <v>3.1010915197313182</v>
      </c>
      <c r="I11" s="8">
        <f>December!G11</f>
        <v>350</v>
      </c>
      <c r="J11" s="8">
        <f>January!H11+February!H11+March!H11+April!H11+May!H11+June!H11+July!H11+August!H11+September!H11+October!H11+November!H11+December!H11</f>
        <v>75370</v>
      </c>
      <c r="K11" s="8">
        <f>January!I11+February!I11+March!I11+April!I11+May!I11+June!I11+July!I11+August!I11+September!I11+October!I11+November!I11+December!I11</f>
        <v>110739</v>
      </c>
      <c r="L11" s="8">
        <f>January!J11+February!J11+March!J11+April!J11+May!J11+June!J11+July!J11+August!J11+September!J11+October!J11+November!J11+December!J11</f>
        <v>0</v>
      </c>
      <c r="M11" s="8">
        <f>January!K11+February!K11+March!K11+April!K11+May!K11+June!K11+July!K11+August!K11+September!K11+October!K11+November!K11+December!K11</f>
        <v>0</v>
      </c>
      <c r="N11" s="8">
        <f>January!L11+February!L11+March!L11+April!L11+May!L11+June!L11+July!L11+August!L11+September!L11+October!L11+November!L11+December!L11</f>
        <v>0</v>
      </c>
      <c r="O11" s="8">
        <f>January!M11+February!M11+March!M11+April!M11+May!M11+June!M11+July!M11+August!M11+September!M11+October!M11+November!M11+December!M11</f>
        <v>0</v>
      </c>
      <c r="P11" s="8">
        <f>January!N11+February!N11+March!N11+April!N11+May!N11+June!N11+July!N11+August!N11+September!N11+October!N11+November!N11+December!N11</f>
        <v>0</v>
      </c>
      <c r="Q11" s="8">
        <f>December!O11</f>
        <v>3</v>
      </c>
      <c r="R11" s="8">
        <f>January!P11+February!P11+March!P11+April!P11+May!P11+June!P11+July!P11+August!P11+September!P11+October!P11+November!P11+December!P11</f>
        <v>0</v>
      </c>
      <c r="S11" s="8">
        <f>January!Q11+February!Q11+March!Q11+April!Q11+May!Q11+June!Q11+July!Q11+August!Q11+September!Q11+October!Q11+November!Q11+December!Q11</f>
        <v>3</v>
      </c>
      <c r="T11" s="8">
        <f>January!R11+February!R11+March!R11+April!R11+May!R11+June!R11+July!R11+August!R11+September!R11+October!R11+November!R11+December!R11</f>
        <v>0</v>
      </c>
      <c r="U11" s="8">
        <f>January!S11+February!S11+March!S11+April!S11+May!S11+June!S11+July!S11+August!S11+September!S11+October!S11+November!S11+December!S11</f>
        <v>0</v>
      </c>
      <c r="V11" s="8">
        <f>January!T11+February!T11+March!T11+April!T11+May!T11+June!T11+July!T11+August!T11+September!T11+October!T11+November!T11+December!T11</f>
        <v>0</v>
      </c>
    </row>
    <row r="12" spans="1:22">
      <c r="A12" s="9" t="s">
        <v>17</v>
      </c>
      <c r="B12" s="9">
        <v>2903</v>
      </c>
      <c r="C12" s="9">
        <f t="shared" si="2"/>
        <v>2903</v>
      </c>
      <c r="D12" s="9">
        <f>June!D12</f>
        <v>2451</v>
      </c>
      <c r="E12" s="9">
        <f>January!E12+February!E12+March!E12+April!E12+May!E12+June!E12+July!E12+August!E12+September!E12+October!E12+November!E12+December!E12</f>
        <v>372</v>
      </c>
      <c r="F12" s="15">
        <f t="shared" si="0"/>
        <v>0.12814330003444713</v>
      </c>
      <c r="G12" s="9">
        <f>January!F12+February!F12+March!F12+April!F12+May!F12+June!F12+July!F12+August!F12+September!F12+October!F12+November!F12+December!F12</f>
        <v>689</v>
      </c>
      <c r="H12" s="23">
        <f t="shared" si="1"/>
        <v>0.23734068205304856</v>
      </c>
      <c r="I12" s="9">
        <f>December!G12</f>
        <v>3018</v>
      </c>
      <c r="J12" s="9">
        <f>January!H12+February!H12+March!H12+April!H12+May!H12+June!H12+July!H12+August!H12+September!H12+October!H12+November!H12+December!H12</f>
        <v>177</v>
      </c>
      <c r="K12" s="9">
        <f>January!I12+February!I12+March!I12+April!I12+May!I12+June!I12+July!I12+August!I12+September!I12+October!I12+November!I12+December!I12</f>
        <v>120</v>
      </c>
      <c r="L12" s="9">
        <f>January!J12+February!J12+March!J12+April!J12+May!J12+June!J12+July!J12+August!J12+September!J12+October!J12+November!J12+December!J12</f>
        <v>1549</v>
      </c>
      <c r="M12" s="9">
        <f>January!K12+February!K12+March!K12+April!K12+May!K12+June!K12+July!K12+August!K12+September!K12+October!K12+November!K12+December!K12</f>
        <v>680</v>
      </c>
      <c r="N12" s="9">
        <f>January!L12+February!L12+March!L12+April!L12+May!L12+June!L12+July!L12+August!L12+September!L12+October!L12+November!L12+December!L12</f>
        <v>869</v>
      </c>
      <c r="O12" s="9">
        <f>January!M12+February!M12+March!M12+April!M12+May!M12+June!M12+July!M12+August!M12+September!M12+October!M12+November!M12+December!M12</f>
        <v>0</v>
      </c>
      <c r="P12" s="9">
        <f>January!N12+February!N12+March!N12+April!N12+May!N12+June!N12+July!N12+August!N12+September!N12+October!N12+November!N12+December!N12</f>
        <v>270</v>
      </c>
      <c r="Q12" s="9">
        <f>December!O12</f>
        <v>516</v>
      </c>
      <c r="R12" s="9">
        <f>January!P12+February!P12+March!P12+April!P12+May!P12+June!P12+July!P12+August!P12+September!P12+October!P12+November!P12+December!P12</f>
        <v>67</v>
      </c>
      <c r="S12" s="9">
        <f>January!Q12+February!Q12+March!Q12+April!Q12+May!Q12+June!Q12+July!Q12+August!Q12+September!Q12+October!Q12+November!Q12+December!Q12</f>
        <v>41</v>
      </c>
      <c r="T12" s="9">
        <f>January!R12+February!R12+March!R12+April!R12+May!R12+June!R12+July!R12+August!R12+September!R12+October!R12+November!R12+December!R12</f>
        <v>47</v>
      </c>
      <c r="U12" s="9">
        <f>January!S12+February!S12+March!S12+April!S12+May!S12+June!S12+July!S12+August!S12+September!S12+October!S12+November!S12+December!S12</f>
        <v>471</v>
      </c>
      <c r="V12" s="9">
        <f>January!T12+February!T12+March!T12+April!T12+May!T12+June!T12+July!T12+August!T12+September!T12+October!T12+November!T12+December!T12</f>
        <v>425</v>
      </c>
    </row>
    <row r="13" spans="1:22">
      <c r="A13" s="9" t="s">
        <v>18</v>
      </c>
      <c r="B13" s="9">
        <v>4779</v>
      </c>
      <c r="C13" s="9">
        <f t="shared" si="2"/>
        <v>4779</v>
      </c>
      <c r="D13" s="9">
        <f>June!D13</f>
        <v>4839</v>
      </c>
      <c r="E13" s="9">
        <f>January!E13+February!E13+March!E13+April!E13+May!E13+June!E13+July!E13+August!E13+September!E13+October!E13+November!E13+December!E13</f>
        <v>945</v>
      </c>
      <c r="F13" s="15">
        <f t="shared" si="0"/>
        <v>0.19774011299435029</v>
      </c>
      <c r="G13" s="9">
        <f>January!F13+February!F13+March!F13+April!F13+May!F13+June!F13+July!F13+August!F13+September!F13+October!F13+November!F13+December!F13</f>
        <v>889</v>
      </c>
      <c r="H13" s="23">
        <f t="shared" si="1"/>
        <v>0.18602218037246285</v>
      </c>
      <c r="I13" s="9">
        <f>December!G13</f>
        <v>4917</v>
      </c>
      <c r="J13" s="9">
        <f>January!H13+February!H13+March!H13+April!H13+May!H13+June!H13+July!H13+August!H13+September!H13+October!H13+November!H13+December!H13</f>
        <v>399</v>
      </c>
      <c r="K13" s="9">
        <f>January!I13+February!I13+March!I13+April!I13+May!I13+June!I13+July!I13+August!I13+September!I13+October!I13+November!I13+December!I13</f>
        <v>176</v>
      </c>
      <c r="L13" s="9">
        <f>January!J13+February!J13+March!J13+April!J13+May!J13+June!J13+July!J13+August!J13+September!J13+October!J13+November!J13+December!J13</f>
        <v>5475</v>
      </c>
      <c r="M13" s="9">
        <f>January!K13+February!K13+March!K13+April!K13+May!K13+June!K13+July!K13+August!K13+September!K13+October!K13+November!K13+December!K13</f>
        <v>3444</v>
      </c>
      <c r="N13" s="9">
        <f>January!L13+February!L13+March!L13+April!L13+May!L13+June!L13+July!L13+August!L13+September!L13+October!L13+November!L13+December!L13</f>
        <v>2031</v>
      </c>
      <c r="O13" s="9">
        <f>January!M13+February!M13+March!M13+April!M13+May!M13+June!M13+July!M13+August!M13+September!M13+October!M13+November!M13+December!M13</f>
        <v>0</v>
      </c>
      <c r="P13" s="9">
        <f>January!N13+February!N13+March!N13+April!N13+May!N13+June!N13+July!N13+August!N13+September!N13+October!N13+November!N13+December!N13</f>
        <v>662</v>
      </c>
      <c r="Q13" s="9">
        <f>December!O13</f>
        <v>544</v>
      </c>
      <c r="R13" s="9">
        <f>January!P13+February!P13+March!P13+April!P13+May!P13+June!P13+July!P13+August!P13+September!P13+October!P13+November!P13+December!P13</f>
        <v>29</v>
      </c>
      <c r="S13" s="9">
        <f>January!Q13+February!Q13+March!Q13+April!Q13+May!Q13+June!Q13+July!Q13+August!Q13+September!Q13+October!Q13+November!Q13+December!Q13</f>
        <v>63</v>
      </c>
      <c r="T13" s="9">
        <f>January!R13+February!R13+March!R13+April!R13+May!R13+June!R13+July!R13+August!R13+September!R13+October!R13+November!R13+December!R13</f>
        <v>50</v>
      </c>
      <c r="U13" s="9">
        <f>January!S13+February!S13+March!S13+April!S13+May!S13+June!S13+July!S13+August!S13+September!S13+October!S13+November!S13+December!S13</f>
        <v>1854</v>
      </c>
      <c r="V13" s="9">
        <f>January!T13+February!T13+March!T13+April!T13+May!T13+June!T13+July!T13+August!T13+September!T13+October!T13+November!T13+December!T13</f>
        <v>1997</v>
      </c>
    </row>
    <row r="14" spans="1:22">
      <c r="A14" s="9" t="s">
        <v>19</v>
      </c>
      <c r="B14" s="9">
        <v>12816</v>
      </c>
      <c r="C14" s="9">
        <f t="shared" si="2"/>
        <v>12816</v>
      </c>
      <c r="D14" s="9">
        <f>June!D14</f>
        <v>11999</v>
      </c>
      <c r="E14" s="9">
        <f>January!E14+February!E14+March!E14+April!E14+May!E14+June!E14+July!E14+August!E14+September!E14+October!E14+November!E14+December!E14</f>
        <v>1601</v>
      </c>
      <c r="F14" s="15">
        <f t="shared" si="0"/>
        <v>0.12492197253433208</v>
      </c>
      <c r="G14" s="9">
        <f>January!F14+February!F14+March!F14+April!F14+May!F14+June!F14+July!F14+August!F14+September!F14+October!F14+November!F14+December!F14</f>
        <v>2462</v>
      </c>
      <c r="H14" s="23">
        <f t="shared" si="1"/>
        <v>0.19210362047440699</v>
      </c>
      <c r="I14" s="9">
        <f>December!G14</f>
        <v>11380</v>
      </c>
      <c r="J14" s="9">
        <f>January!H14+February!H14+March!H14+April!H14+May!H14+June!H14+July!H14+August!H14+September!H14+October!H14+November!H14+December!H14</f>
        <v>686</v>
      </c>
      <c r="K14" s="9">
        <f>January!I14+February!I14+March!I14+April!I14+May!I14+June!I14+July!I14+August!I14+September!I14+October!I14+November!I14+December!I14</f>
        <v>508</v>
      </c>
      <c r="L14" s="9">
        <f>January!J14+February!J14+March!J14+April!J14+May!J14+June!J14+July!J14+August!J14+September!J14+October!J14+November!J14+December!J14</f>
        <v>9866</v>
      </c>
      <c r="M14" s="9">
        <f>January!K14+February!K14+March!K14+April!K14+May!K14+June!K14+July!K14+August!K14+September!K14+October!K14+November!K14+December!K14</f>
        <v>5740</v>
      </c>
      <c r="N14" s="9">
        <f>January!L14+February!L14+March!L14+April!L14+May!L14+June!L14+July!L14+August!L14+September!L14+October!L14+November!L14+December!L14</f>
        <v>4126</v>
      </c>
      <c r="O14" s="9">
        <f>January!M14+February!M14+March!M14+April!M14+May!M14+June!M14+July!M14+August!M14+September!M14+October!M14+November!M14+December!M14</f>
        <v>0</v>
      </c>
      <c r="P14" s="9">
        <f>January!N14+February!N14+March!N14+April!N14+May!N14+June!N14+July!N14+August!N14+September!N14+October!N14+November!N14+December!N14</f>
        <v>1335</v>
      </c>
      <c r="Q14" s="9">
        <f>December!O14</f>
        <v>1202</v>
      </c>
      <c r="R14" s="9">
        <f>January!P14+February!P14+March!P14+April!P14+May!P14+June!P14+July!P14+August!P14+September!P14+October!P14+November!P14+December!P14</f>
        <v>88</v>
      </c>
      <c r="S14" s="9">
        <f>January!Q14+February!Q14+March!Q14+April!Q14+May!Q14+June!Q14+July!Q14+August!Q14+September!Q14+October!Q14+November!Q14+December!Q14</f>
        <v>157</v>
      </c>
      <c r="T14" s="9">
        <f>January!R14+February!R14+March!R14+April!R14+May!R14+June!R14+July!R14+August!R14+September!R14+October!R14+November!R14+December!R14</f>
        <v>132</v>
      </c>
      <c r="U14" s="9">
        <f>January!S14+February!S14+March!S14+April!S14+May!S14+June!S14+July!S14+August!S14+September!S14+October!S14+November!S14+December!S14</f>
        <v>3789</v>
      </c>
      <c r="V14" s="9">
        <f>January!T14+February!T14+March!T14+April!T14+May!T14+June!T14+July!T14+August!T14+September!T14+October!T14+November!T14+December!T14</f>
        <v>2081</v>
      </c>
    </row>
    <row r="15" spans="1:22">
      <c r="A15" s="9" t="s">
        <v>20</v>
      </c>
      <c r="B15" s="9">
        <v>7265</v>
      </c>
      <c r="C15" s="9">
        <f t="shared" si="2"/>
        <v>7265</v>
      </c>
      <c r="D15" s="9">
        <f>June!D15</f>
        <v>7671</v>
      </c>
      <c r="E15" s="9">
        <f>January!E15+February!E15+March!E15+April!E15+May!E15+June!E15+July!E15+August!E15+September!E15+October!E15+November!E15+December!E15</f>
        <v>1354</v>
      </c>
      <c r="F15" s="15">
        <f t="shared" si="0"/>
        <v>0.18637302133516861</v>
      </c>
      <c r="G15" s="9">
        <f>January!F15+February!F15+March!F15+April!F15+May!F15+June!F15+July!F15+August!F15+September!F15+October!F15+November!F15+December!F15</f>
        <v>952</v>
      </c>
      <c r="H15" s="23">
        <f t="shared" si="1"/>
        <v>0.13103922918100483</v>
      </c>
      <c r="I15" s="9">
        <f>December!G15</f>
        <v>7270</v>
      </c>
      <c r="J15" s="9">
        <f>January!H15+February!H15+March!H15+April!H15+May!H15+June!H15+July!H15+August!H15+September!H15+October!H15+November!H15+December!H15</f>
        <v>577</v>
      </c>
      <c r="K15" s="9">
        <f>January!I15+February!I15+March!I15+April!I15+May!I15+June!I15+July!I15+August!I15+September!I15+October!I15+November!I15+December!I15</f>
        <v>224</v>
      </c>
      <c r="L15" s="9">
        <f>January!J15+February!J15+March!J15+April!J15+May!J15+June!J15+July!J15+August!J15+September!J15+October!J15+November!J15+December!J15</f>
        <v>7489</v>
      </c>
      <c r="M15" s="9">
        <f>January!K15+February!K15+March!K15+April!K15+May!K15+June!K15+July!K15+August!K15+September!K15+October!K15+November!K15+December!K15</f>
        <v>3925</v>
      </c>
      <c r="N15" s="9">
        <f>January!L15+February!L15+March!L15+April!L15+May!L15+June!L15+July!L15+August!L15+September!L15+October!L15+November!L15+December!L15</f>
        <v>3564</v>
      </c>
      <c r="O15" s="9">
        <f>January!M15+February!M15+March!M15+April!M15+May!M15+June!M15+July!M15+August!M15+September!M15+October!M15+November!M15+December!M15</f>
        <v>0</v>
      </c>
      <c r="P15" s="9">
        <f>January!N15+February!N15+March!N15+April!N15+May!N15+June!N15+July!N15+August!N15+September!N15+October!N15+November!N15+December!N15</f>
        <v>947</v>
      </c>
      <c r="Q15" s="9">
        <f>December!O15</f>
        <v>818</v>
      </c>
      <c r="R15" s="9">
        <f>January!P15+February!P15+March!P15+April!P15+May!P15+June!P15+July!P15+August!P15+September!P15+October!P15+November!P15+December!P15</f>
        <v>50</v>
      </c>
      <c r="S15" s="9">
        <f>January!Q15+February!Q15+March!Q15+April!Q15+May!Q15+June!Q15+July!Q15+August!Q15+September!Q15+October!Q15+November!Q15+December!Q15</f>
        <v>78</v>
      </c>
      <c r="T15" s="9">
        <f>January!R15+February!R15+March!R15+April!R15+May!R15+June!R15+July!R15+August!R15+September!R15+October!R15+November!R15+December!R15</f>
        <v>105</v>
      </c>
      <c r="U15" s="9">
        <f>January!S15+February!S15+March!S15+April!S15+May!S15+June!S15+July!S15+August!S15+September!S15+October!S15+November!S15+December!S15</f>
        <v>2468</v>
      </c>
      <c r="V15" s="9">
        <f>January!T15+February!T15+March!T15+April!T15+May!T15+June!T15+July!T15+August!T15+September!T15+October!T15+November!T15+December!T15</f>
        <v>1550</v>
      </c>
    </row>
    <row r="16" spans="1:22">
      <c r="A16" s="5" t="s">
        <v>70</v>
      </c>
      <c r="B16" s="5">
        <v>27763</v>
      </c>
      <c r="C16" s="5">
        <f t="shared" si="2"/>
        <v>27763</v>
      </c>
      <c r="D16" s="5">
        <f>SUM(D12:D15)</f>
        <v>26960</v>
      </c>
      <c r="E16" s="5">
        <f t="shared" ref="E16:V16" si="3">SUM(E12:E15)</f>
        <v>4272</v>
      </c>
      <c r="F16" s="16">
        <f t="shared" si="0"/>
        <v>0.1538738608939956</v>
      </c>
      <c r="G16" s="5">
        <f t="shared" si="3"/>
        <v>4992</v>
      </c>
      <c r="H16" s="24">
        <f t="shared" si="1"/>
        <v>0.17980765767388251</v>
      </c>
      <c r="I16" s="5">
        <f t="shared" si="3"/>
        <v>26585</v>
      </c>
      <c r="J16" s="5">
        <f t="shared" si="3"/>
        <v>1839</v>
      </c>
      <c r="K16" s="5">
        <f t="shared" si="3"/>
        <v>1028</v>
      </c>
      <c r="L16" s="5">
        <f t="shared" si="3"/>
        <v>24379</v>
      </c>
      <c r="M16" s="5">
        <f t="shared" si="3"/>
        <v>13789</v>
      </c>
      <c r="N16" s="5">
        <f t="shared" si="3"/>
        <v>10590</v>
      </c>
      <c r="O16" s="5">
        <f>January!M16+February!M16+March!M16+April!M16+May!M16+June!M16+July!M16+August!M16+September!M16+October!M16+November!M16+December!M16</f>
        <v>1264</v>
      </c>
      <c r="P16" s="5">
        <f>January!N16+February!N16+March!N16+April!N16+May!N16+June!N16+July!N16+August!N16+September!N16+October!N16+November!N16+December!N16</f>
        <v>3214</v>
      </c>
      <c r="Q16" s="5">
        <f t="shared" si="3"/>
        <v>3080</v>
      </c>
      <c r="R16" s="5">
        <f t="shared" si="3"/>
        <v>234</v>
      </c>
      <c r="S16" s="5">
        <f t="shared" ref="S16" si="4">SUM(S12:S15)</f>
        <v>339</v>
      </c>
      <c r="T16" s="5">
        <f t="shared" si="3"/>
        <v>334</v>
      </c>
      <c r="U16" s="5">
        <f t="shared" si="3"/>
        <v>8582</v>
      </c>
      <c r="V16" s="5">
        <f t="shared" si="3"/>
        <v>6053</v>
      </c>
    </row>
    <row r="17" spans="1:22">
      <c r="A17" s="8" t="s">
        <v>21</v>
      </c>
      <c r="B17" s="8">
        <v>8961</v>
      </c>
      <c r="C17" s="8">
        <f t="shared" si="2"/>
        <v>8961</v>
      </c>
      <c r="D17" s="8">
        <f>June!D17</f>
        <v>8530</v>
      </c>
      <c r="E17" s="8">
        <f>January!E17+February!E17+March!E17+April!E17+May!E17+June!E17+July!E17+August!E17+September!E17+October!E17+November!E17+December!E17</f>
        <v>538</v>
      </c>
      <c r="F17" s="14">
        <f t="shared" si="0"/>
        <v>6.0037942193951567E-2</v>
      </c>
      <c r="G17" s="8">
        <f>January!F17+February!F17+March!F17+April!F17+May!F17+June!F17+July!F17+August!F17+September!F17+October!F17+November!F17+December!F17</f>
        <v>1435</v>
      </c>
      <c r="H17" s="21">
        <f t="shared" si="1"/>
        <v>0.16013837741323514</v>
      </c>
      <c r="I17" s="8">
        <f>December!G17</f>
        <v>8947</v>
      </c>
      <c r="J17" s="8">
        <f>January!H17+February!H17+March!H17+April!H17+May!H17+June!H17+July!H17+August!H17+September!H17+October!H17+November!H17+December!H17</f>
        <v>77</v>
      </c>
      <c r="K17" s="8">
        <f>January!I17+February!I17+March!I17+April!I17+May!I17+June!I17+July!I17+August!I17+September!I17+October!I17+November!I17+December!I17</f>
        <v>354</v>
      </c>
      <c r="L17" s="8">
        <f>January!J17+February!J17+March!J17+April!J17+May!J17+June!J17+July!J17+August!J17+September!J17+October!J17+November!J17+December!J17</f>
        <v>2610</v>
      </c>
      <c r="M17" s="8">
        <f>January!K17+February!K17+March!K17+April!K17+May!K17+June!K17+July!K17+August!K17+September!K17+October!K17+November!K17+December!K17</f>
        <v>1079</v>
      </c>
      <c r="N17" s="8">
        <f>January!L17+February!L17+March!L17+April!L17+May!L17+June!L17+July!L17+August!L17+September!L17+October!L17+November!L17+December!L17</f>
        <v>1531</v>
      </c>
      <c r="O17" s="8">
        <f>January!M17+February!M17+March!M17+April!M17+May!M17+June!M17+July!M17+August!M17+September!M17+October!M17+November!M17+December!M17</f>
        <v>446</v>
      </c>
      <c r="P17" s="8">
        <f>January!N17+February!N17+March!N17+April!N17+May!N17+June!N17+July!N17+August!N17+September!N17+October!N17+November!N17+December!N17</f>
        <v>303</v>
      </c>
      <c r="Q17" s="8">
        <f>December!O17</f>
        <v>420</v>
      </c>
      <c r="R17" s="8">
        <f>January!P17+February!P17+March!P17+April!P17+May!P17+June!P17+July!P17+August!P17+September!P17+October!P17+November!P17+December!P17</f>
        <v>16</v>
      </c>
      <c r="S17" s="8">
        <f>January!Q17+February!Q17+March!Q17+April!Q17+May!Q17+June!Q17+July!Q17+August!Q17+September!Q17+October!Q17+November!Q17+December!Q17</f>
        <v>37</v>
      </c>
      <c r="T17" s="8">
        <f>January!R17+February!R17+March!R17+April!R17+May!R17+June!R17+July!R17+August!R17+September!R17+October!R17+November!R17+December!R17</f>
        <v>79</v>
      </c>
      <c r="U17" s="8">
        <f>January!S17+February!S17+March!S17+April!S17+May!S17+June!S17+July!S17+August!S17+September!S17+October!S17+November!S17+December!S17</f>
        <v>1065</v>
      </c>
      <c r="V17" s="8">
        <f>January!T17+February!T17+March!T17+April!T17+May!T17+June!T17+July!T17+August!T17+September!T17+October!T17+November!T17+December!T17</f>
        <v>325</v>
      </c>
    </row>
    <row r="18" spans="1:22">
      <c r="A18" s="7" t="s">
        <v>22</v>
      </c>
      <c r="B18" s="7">
        <v>16538</v>
      </c>
      <c r="C18" s="7">
        <f t="shared" si="2"/>
        <v>16538</v>
      </c>
      <c r="D18" s="7">
        <f>June!D18</f>
        <v>16151</v>
      </c>
      <c r="E18" s="7">
        <f>January!E18+February!E18+March!E18+April!E18+May!E18+June!E18+July!E18+August!E18+September!E18+October!E18+November!E18+December!E18</f>
        <v>1900</v>
      </c>
      <c r="F18" s="13">
        <f t="shared" si="0"/>
        <v>0.11488692707703471</v>
      </c>
      <c r="G18" s="7">
        <f>January!F18+February!F18+March!F18+April!F18+May!F18+June!F18+July!F18+August!F18+September!F18+October!F18+November!F18+December!F18</f>
        <v>2009</v>
      </c>
      <c r="H18" s="22">
        <f t="shared" si="1"/>
        <v>0.12147780868303301</v>
      </c>
      <c r="I18" s="7">
        <f>December!G18</f>
        <v>15825</v>
      </c>
      <c r="J18" s="7">
        <f>January!H18+February!H18+March!H18+April!H18+May!H18+June!H18+July!H18+August!H18+September!H18+October!H18+November!H18+December!H18</f>
        <v>808</v>
      </c>
      <c r="K18" s="7">
        <f>January!I18+February!I18+March!I18+April!I18+May!I18+June!I18+July!I18+August!I18+September!I18+October!I18+November!I18+December!I18</f>
        <v>321</v>
      </c>
      <c r="L18" s="7">
        <f>January!J18+February!J18+March!J18+April!J18+May!J18+June!J18+July!J18+August!J18+September!J18+October!J18+November!J18+December!J18</f>
        <v>20475</v>
      </c>
      <c r="M18" s="7">
        <f>January!K18+February!K18+March!K18+April!K18+May!K18+June!K18+July!K18+August!K18+September!K18+October!K18+November!K18+December!K18</f>
        <v>8020</v>
      </c>
      <c r="N18" s="7">
        <f>January!L18+February!L18+March!L18+April!L18+May!L18+June!L18+July!L18+August!L18+September!L18+October!L18+November!L18+December!L18</f>
        <v>12455</v>
      </c>
      <c r="O18" s="7">
        <f>January!M18+February!M18+March!M18+April!M18+May!M18+June!M18+July!M18+August!M18+September!M18+October!M18+November!M18+December!M18</f>
        <v>4615</v>
      </c>
      <c r="P18" s="7">
        <f>January!N18+February!N18+March!N18+April!N18+May!N18+June!N18+July!N18+August!N18+September!N18+October!N18+November!N18+December!N18</f>
        <v>1773</v>
      </c>
      <c r="Q18" s="7">
        <f>December!O18</f>
        <v>2297</v>
      </c>
      <c r="R18" s="7">
        <f>January!P18+February!P18+March!P18+April!P18+May!P18+June!P18+July!P18+August!P18+September!P18+October!P18+November!P18+December!P18</f>
        <v>112</v>
      </c>
      <c r="S18" s="7">
        <f>January!Q18+February!Q18+March!Q18+April!Q18+May!Q18+June!Q18+July!Q18+August!Q18+September!Q18+October!Q18+November!Q18+December!Q18</f>
        <v>310</v>
      </c>
      <c r="T18" s="7">
        <f>January!R18+February!R18+March!R18+April!R18+May!R18+June!R18+July!R18+August!R18+September!R18+October!R18+November!R18+December!R18</f>
        <v>255</v>
      </c>
      <c r="U18" s="7">
        <f>January!S18+February!S18+March!S18+April!S18+May!S18+June!S18+July!S18+August!S18+September!S18+October!S18+November!S18+December!S18</f>
        <v>4176</v>
      </c>
      <c r="V18" s="7">
        <f>January!T18+February!T18+March!T18+April!T18+May!T18+June!T18+July!T18+August!T18+September!T18+October!T18+November!T18+December!T18</f>
        <v>5725</v>
      </c>
    </row>
    <row r="19" spans="1:22">
      <c r="A19" s="8" t="s">
        <v>23</v>
      </c>
      <c r="B19" s="8">
        <v>11179</v>
      </c>
      <c r="C19" s="8">
        <f t="shared" si="2"/>
        <v>11179</v>
      </c>
      <c r="D19" s="8">
        <f>June!D19</f>
        <v>11663</v>
      </c>
      <c r="E19" s="8">
        <f>January!E19+February!E19+March!E19+April!E19+May!E19+June!E19+July!E19+August!E19+September!E19+October!E19+November!E19+December!E19</f>
        <v>515</v>
      </c>
      <c r="F19" s="14">
        <f t="shared" si="0"/>
        <v>4.606852133464532E-2</v>
      </c>
      <c r="G19" s="8">
        <f>January!F19+February!F19+March!F19+April!F19+May!F19+June!F19+July!F19+August!F19+September!F19+October!F19+November!F19+December!F19</f>
        <v>15</v>
      </c>
      <c r="H19" s="21">
        <f t="shared" si="1"/>
        <v>1.3418015922712228E-3</v>
      </c>
      <c r="I19" s="8">
        <f>December!G19</f>
        <v>11278</v>
      </c>
      <c r="J19" s="8">
        <f>January!H19+February!H19+March!H19+April!H19+May!H19+June!H19+July!H19+August!H19+September!H19+October!H19+November!H19+December!H19</f>
        <v>87</v>
      </c>
      <c r="K19" s="8">
        <f>January!I19+February!I19+March!I19+April!I19+May!I19+June!I19+July!I19+August!I19+September!I19+October!I19+November!I19+December!I19</f>
        <v>0</v>
      </c>
      <c r="L19" s="8">
        <f>January!J19+February!J19+March!J19+April!J19+May!J19+June!J19+July!J19+August!J19+September!J19+October!J19+November!J19+December!J19</f>
        <v>7153</v>
      </c>
      <c r="M19" s="8">
        <f>January!K19+February!K19+March!K19+April!K19+May!K19+June!K19+July!K19+August!K19+September!K19+October!K19+November!K19+December!K19</f>
        <v>2353</v>
      </c>
      <c r="N19" s="8">
        <f>January!L19+February!L19+March!L19+April!L19+May!L19+June!L19+July!L19+August!L19+September!L19+October!L19+November!L19+December!L19</f>
        <v>4800</v>
      </c>
      <c r="O19" s="8">
        <f>January!M19+February!M19+March!M19+April!M19+May!M19+June!M19+July!M19+August!M19+September!M19+October!M19+November!M19+December!M19</f>
        <v>56</v>
      </c>
      <c r="P19" s="8">
        <f>January!N19+February!N19+March!N19+April!N19+May!N19+June!N19+July!N19+August!N19+September!N19+October!N19+November!N19+December!N19</f>
        <v>357</v>
      </c>
      <c r="Q19" s="8">
        <f>December!O19</f>
        <v>119</v>
      </c>
      <c r="R19" s="8">
        <f>January!P19+February!P19+March!P19+April!P19+May!P19+June!P19+July!P19+August!P19+September!P19+October!P19+November!P19+December!P19</f>
        <v>11</v>
      </c>
      <c r="S19" s="8">
        <f>January!Q19+February!Q19+March!Q19+April!Q19+May!Q19+June!Q19+July!Q19+August!Q19+September!Q19+October!Q19+November!Q19+December!Q19</f>
        <v>27</v>
      </c>
      <c r="T19" s="8">
        <f>January!R19+February!R19+March!R19+April!R19+May!R19+June!R19+July!R19+August!R19+September!R19+October!R19+November!R19+December!R19</f>
        <v>14</v>
      </c>
      <c r="U19" s="8">
        <f>January!S19+February!S19+March!S19+April!S19+May!S19+June!S19+July!S19+August!S19+September!S19+October!S19+November!S19+December!S19</f>
        <v>1151</v>
      </c>
      <c r="V19" s="8">
        <f>January!T19+February!T19+March!T19+April!T19+May!T19+June!T19+July!T19+August!T19+September!T19+October!T19+November!T19+December!T19</f>
        <v>988</v>
      </c>
    </row>
    <row r="20" spans="1:22">
      <c r="A20" s="7" t="s">
        <v>24</v>
      </c>
      <c r="B20" s="7">
        <v>31360</v>
      </c>
      <c r="C20" s="7">
        <f t="shared" si="2"/>
        <v>31360</v>
      </c>
      <c r="D20" s="7">
        <f>June!D20</f>
        <v>29827</v>
      </c>
      <c r="E20" s="7">
        <f>January!E20+February!E20+March!E20+April!E20+May!E20+June!E20+July!E20+August!E20+September!E20+October!E20+November!E20+December!E20</f>
        <v>2061</v>
      </c>
      <c r="F20" s="13">
        <f t="shared" si="0"/>
        <v>6.5720663265306123E-2</v>
      </c>
      <c r="G20" s="7">
        <f>January!F20+February!F20+March!F20+April!F20+May!F20+June!F20+July!F20+August!F20+September!F20+October!F20+November!F20+December!F20</f>
        <v>3194</v>
      </c>
      <c r="H20" s="22">
        <f t="shared" si="1"/>
        <v>0.10184948979591837</v>
      </c>
      <c r="I20" s="7">
        <f>December!G20</f>
        <v>29642</v>
      </c>
      <c r="J20" s="7">
        <f>January!H20+February!H20+March!H20+April!H20+May!H20+June!H20+July!H20+August!H20+September!H20+October!H20+November!H20+December!H20</f>
        <v>480</v>
      </c>
      <c r="K20" s="7">
        <f>January!I20+February!I20+March!I20+April!I20+May!I20+June!I20+July!I20+August!I20+September!I20+October!I20+November!I20+December!I20</f>
        <v>422</v>
      </c>
      <c r="L20" s="7">
        <f>January!J20+February!J20+March!J20+April!J20+May!J20+June!J20+July!J20+August!J20+September!J20+October!J20+November!J20+December!J20</f>
        <v>16960</v>
      </c>
      <c r="M20" s="7">
        <f>January!K20+February!K20+March!K20+April!K20+May!K20+June!K20+July!K20+August!K20+September!K20+October!K20+November!K20+December!K20</f>
        <v>7859</v>
      </c>
      <c r="N20" s="7">
        <f>January!L20+February!L20+March!L20+April!L20+May!L20+June!L20+July!L20+August!L20+September!L20+October!L20+November!L20+December!L20</f>
        <v>9101</v>
      </c>
      <c r="O20" s="7">
        <f>January!M20+February!M20+March!M20+April!M20+May!M20+June!M20+July!M20+August!M20+September!M20+October!M20+November!M20+December!M20</f>
        <v>1869</v>
      </c>
      <c r="P20" s="7">
        <f>January!N20+February!N20+March!N20+April!N20+May!N20+June!N20+July!N20+August!N20+September!N20+October!N20+November!N20+December!N20</f>
        <v>1959</v>
      </c>
      <c r="Q20" s="7">
        <f>December!O20</f>
        <v>2945</v>
      </c>
      <c r="R20" s="7">
        <f>January!P20+February!P20+March!P20+April!P20+May!P20+June!P20+July!P20+August!P20+September!P20+October!P20+November!P20+December!P20</f>
        <v>96</v>
      </c>
      <c r="S20" s="7">
        <f>January!Q20+February!Q20+March!Q20+April!Q20+May!Q20+June!Q20+July!Q20+August!Q20+September!Q20+October!Q20+November!Q20+December!Q20</f>
        <v>410</v>
      </c>
      <c r="T20" s="7">
        <f>January!R20+February!R20+March!R20+April!R20+May!R20+June!R20+July!R20+August!R20+September!R20+October!R20+November!R20+December!R20</f>
        <v>319</v>
      </c>
      <c r="U20" s="7">
        <f>January!S20+February!S20+March!S20+April!S20+May!S20+June!S20+July!S20+August!S20+September!S20+October!S20+November!S20+December!S20</f>
        <v>1385</v>
      </c>
      <c r="V20" s="7">
        <f>January!T20+February!T20+March!T20+April!T20+May!T20+June!T20+July!T20+August!T20+September!T20+October!T20+November!T20+December!T20</f>
        <v>3893</v>
      </c>
    </row>
    <row r="21" spans="1:22">
      <c r="A21" s="8" t="s">
        <v>173</v>
      </c>
      <c r="B21" s="8">
        <v>8584</v>
      </c>
      <c r="C21" s="8">
        <f t="shared" ref="C21" si="5">B21</f>
        <v>8584</v>
      </c>
      <c r="D21" s="8">
        <f>June!D21</f>
        <v>5512</v>
      </c>
      <c r="E21" s="8">
        <f>January!E21+February!E21+March!E21+April!E21+May!E21+June!E21+July!E21+August!E21+September!E21+October!E21+November!E21+December!E21</f>
        <v>350</v>
      </c>
      <c r="F21" s="14">
        <f t="shared" si="0"/>
        <v>4.0773532152842497E-2</v>
      </c>
      <c r="G21" s="8">
        <f>January!F21+February!F21+March!F21+April!F21+May!F21+June!F21+July!F21+August!F21+September!F21+October!F21+November!F21+December!F21</f>
        <v>3430</v>
      </c>
      <c r="H21" s="21">
        <f t="shared" si="1"/>
        <v>0.39958061509785647</v>
      </c>
      <c r="I21" s="8">
        <f>December!G21</f>
        <v>5764</v>
      </c>
      <c r="J21" s="8">
        <f>January!H21+February!H21+March!H21+April!H21+May!H21+June!H21+July!H21+August!H21+September!H21+October!H21+November!H21+December!H21</f>
        <v>212</v>
      </c>
      <c r="K21" s="8">
        <f>January!I21+February!I21+March!I21+April!I21+May!I21+June!I21+July!I21+August!I21+September!I21+October!I21+November!I21+December!I21</f>
        <v>1989</v>
      </c>
      <c r="L21" s="8">
        <f>January!J21+February!J21+March!J21+April!J21+May!J21+June!J21+July!J21+August!J21+September!J21+October!J21+November!J21+December!J21</f>
        <v>302</v>
      </c>
      <c r="M21" s="8">
        <f>January!K21+February!K21+March!K21+April!K21+May!K21+June!K21+July!K21+August!K21+September!K21+October!K21+November!K21+December!K21</f>
        <v>210</v>
      </c>
      <c r="N21" s="8">
        <f>January!L21+February!L21+March!L21+April!L21+May!L21+June!L21+July!L21+August!L21+September!L21+October!L21+November!L21+December!L21</f>
        <v>92</v>
      </c>
      <c r="O21" s="8">
        <f>January!M21+February!M21+March!M21+April!M21+May!M21+June!M21+July!M21+August!M21+September!M21+October!M21+November!M21+December!M21</f>
        <v>105</v>
      </c>
      <c r="P21" s="8">
        <f>January!N21+February!N21+March!N21+April!N21+May!N21+June!N21+July!N21+August!N21+September!N21+October!N21+November!N21+December!N21</f>
        <v>152</v>
      </c>
      <c r="Q21" s="8">
        <f>December!O21</f>
        <v>5573</v>
      </c>
      <c r="R21" s="8">
        <f>January!P21+February!P21+March!P21+April!P21+May!P21+June!P21+July!P21+August!P21+September!P21+October!P21+November!P21+December!P21</f>
        <v>1294</v>
      </c>
      <c r="S21" s="8">
        <f>January!Q21+February!Q21+March!Q21+April!Q21+May!Q21+June!Q21+July!Q21+August!Q21+September!Q21+October!Q21+November!Q21+December!Q21</f>
        <v>22</v>
      </c>
      <c r="T21" s="8">
        <f>January!R21+February!R21+March!R21+April!R21+May!R21+June!R21+July!R21+August!R21+September!R21+October!R21+November!R21+December!R21</f>
        <v>422</v>
      </c>
      <c r="U21" s="8">
        <f>January!S21+February!S21+March!S21+April!S21+May!S21+June!S21+July!S21+August!S21+September!S21+October!S21+November!S21+December!S21</f>
        <v>390</v>
      </c>
      <c r="V21" s="8">
        <f>January!T21+February!T21+March!T21+April!T21+May!T21+June!T21+July!T21+August!T21+September!T21+October!T21+November!T21+December!T21</f>
        <v>18</v>
      </c>
    </row>
    <row r="22" spans="1:22">
      <c r="A22" s="7" t="s">
        <v>25</v>
      </c>
      <c r="B22" s="7">
        <v>25750</v>
      </c>
      <c r="C22" s="7">
        <f t="shared" si="2"/>
        <v>25750</v>
      </c>
      <c r="D22" s="7">
        <f>June!D22</f>
        <v>26353</v>
      </c>
      <c r="E22" s="7">
        <f>January!E22+February!E22+March!E22+April!E22+May!E22+June!E22+July!E22+August!E22+September!E22+October!E22+November!E22+December!E22</f>
        <v>1192</v>
      </c>
      <c r="F22" s="13">
        <f t="shared" si="0"/>
        <v>4.6291262135922329E-2</v>
      </c>
      <c r="G22" s="7">
        <f>January!F22+February!F22+March!F22+April!F22+May!F22+June!F22+July!F22+August!F22+September!F22+October!F22+November!F22+December!F22</f>
        <v>537</v>
      </c>
      <c r="H22" s="22">
        <f t="shared" si="1"/>
        <v>2.0854368932038837E-2</v>
      </c>
      <c r="I22" s="7">
        <f>December!G22</f>
        <v>25397</v>
      </c>
      <c r="J22" s="7">
        <f>January!H22+February!H22+March!H22+April!H22+May!H22+June!H22+July!H22+August!H22+September!H22+October!H22+November!H22+December!H22</f>
        <v>440</v>
      </c>
      <c r="K22" s="7">
        <f>January!I22+February!I22+March!I22+April!I22+May!I22+June!I22+July!I22+August!I22+September!I22+October!I22+November!I22+December!I22</f>
        <v>80</v>
      </c>
      <c r="L22" s="7">
        <f>January!J22+February!J22+March!J22+April!J22+May!J22+June!J22+July!J22+August!J22+September!J22+October!J22+November!J22+December!J22</f>
        <v>23957</v>
      </c>
      <c r="M22" s="7">
        <f>January!K22+February!K22+March!K22+April!K22+May!K22+June!K22+July!K22+August!K22+September!K22+October!K22+November!K22+December!K22</f>
        <v>14219</v>
      </c>
      <c r="N22" s="7">
        <f>January!L22+February!L22+March!L22+April!L22+May!L22+June!L22+July!L22+August!L22+September!L22+October!L22+November!L22+December!L22</f>
        <v>9738</v>
      </c>
      <c r="O22" s="7">
        <f>January!M22+February!M22+March!M22+April!M22+May!M22+June!M22+July!M22+August!M22+September!M22+October!M22+November!M22+December!M22</f>
        <v>1374</v>
      </c>
      <c r="P22" s="7">
        <f>January!N22+February!N22+March!N22+April!N22+May!N22+June!N22+July!N22+August!N22+September!N22+October!N22+November!N22+December!N22</f>
        <v>3447</v>
      </c>
      <c r="Q22" s="7">
        <f>December!O22</f>
        <v>4340</v>
      </c>
      <c r="R22" s="7">
        <f>January!P22+February!P22+March!P22+April!P22+May!P22+June!P22+July!P22+August!P22+September!P22+October!P22+November!P22+December!P22</f>
        <v>163</v>
      </c>
      <c r="S22" s="7">
        <f>January!Q22+February!Q22+March!Q22+April!Q22+May!Q22+June!Q22+July!Q22+August!Q22+September!Q22+October!Q22+November!Q22+December!Q22</f>
        <v>501</v>
      </c>
      <c r="T22" s="7">
        <f>January!R22+February!R22+March!R22+April!R22+May!R22+June!R22+July!R22+August!R22+September!R22+October!R22+November!R22+December!R22</f>
        <v>322</v>
      </c>
      <c r="U22" s="7">
        <f>January!S22+February!S22+March!S22+April!S22+May!S22+June!S22+July!S22+August!S22+September!S22+October!S22+November!S22+December!S22</f>
        <v>3518</v>
      </c>
      <c r="V22" s="7">
        <f>January!T22+February!T22+March!T22+April!T22+May!T22+June!T22+July!T22+August!T22+September!T22+October!T22+November!T22+December!T22</f>
        <v>4717</v>
      </c>
    </row>
    <row r="23" spans="1:22">
      <c r="A23" s="8" t="s">
        <v>26</v>
      </c>
      <c r="B23" s="8">
        <v>13772</v>
      </c>
      <c r="C23" s="8">
        <f t="shared" si="2"/>
        <v>13772</v>
      </c>
      <c r="D23" s="8">
        <f>June!D23</f>
        <v>13955</v>
      </c>
      <c r="E23" s="8">
        <f>January!E23+February!E23+March!E23+April!E23+May!E23+June!E23+July!E23+August!E23+September!E23+October!E23+November!E23+December!E23</f>
        <v>1152</v>
      </c>
      <c r="F23" s="14">
        <f t="shared" si="0"/>
        <v>8.3647981411559685E-2</v>
      </c>
      <c r="G23" s="8">
        <f>January!F23+February!F23+March!F23+April!F23+May!F23+June!F23+July!F23+August!F23+September!F23+October!F23+November!F23+December!F23</f>
        <v>834</v>
      </c>
      <c r="H23" s="21">
        <f t="shared" si="1"/>
        <v>6.0557653209410395E-2</v>
      </c>
      <c r="I23" s="8">
        <f>December!G23</f>
        <v>13555</v>
      </c>
      <c r="J23" s="8">
        <f>January!H23+February!H23+March!H23+April!H23+May!H23+June!H23+July!H23+August!H23+September!H23+October!H23+November!H23+December!H23</f>
        <v>415</v>
      </c>
      <c r="K23" s="8">
        <f>January!I23+February!I23+March!I23+April!I23+May!I23+June!I23+July!I23+August!I23+September!I23+October!I23+November!I23+December!I23</f>
        <v>211</v>
      </c>
      <c r="L23" s="8">
        <f>January!J23+February!J23+March!J23+April!J23+May!J23+June!J23+July!J23+August!J23+September!J23+October!J23+November!J23+December!J23</f>
        <v>1461</v>
      </c>
      <c r="M23" s="8">
        <f>January!K23+February!K23+March!K23+April!K23+May!K23+June!K23+July!K23+August!K23+September!K23+October!K23+November!K23+December!K23</f>
        <v>958</v>
      </c>
      <c r="N23" s="8">
        <f>January!L23+February!L23+March!L23+April!L23+May!L23+June!L23+July!L23+August!L23+September!L23+October!L23+November!L23+December!L23</f>
        <v>503</v>
      </c>
      <c r="O23" s="8">
        <f>January!M23+February!M23+March!M23+April!M23+May!M23+June!M23+July!M23+August!M23+September!M23+October!M23+November!M23+December!M23</f>
        <v>295</v>
      </c>
      <c r="P23" s="8">
        <f>January!N23+February!N23+March!N23+April!N23+May!N23+June!N23+July!N23+August!N23+September!N23+October!N23+November!N23+December!N23</f>
        <v>336</v>
      </c>
      <c r="Q23" s="8">
        <f>December!O23</f>
        <v>1685</v>
      </c>
      <c r="R23" s="8">
        <f>January!P23+February!P23+March!P23+April!P23+May!P23+June!P23+July!P23+August!P23+September!P23+October!P23+November!P23+December!P23</f>
        <v>37</v>
      </c>
      <c r="S23" s="8">
        <f>January!Q23+February!Q23+March!Q23+April!Q23+May!Q23+June!Q23+July!Q23+August!Q23+September!Q23+October!Q23+November!Q23+December!Q23</f>
        <v>69</v>
      </c>
      <c r="T23" s="8">
        <f>January!R23+February!R23+March!R23+April!R23+May!R23+June!R23+July!R23+August!R23+September!R23+October!R23+November!R23+December!R23</f>
        <v>477</v>
      </c>
      <c r="U23" s="8">
        <f>January!S23+February!S23+March!S23+April!S23+May!S23+June!S23+July!S23+August!S23+September!S23+October!S23+November!S23+December!S23</f>
        <v>1237</v>
      </c>
      <c r="V23" s="8">
        <f>January!T23+February!T23+March!T23+April!T23+May!T23+June!T23+July!T23+August!T23+September!T23+October!T23+November!T23+December!T23</f>
        <v>270</v>
      </c>
    </row>
    <row r="24" spans="1:22">
      <c r="A24" s="7" t="s">
        <v>27</v>
      </c>
      <c r="B24" s="7">
        <v>22008</v>
      </c>
      <c r="C24" s="7">
        <f t="shared" si="2"/>
        <v>22008</v>
      </c>
      <c r="D24" s="7">
        <f>June!D24</f>
        <v>21924</v>
      </c>
      <c r="E24" s="7">
        <f>January!E24+February!E24+March!E24+April!E24+May!E24+June!E24+July!E24+August!E24+September!E24+October!E24+November!E24+December!E24</f>
        <v>2211</v>
      </c>
      <c r="F24" s="13">
        <f t="shared" si="0"/>
        <v>0.10046346782988004</v>
      </c>
      <c r="G24" s="7">
        <f>January!F24+February!F24+March!F24+April!F24+May!F24+June!F24+July!F24+August!F24+September!F24+October!F24+November!F24+December!F24</f>
        <v>2280</v>
      </c>
      <c r="H24" s="22">
        <f t="shared" si="1"/>
        <v>0.10359869138495092</v>
      </c>
      <c r="I24" s="7">
        <f>December!G24</f>
        <v>21466</v>
      </c>
      <c r="J24" s="7">
        <f>January!H24+February!H24+March!H24+April!H24+May!H24+June!H24+July!H24+August!H24+September!H24+October!H24+November!H24+December!H24</f>
        <v>1371</v>
      </c>
      <c r="K24" s="7">
        <f>January!I24+February!I24+March!I24+April!I24+May!I24+June!I24+July!I24+August!I24+September!I24+October!I24+November!I24+December!I24</f>
        <v>513</v>
      </c>
      <c r="L24" s="7">
        <f>January!J24+February!J24+March!J24+April!J24+May!J24+June!J24+July!J24+August!J24+September!J24+October!J24+November!J24+December!J24</f>
        <v>29565</v>
      </c>
      <c r="M24" s="7">
        <f>January!K24+February!K24+March!K24+April!K24+May!K24+June!K24+July!K24+August!K24+September!K24+October!K24+November!K24+December!K24</f>
        <v>14361</v>
      </c>
      <c r="N24" s="7">
        <f>January!L24+February!L24+March!L24+April!L24+May!L24+June!L24+July!L24+August!L24+September!L24+October!L24+November!L24+December!L24</f>
        <v>15204</v>
      </c>
      <c r="O24" s="7">
        <f>January!M24+February!M24+March!M24+April!M24+May!M24+June!M24+July!M24+August!M24+September!M24+October!M24+November!M24+December!M24</f>
        <v>3621</v>
      </c>
      <c r="P24" s="7">
        <f>January!N24+February!N24+March!N24+April!N24+May!N24+June!N24+July!N24+August!N24+September!N24+October!N24+November!N24+December!N24</f>
        <v>3545</v>
      </c>
      <c r="Q24" s="7">
        <f>December!O24</f>
        <v>3375</v>
      </c>
      <c r="R24" s="7">
        <f>January!P24+February!P24+March!P24+April!P24+May!P24+June!P24+July!P24+August!P24+September!P24+October!P24+November!P24+December!P24</f>
        <v>356</v>
      </c>
      <c r="S24" s="7">
        <f>January!Q24+February!Q24+March!Q24+April!Q24+May!Q24+June!Q24+July!Q24+August!Q24+September!Q24+October!Q24+November!Q24+December!Q24</f>
        <v>558</v>
      </c>
      <c r="T24" s="7">
        <f>January!R24+February!R24+March!R24+April!R24+May!R24+June!R24+July!R24+August!R24+September!R24+October!R24+November!R24+December!R24</f>
        <v>384</v>
      </c>
      <c r="U24" s="7">
        <f>January!S24+February!S24+March!S24+April!S24+May!S24+June!S24+July!S24+August!S24+September!S24+October!S24+November!S24+December!S24</f>
        <v>5981</v>
      </c>
      <c r="V24" s="7">
        <f>January!T24+February!T24+March!T24+April!T24+May!T24+June!T24+July!T24+August!T24+September!T24+October!T24+November!T24+December!T24</f>
        <v>5404</v>
      </c>
    </row>
    <row r="25" spans="1:22">
      <c r="A25" s="8" t="s">
        <v>28</v>
      </c>
      <c r="B25" s="8">
        <v>91003</v>
      </c>
      <c r="C25" s="8">
        <f t="shared" si="2"/>
        <v>91003</v>
      </c>
      <c r="D25" s="8">
        <f>June!D25</f>
        <v>90190</v>
      </c>
      <c r="E25" s="8">
        <f>January!E25+February!E25+March!E25+April!E25+May!E25+June!E25+July!E25+August!E25+September!E25+October!E25+November!E25+December!E25</f>
        <v>7573</v>
      </c>
      <c r="F25" s="14">
        <f t="shared" si="0"/>
        <v>8.3217036800984578E-2</v>
      </c>
      <c r="G25" s="8">
        <f>January!F25+February!F25+March!F25+April!F25+May!F25+June!F25+July!F25+August!F25+September!F25+October!F25+November!F25+December!F25</f>
        <v>8378</v>
      </c>
      <c r="H25" s="21">
        <f t="shared" si="1"/>
        <v>9.2062899025306857E-2</v>
      </c>
      <c r="I25" s="8">
        <f>December!G25</f>
        <v>82183</v>
      </c>
      <c r="J25" s="8">
        <f>January!H25+February!H25+March!H25+April!H25+May!H25+June!H25+July!H25+August!H25+September!H25+October!H25+November!H25+December!H25</f>
        <v>4207</v>
      </c>
      <c r="K25" s="8">
        <f>January!I25+February!I25+March!I25+April!I25+May!I25+June!I25+July!I25+August!I25+September!I25+October!I25+November!I25+December!I25</f>
        <v>3444</v>
      </c>
      <c r="L25" s="8">
        <f>January!J25+February!J25+March!J25+April!J25+May!J25+June!J25+July!J25+August!J25+September!J25+October!J25+November!J25+December!J25</f>
        <v>100982</v>
      </c>
      <c r="M25" s="8">
        <f>January!K25+February!K25+March!K25+April!K25+May!K25+June!K25+July!K25+August!K25+September!K25+October!K25+November!K25+December!K25</f>
        <v>48156</v>
      </c>
      <c r="N25" s="8">
        <f>January!L25+February!L25+March!L25+April!L25+May!L25+June!L25+July!L25+August!L25+September!L25+October!L25+November!L25+December!L25</f>
        <v>52826</v>
      </c>
      <c r="O25" s="8">
        <f>January!M25+February!M25+March!M25+April!M25+May!M25+June!M25+July!M25+August!M25+September!M25+October!M25+November!M25+December!M25</f>
        <v>22214</v>
      </c>
      <c r="P25" s="8">
        <f>January!N25+February!N25+March!N25+April!N25+May!N25+June!N25+July!N25+August!N25+September!N25+October!N25+November!N25+December!N25</f>
        <v>8098</v>
      </c>
      <c r="Q25" s="8">
        <f>December!O25</f>
        <v>17409</v>
      </c>
      <c r="R25" s="8">
        <f>January!P25+February!P25+March!P25+April!P25+May!P25+June!P25+July!P25+August!P25+September!P25+October!P25+November!P25+December!P25</f>
        <v>986</v>
      </c>
      <c r="S25" s="8">
        <f>January!Q25+February!Q25+March!Q25+April!Q25+May!Q25+June!Q25+July!Q25+August!Q25+September!Q25+October!Q25+November!Q25+December!Q25</f>
        <v>1620</v>
      </c>
      <c r="T25" s="8">
        <f>January!R25+February!R25+March!R25+April!R25+May!R25+June!R25+July!R25+August!R25+September!R25+October!R25+November!R25+December!R25</f>
        <v>2392</v>
      </c>
      <c r="U25" s="8">
        <f>January!S25+February!S25+March!S25+April!S25+May!S25+June!S25+July!S25+August!S25+September!S25+October!S25+November!S25+December!S25</f>
        <v>13267</v>
      </c>
      <c r="V25" s="8">
        <f>January!T25+February!T25+March!T25+April!T25+May!T25+June!T25+July!T25+August!T25+September!T25+October!T25+November!T25+December!T25</f>
        <v>17778</v>
      </c>
    </row>
    <row r="26" spans="1:22">
      <c r="A26" s="7" t="s">
        <v>29</v>
      </c>
      <c r="B26" s="7">
        <v>13229</v>
      </c>
      <c r="C26" s="7">
        <f t="shared" si="2"/>
        <v>13229</v>
      </c>
      <c r="D26" s="7">
        <f>June!D26</f>
        <v>13846</v>
      </c>
      <c r="E26" s="7">
        <f>January!E26+February!E26+March!E26+April!E26+May!E26+June!E26+July!E26+August!E26+September!E26+October!E26+November!E26+December!E26</f>
        <v>2058</v>
      </c>
      <c r="F26" s="13">
        <f t="shared" si="0"/>
        <v>0.15556731423388012</v>
      </c>
      <c r="G26" s="7">
        <f>January!F26+February!F26+March!F26+April!F26+May!F26+June!F26+July!F26+August!F26+September!F26+October!F26+November!F26+December!F26</f>
        <v>1400</v>
      </c>
      <c r="H26" s="22">
        <f t="shared" si="1"/>
        <v>0.10582810492100687</v>
      </c>
      <c r="I26" s="7">
        <f>December!G26</f>
        <v>13139</v>
      </c>
      <c r="J26" s="7">
        <f>January!H26+February!H26+March!H26+April!H26+May!H26+June!H26+July!H26+August!H26+September!H26+October!H26+November!H26+December!H26</f>
        <v>757</v>
      </c>
      <c r="K26" s="7">
        <f>January!I26+February!I26+March!I26+April!I26+May!I26+June!I26+July!I26+August!I26+September!I26+October!I26+November!I26+December!I26</f>
        <v>271</v>
      </c>
      <c r="L26" s="7">
        <f>January!J26+February!J26+March!J26+April!J26+May!J26+June!J26+July!J26+August!J26+September!J26+October!J26+November!J26+December!J26</f>
        <v>11268</v>
      </c>
      <c r="M26" s="7">
        <f>January!K26+February!K26+March!K26+April!K26+May!K26+June!K26+July!K26+August!K26+September!K26+October!K26+November!K26+December!K26</f>
        <v>5416</v>
      </c>
      <c r="N26" s="7">
        <f>January!L26+February!L26+March!L26+April!L26+May!L26+June!L26+July!L26+August!L26+September!L26+October!L26+November!L26+December!L26</f>
        <v>5852</v>
      </c>
      <c r="O26" s="7">
        <f>January!M26+February!M26+March!M26+April!M26+May!M26+June!M26+July!M26+August!M26+September!M26+October!M26+November!M26+December!M26</f>
        <v>873</v>
      </c>
      <c r="P26" s="7">
        <f>January!N26+February!N26+March!N26+April!N26+May!N26+June!N26+July!N26+August!N26+September!N26+October!N26+November!N26+December!N26</f>
        <v>1089</v>
      </c>
      <c r="Q26" s="7">
        <f>December!O26</f>
        <v>886</v>
      </c>
      <c r="R26" s="7">
        <f>January!P26+February!P26+March!P26+April!P26+May!P26+June!P26+July!P26+August!P26+September!P26+October!P26+November!P26+December!P26</f>
        <v>41</v>
      </c>
      <c r="S26" s="7">
        <f>January!Q26+February!Q26+March!Q26+April!Q26+May!Q26+June!Q26+July!Q26+August!Q26+September!Q26+October!Q26+November!Q26+December!Q26</f>
        <v>157</v>
      </c>
      <c r="T26" s="7">
        <f>January!R26+February!R26+March!R26+April!R26+May!R26+June!R26+July!R26+August!R26+September!R26+October!R26+November!R26+December!R26</f>
        <v>76</v>
      </c>
      <c r="U26" s="7">
        <f>January!S26+February!S26+March!S26+April!S26+May!S26+June!S26+July!S26+August!S26+September!S26+October!S26+November!S26+December!S26</f>
        <v>3308</v>
      </c>
      <c r="V26" s="7">
        <f>January!T26+February!T26+March!T26+April!T26+May!T26+June!T26+July!T26+August!T26+September!T26+October!T26+November!T26+December!T26</f>
        <v>1787</v>
      </c>
    </row>
    <row r="27" spans="1:22">
      <c r="A27" s="8" t="s">
        <v>30</v>
      </c>
      <c r="B27" s="8">
        <v>0</v>
      </c>
      <c r="C27" s="8">
        <f t="shared" si="2"/>
        <v>0</v>
      </c>
      <c r="D27" s="8">
        <f>June!D27</f>
        <v>0</v>
      </c>
      <c r="E27" s="8">
        <f>January!E27+February!E27+March!E27+April!E27+May!E27+June!E27+July!E27+August!E27+September!E27+October!E27+November!E27+December!E27</f>
        <v>0</v>
      </c>
      <c r="F27" s="14">
        <v>0</v>
      </c>
      <c r="G27" s="8">
        <f>January!F27+February!F27+March!F27+April!F27+May!F27+June!F27+July!F27+August!F27+September!F27+October!F27+November!F27+December!F27</f>
        <v>0</v>
      </c>
      <c r="H27" s="21">
        <v>0</v>
      </c>
      <c r="I27" s="8">
        <f>December!G27</f>
        <v>0</v>
      </c>
      <c r="J27" s="8">
        <f>January!H27+February!H27+March!H27+April!H27+May!H27+June!H27+July!H27+August!H27+September!H27+October!H27+November!H27+December!H27</f>
        <v>0</v>
      </c>
      <c r="K27" s="8">
        <f>January!I27+February!I27+March!I27+April!I27+May!I27+June!I27+July!I27+August!I27+September!I27+October!I27+November!I27+December!I27</f>
        <v>0</v>
      </c>
      <c r="L27" s="8">
        <f>January!J27+February!J27+March!J27+April!J27+May!J27+June!J27+July!J27+August!J27+September!J27+October!J27+November!J27+December!J27</f>
        <v>0</v>
      </c>
      <c r="M27" s="8">
        <f>January!K27+February!K27+March!K27+April!K27+May!K27+June!K27+July!K27+August!K27+September!K27+October!K27+November!K27+December!K27</f>
        <v>0</v>
      </c>
      <c r="N27" s="8">
        <f>January!L27+February!L27+March!L27+April!L27+May!L27+June!L27+July!L27+August!L27+September!L27+October!L27+November!L27+December!L27</f>
        <v>0</v>
      </c>
      <c r="O27" s="8">
        <f>January!M27+February!M27+March!M27+April!M27+May!M27+June!M27+July!M27+August!M27+September!M27+October!M27+November!M27+December!M27</f>
        <v>4678</v>
      </c>
      <c r="P27" s="8">
        <f>January!N27+February!N27+March!N27+April!N27+May!N27+June!N27+July!N27+August!N27+September!N27+October!N27+November!N27+December!N27</f>
        <v>0</v>
      </c>
      <c r="Q27" s="8">
        <f>December!O27</f>
        <v>381</v>
      </c>
      <c r="R27" s="8">
        <f>January!P27+February!P27+March!P27+April!P27+May!P27+June!P27+July!P27+August!P27+September!P27+October!P27+November!P27+December!P27</f>
        <v>79</v>
      </c>
      <c r="S27" s="8">
        <f>January!Q27+February!Q27+March!Q27+April!Q27+May!Q27+June!Q27+July!Q27+August!Q27+September!Q27+October!Q27+November!Q27+December!Q27</f>
        <v>19</v>
      </c>
      <c r="T27" s="8">
        <f>January!R27+February!R27+March!R27+April!R27+May!R27+June!R27+July!R27+August!R27+September!R27+October!R27+November!R27+December!R27</f>
        <v>4</v>
      </c>
      <c r="U27" s="8">
        <f>January!S27+February!S27+March!S27+April!S27+May!S27+June!S27+July!S27+August!S27+September!S27+October!S27+November!S27+December!S27</f>
        <v>0</v>
      </c>
      <c r="V27" s="8">
        <f>January!T27+February!T27+March!T27+April!T27+May!T27+June!T27+July!T27+August!T27+September!T27+October!T27+November!T27+December!T27</f>
        <v>0</v>
      </c>
    </row>
    <row r="28" spans="1:22">
      <c r="A28" s="7" t="s">
        <v>31</v>
      </c>
      <c r="B28" s="7">
        <v>14036</v>
      </c>
      <c r="C28" s="7">
        <f t="shared" si="2"/>
        <v>14036</v>
      </c>
      <c r="D28" s="7">
        <f>June!D28</f>
        <v>14431</v>
      </c>
      <c r="E28" s="7">
        <f>January!E28+February!E28+March!E28+April!E28+May!E28+June!E28+July!E28+August!E28+September!E28+October!E28+November!E28+December!E28</f>
        <v>1402</v>
      </c>
      <c r="F28" s="13">
        <f t="shared" ref="F28:F58" si="6">E28/C28</f>
        <v>9.9886007409518376E-2</v>
      </c>
      <c r="G28" s="7">
        <f>January!F28+February!F28+March!F28+April!F28+May!F28+June!F28+July!F28+August!F28+September!F28+October!F28+November!F28+December!F28</f>
        <v>1047</v>
      </c>
      <c r="H28" s="22">
        <f t="shared" ref="H28:H58" si="7">G28/C28</f>
        <v>7.4593901396409229E-2</v>
      </c>
      <c r="I28" s="7">
        <f>December!G28</f>
        <v>13967</v>
      </c>
      <c r="J28" s="7">
        <f>January!H28+February!H28+March!H28+April!H28+May!H28+June!H28+July!H28+August!H28+September!H28+October!H28+November!H28+December!H28</f>
        <v>452</v>
      </c>
      <c r="K28" s="7">
        <f>January!I28+February!I28+March!I28+April!I28+May!I28+June!I28+July!I28+August!I28+September!I28+October!I28+November!I28+December!I28</f>
        <v>203</v>
      </c>
      <c r="L28" s="7">
        <f>January!J28+February!J28+March!J28+April!J28+May!J28+June!J28+July!J28+August!J28+September!J28+October!J28+November!J28+December!J28</f>
        <v>10996</v>
      </c>
      <c r="M28" s="7">
        <f>January!K28+February!K28+March!K28+April!K28+May!K28+June!K28+July!K28+August!K28+September!K28+October!K28+November!K28+December!K28</f>
        <v>5310</v>
      </c>
      <c r="N28" s="7">
        <f>January!L28+February!L28+March!L28+April!L28+May!L28+June!L28+July!L28+August!L28+September!L28+October!L28+November!L28+December!L28</f>
        <v>5686</v>
      </c>
      <c r="O28" s="7">
        <f>January!M28+February!M28+March!M28+April!M28+May!M28+June!M28+July!M28+August!M28+September!M28+October!M28+November!M28+December!M28</f>
        <v>976</v>
      </c>
      <c r="P28" s="7">
        <f>January!N28+February!N28+March!N28+April!N28+May!N28+June!N28+July!N28+August!N28+September!N28+October!N28+November!N28+December!N28</f>
        <v>1204</v>
      </c>
      <c r="Q28" s="7">
        <f>December!O28</f>
        <v>1052</v>
      </c>
      <c r="R28" s="7">
        <f>January!P28+February!P28+March!P28+April!P28+May!P28+June!P28+July!P28+August!P28+September!P28+October!P28+November!P28+December!P28</f>
        <v>81</v>
      </c>
      <c r="S28" s="7">
        <f>January!Q28+February!Q28+March!Q28+April!Q28+May!Q28+June!Q28+July!Q28+August!Q28+September!Q28+October!Q28+November!Q28+December!Q28</f>
        <v>139</v>
      </c>
      <c r="T28" s="7">
        <f>January!R28+February!R28+March!R28+April!R28+May!R28+June!R28+July!R28+August!R28+September!R28+October!R28+November!R28+December!R28</f>
        <v>115</v>
      </c>
      <c r="U28" s="7">
        <f>January!S28+February!S28+March!S28+April!S28+May!S28+June!S28+July!S28+August!S28+September!S28+October!S28+November!S28+December!S28</f>
        <v>1884</v>
      </c>
      <c r="V28" s="7">
        <f>January!T28+February!T28+March!T28+April!T28+May!T28+June!T28+July!T28+August!T28+September!T28+October!T28+November!T28+December!T28</f>
        <v>2094</v>
      </c>
    </row>
    <row r="29" spans="1:22">
      <c r="A29" s="8" t="s">
        <v>32</v>
      </c>
      <c r="B29" s="8">
        <v>3819</v>
      </c>
      <c r="C29" s="8">
        <f t="shared" si="2"/>
        <v>3819</v>
      </c>
      <c r="D29" s="8">
        <f>June!D29</f>
        <v>3959</v>
      </c>
      <c r="E29" s="8">
        <f>January!E29+February!E29+March!E29+April!E29+May!E29+June!E29+July!E29+August!E29+September!E29+October!E29+November!E29+December!E29</f>
        <v>477</v>
      </c>
      <c r="F29" s="14">
        <f t="shared" si="6"/>
        <v>0.1249018067556952</v>
      </c>
      <c r="G29" s="8">
        <f>January!F29+February!F29+March!F29+April!F29+May!F29+June!F29+July!F29+August!F29+September!F29+October!F29+November!F29+December!F29</f>
        <v>362</v>
      </c>
      <c r="H29" s="21">
        <f t="shared" si="7"/>
        <v>9.4789211835559051E-2</v>
      </c>
      <c r="I29" s="8">
        <f>December!G29</f>
        <v>4001</v>
      </c>
      <c r="J29" s="8">
        <f>January!H29+February!H29+March!H29+April!H29+May!H29+June!H29+July!H29+August!H29+September!H29+October!H29+November!H29+December!H29</f>
        <v>171</v>
      </c>
      <c r="K29" s="8">
        <f>January!I29+February!I29+March!I29+April!I29+May!I29+June!I29+July!I29+August!I29+September!I29+October!I29+November!I29+December!I29</f>
        <v>19</v>
      </c>
      <c r="L29" s="8">
        <f>January!J29+February!J29+March!J29+April!J29+May!J29+June!J29+July!J29+August!J29+September!J29+October!J29+November!J29+December!J29</f>
        <v>4374</v>
      </c>
      <c r="M29" s="8">
        <f>January!K29+February!K29+March!K29+April!K29+May!K29+June!K29+July!K29+August!K29+September!K29+October!K29+November!K29+December!K29</f>
        <v>1649</v>
      </c>
      <c r="N29" s="8">
        <f>January!L29+February!L29+March!L29+April!L29+May!L29+June!L29+July!L29+August!L29+September!L29+October!L29+November!L29+December!L29</f>
        <v>2725</v>
      </c>
      <c r="O29" s="8">
        <f>January!M29+February!M29+March!M29+April!M29+May!M29+June!M29+July!M29+August!M29+September!M29+October!M29+November!M29+December!M29</f>
        <v>256</v>
      </c>
      <c r="P29" s="8">
        <f>January!N29+February!N29+March!N29+April!N29+May!N29+June!N29+July!N29+August!N29+September!N29+October!N29+November!N29+December!N29</f>
        <v>528</v>
      </c>
      <c r="Q29" s="8">
        <f>December!O29</f>
        <v>594</v>
      </c>
      <c r="R29" s="8">
        <f>January!P29+February!P29+March!P29+April!P29+May!P29+June!P29+July!P29+August!P29+September!P29+October!P29+November!P29+December!P29</f>
        <v>21</v>
      </c>
      <c r="S29" s="8">
        <f>January!Q29+February!Q29+March!Q29+April!Q29+May!Q29+June!Q29+July!Q29+August!Q29+September!Q29+October!Q29+November!Q29+December!Q29</f>
        <v>79</v>
      </c>
      <c r="T29" s="8">
        <f>January!R29+February!R29+March!R29+April!R29+May!R29+June!R29+July!R29+August!R29+September!R29+October!R29+November!R29+December!R29</f>
        <v>43</v>
      </c>
      <c r="U29" s="8">
        <f>January!S29+February!S29+March!S29+April!S29+May!S29+June!S29+July!S29+August!S29+September!S29+October!S29+November!S29+December!S29</f>
        <v>747</v>
      </c>
      <c r="V29" s="8">
        <f>January!T29+February!T29+March!T29+April!T29+May!T29+June!T29+July!T29+August!T29+September!T29+October!T29+November!T29+December!T29</f>
        <v>877</v>
      </c>
    </row>
    <row r="30" spans="1:22">
      <c r="A30" s="7" t="s">
        <v>33</v>
      </c>
      <c r="B30" s="7">
        <v>16725</v>
      </c>
      <c r="C30" s="7">
        <f t="shared" si="2"/>
        <v>16725</v>
      </c>
      <c r="D30" s="7">
        <f>June!D30</f>
        <v>16465</v>
      </c>
      <c r="E30" s="7">
        <f>January!E30+February!E30+March!E30+April!E30+May!E30+June!E30+July!E30+August!E30+September!E30+October!E30+November!E30+December!E30</f>
        <v>1868</v>
      </c>
      <c r="F30" s="13">
        <f t="shared" si="6"/>
        <v>0.11168908819133035</v>
      </c>
      <c r="G30" s="7">
        <f>January!F30+February!F30+March!F30+April!F30+May!F30+June!F30+July!F30+August!F30+September!F30+October!F30+November!F30+December!F30</f>
        <v>2108</v>
      </c>
      <c r="H30" s="22">
        <f t="shared" si="7"/>
        <v>0.12603886397608371</v>
      </c>
      <c r="I30" s="7">
        <f>December!G30</f>
        <v>16364</v>
      </c>
      <c r="J30" s="7">
        <f>January!H30+February!H30+March!H30+April!H30+May!H30+June!H30+July!H30+August!H30+September!H30+October!H30+November!H30+December!H30</f>
        <v>781</v>
      </c>
      <c r="K30" s="7">
        <f>January!I30+February!I30+March!I30+April!I30+May!I30+June!I30+July!I30+August!I30+September!I30+October!I30+November!I30+December!I30</f>
        <v>313</v>
      </c>
      <c r="L30" s="7">
        <f>January!J30+February!J30+March!J30+April!J30+May!J30+June!J30+July!J30+August!J30+September!J30+October!J30+November!J30+December!J30</f>
        <v>28333</v>
      </c>
      <c r="M30" s="7">
        <f>January!K30+February!K30+March!K30+April!K30+May!K30+June!K30+July!K30+August!K30+September!K30+October!K30+November!K30+December!K30</f>
        <v>12564</v>
      </c>
      <c r="N30" s="7">
        <f>January!L30+February!L30+March!L30+April!L30+May!L30+June!L30+July!L30+August!L30+September!L30+October!L30+November!L30+December!L30</f>
        <v>15769</v>
      </c>
      <c r="O30" s="7">
        <f>January!M30+February!M30+March!M30+April!M30+May!M30+June!M30+July!M30+August!M30+September!M30+October!M30+November!M30+December!M30</f>
        <v>1389</v>
      </c>
      <c r="P30" s="7">
        <f>January!N30+February!N30+March!N30+April!N30+May!N30+June!N30+July!N30+August!N30+September!N30+October!N30+November!N30+December!N30</f>
        <v>2839</v>
      </c>
      <c r="Q30" s="7">
        <f>December!O30</f>
        <v>1808</v>
      </c>
      <c r="R30" s="7">
        <f>January!P30+February!P30+March!P30+April!P30+May!P30+June!P30+July!P30+August!P30+September!P30+October!P30+November!P30+December!P30</f>
        <v>142</v>
      </c>
      <c r="S30" s="7">
        <f>January!Q30+February!Q30+March!Q30+April!Q30+May!Q30+June!Q30+July!Q30+August!Q30+September!Q30+October!Q30+November!Q30+December!Q30</f>
        <v>322</v>
      </c>
      <c r="T30" s="7">
        <f>January!R30+February!R30+March!R30+April!R30+May!R30+June!R30+July!R30+August!R30+September!R30+October!R30+November!R30+December!R30</f>
        <v>106</v>
      </c>
      <c r="U30" s="7">
        <f>January!S30+February!S30+March!S30+April!S30+May!S30+June!S30+July!S30+August!S30+September!S30+October!S30+November!S30+December!S30</f>
        <v>5176</v>
      </c>
      <c r="V30" s="7">
        <f>January!T30+February!T30+March!T30+April!T30+May!T30+June!T30+July!T30+August!T30+September!T30+October!T30+November!T30+December!T30</f>
        <v>3789</v>
      </c>
    </row>
    <row r="31" spans="1:22">
      <c r="A31" s="8" t="s">
        <v>34</v>
      </c>
      <c r="B31" s="8">
        <v>802</v>
      </c>
      <c r="C31" s="8">
        <f t="shared" si="2"/>
        <v>802</v>
      </c>
      <c r="D31" s="8">
        <f>June!D31</f>
        <v>768</v>
      </c>
      <c r="E31" s="8">
        <f>January!E31+February!E31+March!E31+April!E31+May!E31+June!E31+July!E31+August!E31+September!E31+October!E31+November!E31+December!E31</f>
        <v>52</v>
      </c>
      <c r="F31" s="14">
        <f t="shared" si="6"/>
        <v>6.4837905236907731E-2</v>
      </c>
      <c r="G31" s="8">
        <f>January!F31+February!F31+March!F31+April!F31+May!F31+June!F31+July!F31+August!F31+September!F31+October!F31+November!F31+December!F31</f>
        <v>88</v>
      </c>
      <c r="H31" s="21">
        <f t="shared" si="7"/>
        <v>0.10972568578553615</v>
      </c>
      <c r="I31" s="8">
        <f>December!G31</f>
        <v>683</v>
      </c>
      <c r="J31" s="8">
        <f>January!H31+February!H31+March!H31+April!H31+May!H31+June!H31+July!H31+August!H31+September!H31+October!H31+November!H31+December!H31</f>
        <v>40</v>
      </c>
      <c r="K31" s="8">
        <f>January!I31+February!I31+March!I31+April!I31+May!I31+June!I31+July!I31+August!I31+September!I31+October!I31+November!I31+December!I31</f>
        <v>24</v>
      </c>
      <c r="L31" s="8">
        <f>January!J31+February!J31+March!J31+April!J31+May!J31+June!J31+July!J31+August!J31+September!J31+October!J31+November!J31+December!J31</f>
        <v>210</v>
      </c>
      <c r="M31" s="8">
        <f>January!K31+February!K31+March!K31+April!K31+May!K31+June!K31+July!K31+August!K31+September!K31+October!K31+November!K31+December!K31</f>
        <v>173</v>
      </c>
      <c r="N31" s="8">
        <f>January!L31+February!L31+March!L31+April!L31+May!L31+June!L31+July!L31+August!L31+September!L31+October!L31+November!L31+December!L31</f>
        <v>37</v>
      </c>
      <c r="O31" s="8">
        <f>January!M31+February!M31+March!M31+April!M31+May!M31+June!M31+July!M31+August!M31+September!M31+October!M31+November!M31+December!M31</f>
        <v>106</v>
      </c>
      <c r="P31" s="8">
        <f>January!N31+February!N31+March!N31+April!N31+May!N31+June!N31+July!N31+August!N31+September!N31+October!N31+November!N31+December!N31</f>
        <v>58</v>
      </c>
      <c r="Q31" s="8">
        <f>December!O31</f>
        <v>408</v>
      </c>
      <c r="R31" s="8">
        <f>January!P31+February!P31+March!P31+April!P31+May!P31+June!P31+July!P31+August!P31+September!P31+October!P31+November!P31+December!P31</f>
        <v>66</v>
      </c>
      <c r="S31" s="8">
        <f>January!Q31+February!Q31+March!Q31+April!Q31+May!Q31+June!Q31+July!Q31+August!Q31+September!Q31+October!Q31+November!Q31+December!Q31</f>
        <v>23</v>
      </c>
      <c r="T31" s="8">
        <f>January!R31+February!R31+March!R31+April!R31+May!R31+June!R31+July!R31+August!R31+September!R31+October!R31+November!R31+December!R31</f>
        <v>63</v>
      </c>
      <c r="U31" s="8">
        <f>January!S31+February!S31+March!S31+April!S31+May!S31+June!S31+July!S31+August!S31+September!S31+October!S31+November!S31+December!S31</f>
        <v>264</v>
      </c>
      <c r="V31" s="8">
        <f>January!T31+February!T31+March!T31+April!T31+May!T31+June!T31+July!T31+August!T31+September!T31+October!T31+November!T31+December!T31</f>
        <v>122</v>
      </c>
    </row>
    <row r="32" spans="1:22">
      <c r="A32" s="8" t="s">
        <v>35</v>
      </c>
      <c r="B32" s="8">
        <v>21340</v>
      </c>
      <c r="C32" s="8">
        <f t="shared" si="2"/>
        <v>21340</v>
      </c>
      <c r="D32" s="8">
        <f>June!D32</f>
        <v>20034</v>
      </c>
      <c r="E32" s="8">
        <f>January!E32+February!E32+March!E32+April!E32+May!E32+June!E32+July!E32+August!E32+September!E32+October!E32+November!E32+December!E32</f>
        <v>1042</v>
      </c>
      <c r="F32" s="14">
        <f t="shared" si="6"/>
        <v>4.8828491096532332E-2</v>
      </c>
      <c r="G32" s="8">
        <f>January!F32+February!F32+March!F32+April!F32+May!F32+June!F32+July!F32+August!F32+September!F32+October!F32+November!F32+December!F32</f>
        <v>2411</v>
      </c>
      <c r="H32" s="21">
        <f t="shared" si="7"/>
        <v>0.11298031865042174</v>
      </c>
      <c r="I32" s="8">
        <f>December!G32</f>
        <v>19292</v>
      </c>
      <c r="J32" s="8">
        <f>January!H32+February!H32+March!H32+April!H32+May!H32+June!H32+July!H32+August!H32+September!H32+October!H32+November!H32+December!H32</f>
        <v>297</v>
      </c>
      <c r="K32" s="8">
        <f>January!I32+February!I32+March!I32+April!I32+May!I32+June!I32+July!I32+August!I32+September!I32+October!I32+November!I32+December!I32</f>
        <v>679</v>
      </c>
      <c r="L32" s="8">
        <f>January!J32+February!J32+March!J32+April!J32+May!J32+June!J32+July!J32+August!J32+September!J32+October!J32+November!J32+December!J32</f>
        <v>4474</v>
      </c>
      <c r="M32" s="8">
        <f>January!K32+February!K32+March!K32+April!K32+May!K32+June!K32+July!K32+August!K32+September!K32+October!K32+November!K32+December!K32</f>
        <v>1633</v>
      </c>
      <c r="N32" s="8">
        <f>January!L32+February!L32+March!L32+April!L32+May!L32+June!L32+July!L32+August!L32+September!L32+October!L32+November!L32+December!L32</f>
        <v>2841</v>
      </c>
      <c r="O32" s="8">
        <f>January!M32+February!M32+March!M32+April!M32+May!M32+June!M32+July!M32+August!M32+September!M32+October!M32+November!M32+December!M32</f>
        <v>163</v>
      </c>
      <c r="P32" s="8">
        <f>January!N32+February!N32+March!N32+April!N32+May!N32+June!N32+July!N32+August!N32+September!N32+October!N32+November!N32+December!N32</f>
        <v>588</v>
      </c>
      <c r="Q32" s="8">
        <f>December!O32</f>
        <v>558</v>
      </c>
      <c r="R32" s="8">
        <f>January!P32+February!P32+March!P32+April!P32+May!P32+June!P32+July!P32+August!P32+September!P32+October!P32+November!P32+December!P32</f>
        <v>35</v>
      </c>
      <c r="S32" s="8">
        <f>January!Q32+February!Q32+March!Q32+April!Q32+May!Q32+June!Q32+July!Q32+August!Q32+September!Q32+October!Q32+November!Q32+December!Q32</f>
        <v>80</v>
      </c>
      <c r="T32" s="8">
        <f>January!R32+February!R32+March!R32+April!R32+May!R32+June!R32+July!R32+August!R32+September!R32+October!R32+November!R32+December!R32</f>
        <v>39</v>
      </c>
      <c r="U32" s="8">
        <f>January!S32+February!S32+March!S32+April!S32+May!S32+June!S32+July!S32+August!S32+September!S32+October!S32+November!S32+December!S32</f>
        <v>2382</v>
      </c>
      <c r="V32" s="8">
        <f>January!T32+February!T32+March!T32+April!T32+May!T32+June!T32+July!T32+August!T32+September!T32+October!T32+November!T32+December!T32</f>
        <v>506</v>
      </c>
    </row>
    <row r="33" spans="1:22">
      <c r="A33" s="7" t="s">
        <v>36</v>
      </c>
      <c r="B33" s="7">
        <v>23355</v>
      </c>
      <c r="C33" s="7">
        <f t="shared" si="2"/>
        <v>23355</v>
      </c>
      <c r="D33" s="7">
        <f>June!D33</f>
        <v>23170</v>
      </c>
      <c r="E33" s="7">
        <f>January!E33+February!E33+March!E33+April!E33+May!E33+June!E33+July!E33+August!E33+September!E33+October!E33+November!E33+December!E33</f>
        <v>2082</v>
      </c>
      <c r="F33" s="13">
        <f t="shared" si="6"/>
        <v>8.9145793192035971E-2</v>
      </c>
      <c r="G33" s="7">
        <f>January!F33+February!F33+March!F33+April!F33+May!F33+June!F33+July!F33+August!F33+September!F33+October!F33+November!F33+December!F33</f>
        <v>3136</v>
      </c>
      <c r="H33" s="22">
        <f t="shared" si="7"/>
        <v>0.13427531577820595</v>
      </c>
      <c r="I33" s="7">
        <f>December!G33</f>
        <v>23619</v>
      </c>
      <c r="J33" s="7">
        <f>January!H33+February!H33+March!H33+April!H33+May!H33+June!H33+July!H33+August!H33+September!H33+October!H33+November!H33+December!H33</f>
        <v>899</v>
      </c>
      <c r="K33" s="7">
        <f>January!I33+February!I33+March!I33+April!I33+May!I33+June!I33+July!I33+August!I33+September!I33+October!I33+November!I33+December!I33</f>
        <v>990</v>
      </c>
      <c r="L33" s="7">
        <f>January!J33+February!J33+March!J33+April!J33+May!J33+June!J33+July!J33+August!J33+September!J33+October!J33+November!J33+December!J33</f>
        <v>26294</v>
      </c>
      <c r="M33" s="7">
        <f>January!K33+February!K33+March!K33+April!K33+May!K33+June!K33+July!K33+August!K33+September!K33+October!K33+November!K33+December!K33</f>
        <v>15823</v>
      </c>
      <c r="N33" s="7">
        <f>January!L33+February!L33+March!L33+April!L33+May!L33+June!L33+July!L33+August!L33+September!L33+October!L33+November!L33+December!L33</f>
        <v>10471</v>
      </c>
      <c r="O33" s="7">
        <f>January!M33+February!M33+March!M33+April!M33+May!M33+June!M33+July!M33+August!M33+September!M33+October!M33+November!M33+December!M33</f>
        <v>2258</v>
      </c>
      <c r="P33" s="7">
        <f>January!N33+February!N33+March!N33+April!N33+May!N33+June!N33+July!N33+August!N33+September!N33+October!N33+November!N33+December!N33</f>
        <v>3614</v>
      </c>
      <c r="Q33" s="7">
        <f>December!O33</f>
        <v>2683</v>
      </c>
      <c r="R33" s="7">
        <f>January!P33+February!P33+March!P33+April!P33+May!P33+June!P33+July!P33+August!P33+September!P33+October!P33+November!P33+December!P33</f>
        <v>133</v>
      </c>
      <c r="S33" s="7">
        <f>January!Q33+February!Q33+March!Q33+April!Q33+May!Q33+June!Q33+July!Q33+August!Q33+September!Q33+October!Q33+November!Q33+December!Q33</f>
        <v>423</v>
      </c>
      <c r="T33" s="7">
        <f>January!R33+February!R33+March!R33+April!R33+May!R33+June!R33+July!R33+August!R33+September!R33+October!R33+November!R33+December!R33</f>
        <v>316</v>
      </c>
      <c r="U33" s="7">
        <f>January!S33+February!S33+March!S33+April!S33+May!S33+June!S33+July!S33+August!S33+September!S33+October!S33+November!S33+December!S33</f>
        <v>5310</v>
      </c>
      <c r="V33" s="7">
        <f>January!T33+February!T33+March!T33+April!T33+May!T33+June!T33+July!T33+August!T33+September!T33+October!T33+November!T33+December!T33</f>
        <v>4943</v>
      </c>
    </row>
    <row r="34" spans="1:22">
      <c r="A34" s="8" t="s">
        <v>37</v>
      </c>
      <c r="B34" s="8">
        <v>22738</v>
      </c>
      <c r="C34" s="8">
        <f t="shared" si="2"/>
        <v>22738</v>
      </c>
      <c r="D34" s="8">
        <f>June!D34</f>
        <v>17903</v>
      </c>
      <c r="E34" s="8">
        <f>January!E34+February!E34+March!E34+April!E34+May!E34+June!E34+July!E34+August!E34+September!E34+October!E34+November!E34+December!E34</f>
        <v>1668</v>
      </c>
      <c r="F34" s="14">
        <f t="shared" si="6"/>
        <v>7.3357375318849505E-2</v>
      </c>
      <c r="G34" s="8">
        <f>January!F34+February!F34+March!F34+April!F34+May!F34+June!F34+July!F34+August!F34+September!F34+October!F34+November!F34+December!F34</f>
        <v>4706</v>
      </c>
      <c r="H34" s="21">
        <f t="shared" si="7"/>
        <v>0.20696631190078282</v>
      </c>
      <c r="I34" s="8">
        <f>December!G34</f>
        <v>22659</v>
      </c>
      <c r="J34" s="8">
        <f>January!H34+February!H34+March!H34+April!H34+May!H34+June!H34+July!H34+August!H34+September!H34+October!H34+November!H34+December!H34</f>
        <v>461</v>
      </c>
      <c r="K34" s="8">
        <f>January!I34+February!I34+March!I34+April!I34+May!I34+June!I34+July!I34+August!I34+September!I34+October!I34+November!I34+December!I34</f>
        <v>1160</v>
      </c>
      <c r="L34" s="8">
        <f>January!J34+February!J34+March!J34+April!J34+May!J34+June!J34+July!J34+August!J34+September!J34+October!J34+November!J34+December!J34</f>
        <v>16847</v>
      </c>
      <c r="M34" s="8">
        <f>January!K34+February!K34+March!K34+April!K34+May!K34+June!K34+July!K34+August!K34+September!K34+October!K34+November!K34+December!K34</f>
        <v>11689</v>
      </c>
      <c r="N34" s="8">
        <f>January!L34+February!L34+March!L34+April!L34+May!L34+June!L34+July!L34+August!L34+September!L34+October!L34+November!L34+December!L34</f>
        <v>5158</v>
      </c>
      <c r="O34" s="8">
        <f>January!M34+February!M34+March!M34+April!M34+May!M34+June!M34+July!M34+August!M34+September!M34+October!M34+November!M34+December!M34</f>
        <v>924</v>
      </c>
      <c r="P34" s="8">
        <f>January!N34+February!N34+March!N34+April!N34+May!N34+June!N34+July!N34+August!N34+September!N34+October!N34+November!N34+December!N34</f>
        <v>2153</v>
      </c>
      <c r="Q34" s="8">
        <f>December!O34</f>
        <v>2592</v>
      </c>
      <c r="R34" s="8">
        <f>January!P34+February!P34+March!P34+April!P34+May!P34+June!P34+July!P34+August!P34+September!P34+October!P34+November!P34+December!P34</f>
        <v>118</v>
      </c>
      <c r="S34" s="8">
        <f>January!Q34+February!Q34+March!Q34+April!Q34+May!Q34+June!Q34+July!Q34+August!Q34+September!Q34+October!Q34+November!Q34+December!Q34</f>
        <v>204</v>
      </c>
      <c r="T34" s="8">
        <f>January!R34+February!R34+March!R34+April!R34+May!R34+June!R34+July!R34+August!R34+September!R34+October!R34+November!R34+December!R34</f>
        <v>206</v>
      </c>
      <c r="U34" s="8">
        <f>January!S34+February!S34+March!S34+April!S34+May!S34+June!S34+July!S34+August!S34+September!S34+October!S34+November!S34+December!S34</f>
        <v>3575</v>
      </c>
      <c r="V34" s="8">
        <f>January!T34+February!T34+March!T34+April!T34+May!T34+June!T34+July!T34+August!T34+September!T34+October!T34+November!T34+December!T34</f>
        <v>4805</v>
      </c>
    </row>
    <row r="35" spans="1:22">
      <c r="A35" s="7" t="s">
        <v>38</v>
      </c>
      <c r="B35" s="7">
        <v>10154</v>
      </c>
      <c r="C35" s="7">
        <f t="shared" si="2"/>
        <v>10154</v>
      </c>
      <c r="D35" s="7">
        <f>June!D35</f>
        <v>10449</v>
      </c>
      <c r="E35" s="7">
        <f>January!E35+February!E35+March!E35+April!E35+May!E35+June!E35+July!E35+August!E35+September!E35+October!E35+November!E35+December!E35</f>
        <v>768</v>
      </c>
      <c r="F35" s="13">
        <f t="shared" si="6"/>
        <v>7.5635217648217457E-2</v>
      </c>
      <c r="G35" s="7">
        <f>January!F35+February!F35+March!F35+April!F35+May!F35+June!F35+July!F35+August!F35+September!F35+October!F35+November!F35+December!F35</f>
        <v>477</v>
      </c>
      <c r="H35" s="22">
        <f t="shared" si="7"/>
        <v>4.697656096119756E-2</v>
      </c>
      <c r="I35" s="7">
        <f>December!G35</f>
        <v>10104</v>
      </c>
      <c r="J35" s="7">
        <f>January!H35+February!H35+March!H35+April!H35+May!H35+June!H35+July!H35+August!H35+September!H35+October!H35+November!H35+December!H35</f>
        <v>135</v>
      </c>
      <c r="K35" s="7">
        <f>January!I35+February!I35+March!I35+April!I35+May!I35+June!I35+July!I35+August!I35+September!I35+October!I35+November!I35+December!I35</f>
        <v>55</v>
      </c>
      <c r="L35" s="7">
        <f>January!J35+February!J35+March!J35+April!J35+May!J35+June!J35+July!J35+August!J35+September!J35+October!J35+November!J35+December!J35</f>
        <v>10887</v>
      </c>
      <c r="M35" s="7">
        <f>January!K35+February!K35+March!K35+April!K35+May!K35+June!K35+July!K35+August!K35+September!K35+October!K35+November!K35+December!K35</f>
        <v>5663</v>
      </c>
      <c r="N35" s="7">
        <f>January!L35+February!L35+March!L35+April!L35+May!L35+June!L35+July!L35+August!L35+September!L35+October!L35+November!L35+December!L35</f>
        <v>5224</v>
      </c>
      <c r="O35" s="7">
        <f>January!M35+February!M35+March!M35+April!M35+May!M35+June!M35+July!M35+August!M35+September!M35+October!M35+November!M35+December!M35</f>
        <v>1227</v>
      </c>
      <c r="P35" s="7">
        <f>January!N35+February!N35+March!N35+April!N35+May!N35+June!N35+July!N35+August!N35+September!N35+October!N35+November!N35+December!N35</f>
        <v>1758</v>
      </c>
      <c r="Q35" s="7">
        <f>December!O35</f>
        <v>1361</v>
      </c>
      <c r="R35" s="7">
        <f>January!P35+February!P35+March!P35+April!P35+May!P35+June!P35+July!P35+August!P35+September!P35+October!P35+November!P35+December!P35</f>
        <v>78</v>
      </c>
      <c r="S35" s="7">
        <f>January!Q35+February!Q35+March!Q35+April!Q35+May!Q35+June!Q35+July!Q35+August!Q35+September!Q35+October!Q35+November!Q35+December!Q35</f>
        <v>189</v>
      </c>
      <c r="T35" s="7">
        <f>January!R35+February!R35+March!R35+April!R35+May!R35+June!R35+July!R35+August!R35+September!R35+October!R35+November!R35+December!R35</f>
        <v>117</v>
      </c>
      <c r="U35" s="7">
        <f>January!S35+February!S35+March!S35+April!S35+May!S35+June!S35+July!S35+August!S35+September!S35+October!S35+November!S35+December!S35</f>
        <v>1320</v>
      </c>
      <c r="V35" s="7">
        <f>January!T35+February!T35+March!T35+April!T35+May!T35+June!T35+July!T35+August!T35+September!T35+October!T35+November!T35+December!T35</f>
        <v>2430</v>
      </c>
    </row>
    <row r="36" spans="1:22">
      <c r="A36" s="8" t="s">
        <v>39</v>
      </c>
      <c r="B36" s="8">
        <v>66448</v>
      </c>
      <c r="C36" s="8">
        <f t="shared" si="2"/>
        <v>66448</v>
      </c>
      <c r="D36" s="8">
        <f>June!D36</f>
        <v>68914</v>
      </c>
      <c r="E36" s="8">
        <f>January!E36+February!E36+March!E36+April!E36+May!E36+June!E36+July!E36+August!E36+September!E36+October!E36+November!E36+December!E36</f>
        <v>5358</v>
      </c>
      <c r="F36" s="14">
        <f t="shared" si="6"/>
        <v>8.0634481098001448E-2</v>
      </c>
      <c r="G36" s="8">
        <f>January!F36+February!F36+March!F36+April!F36+May!F36+June!F36+July!F36+August!F36+September!F36+October!F36+November!F36+December!F36</f>
        <v>3030</v>
      </c>
      <c r="H36" s="21">
        <f t="shared" si="7"/>
        <v>4.5599566578377076E-2</v>
      </c>
      <c r="I36" s="8">
        <f>December!G36</f>
        <v>65721</v>
      </c>
      <c r="J36" s="8">
        <f>January!H36+February!H36+March!H36+April!H36+May!H36+June!H36+July!H36+August!H36+September!H36+October!H36+November!H36+December!H36</f>
        <v>2377</v>
      </c>
      <c r="K36" s="8">
        <f>January!I36+February!I36+March!I36+April!I36+May!I36+June!I36+July!I36+August!I36+September!I36+October!I36+November!I36+December!I36</f>
        <v>1069</v>
      </c>
      <c r="L36" s="8">
        <f>January!J36+February!J36+March!J36+April!J36+May!J36+June!J36+July!J36+August!J36+September!J36+October!J36+November!J36+December!J36</f>
        <v>83076</v>
      </c>
      <c r="M36" s="8">
        <f>January!K36+February!K36+March!K36+April!K36+May!K36+June!K36+July!K36+August!K36+September!K36+October!K36+November!K36+December!K36</f>
        <v>38367</v>
      </c>
      <c r="N36" s="8">
        <f>January!L36+February!L36+March!L36+April!L36+May!L36+June!L36+July!L36+August!L36+September!L36+October!L36+November!L36+December!L36</f>
        <v>44709</v>
      </c>
      <c r="O36" s="8">
        <f>January!M36+February!M36+March!M36+April!M36+May!M36+June!M36+July!M36+August!M36+September!M36+October!M36+November!M36+December!M36</f>
        <v>5761</v>
      </c>
      <c r="P36" s="8">
        <f>January!N36+February!N36+March!N36+April!N36+May!N36+June!N36+July!N36+August!N36+September!N36+October!N36+November!N36+December!N36</f>
        <v>8297</v>
      </c>
      <c r="Q36" s="8">
        <f>December!O36</f>
        <v>12985</v>
      </c>
      <c r="R36" s="8">
        <f>January!P36+February!P36+March!P36+April!P36+May!P36+June!P36+July!P36+August!P36+September!P36+October!P36+November!P36+December!P36</f>
        <v>580</v>
      </c>
      <c r="S36" s="8">
        <f>January!Q36+February!Q36+March!Q36+April!Q36+May!Q36+June!Q36+July!Q36+August!Q36+September!Q36+October!Q36+November!Q36+December!Q36</f>
        <v>1450</v>
      </c>
      <c r="T36" s="8">
        <f>January!R36+February!R36+March!R36+April!R36+May!R36+June!R36+July!R36+August!R36+September!R36+October!R36+November!R36+December!R36</f>
        <v>951</v>
      </c>
      <c r="U36" s="8">
        <f>January!S36+February!S36+March!S36+April!S36+May!S36+June!S36+July!S36+August!S36+September!S36+October!S36+November!S36+December!S36</f>
        <v>9534</v>
      </c>
      <c r="V36" s="8">
        <f>January!T36+February!T36+March!T36+April!T36+May!T36+June!T36+July!T36+August!T36+September!T36+October!T36+November!T36+December!T36</f>
        <v>9148</v>
      </c>
    </row>
    <row r="37" spans="1:22">
      <c r="A37" s="7" t="s">
        <v>40</v>
      </c>
      <c r="B37" s="7">
        <v>21257</v>
      </c>
      <c r="C37" s="7">
        <f t="shared" si="2"/>
        <v>21257</v>
      </c>
      <c r="D37" s="7">
        <f>June!D37</f>
        <v>21412</v>
      </c>
      <c r="E37" s="7">
        <f>January!E37+February!E37+March!E37+April!E37+May!E37+June!E37+July!E37+August!E37+September!E37+October!E37+November!E37+December!E37</f>
        <v>746</v>
      </c>
      <c r="F37" s="13">
        <f t="shared" si="6"/>
        <v>3.5094321870442681E-2</v>
      </c>
      <c r="G37" s="7">
        <f>January!F37+February!F37+March!F37+April!F37+May!F37+June!F37+July!F37+August!F37+September!F37+October!F37+November!F37+December!F37</f>
        <v>588</v>
      </c>
      <c r="H37" s="22">
        <f t="shared" si="7"/>
        <v>2.766147621959825E-2</v>
      </c>
      <c r="I37" s="7">
        <f>December!G37</f>
        <v>20799</v>
      </c>
      <c r="J37" s="7">
        <f>January!H37+February!H37+March!H37+April!H37+May!H37+June!H37+July!H37+August!H37+September!H37+October!H37+November!H37+December!H37</f>
        <v>228</v>
      </c>
      <c r="K37" s="7">
        <f>January!I37+February!I37+March!I37+April!I37+May!I37+June!I37+July!I37+August!I37+September!I37+October!I37+November!I37+December!I37</f>
        <v>217</v>
      </c>
      <c r="L37" s="7">
        <f>January!J37+February!J37+March!J37+April!J37+May!J37+June!J37+July!J37+August!J37+September!J37+October!J37+November!J37+December!J37</f>
        <v>12741</v>
      </c>
      <c r="M37" s="7">
        <f>January!K37+February!K37+March!K37+April!K37+May!K37+June!K37+July!K37+August!K37+September!K37+October!K37+November!K37+December!K37</f>
        <v>6979</v>
      </c>
      <c r="N37" s="7">
        <f>January!L37+February!L37+March!L37+April!L37+May!L37+June!L37+July!L37+August!L37+September!L37+October!L37+November!L37+December!L37</f>
        <v>5762</v>
      </c>
      <c r="O37" s="7">
        <f>January!M37+February!M37+March!M37+April!M37+May!M37+June!M37+July!M37+August!M37+September!M37+October!M37+November!M37+December!M37</f>
        <v>1069</v>
      </c>
      <c r="P37" s="7">
        <f>January!N37+February!N37+March!N37+April!N37+May!N37+June!N37+July!N37+August!N37+September!N37+October!N37+November!N37+December!N37</f>
        <v>1652</v>
      </c>
      <c r="Q37" s="7">
        <f>December!O37</f>
        <v>1359</v>
      </c>
      <c r="R37" s="7">
        <f>January!P37+February!P37+March!P37+April!P37+May!P37+June!P37+July!P37+August!P37+September!P37+October!P37+November!P37+December!P37</f>
        <v>71</v>
      </c>
      <c r="S37" s="7">
        <f>January!Q37+February!Q37+March!Q37+April!Q37+May!Q37+June!Q37+July!Q37+August!Q37+September!Q37+October!Q37+November!Q37+December!Q37</f>
        <v>176</v>
      </c>
      <c r="T37" s="7">
        <f>January!R37+February!R37+March!R37+April!R37+May!R37+June!R37+July!R37+August!R37+September!R37+October!R37+November!R37+December!R37</f>
        <v>177</v>
      </c>
      <c r="U37" s="7">
        <f>January!S37+February!S37+March!S37+April!S37+May!S37+June!S37+July!S37+August!S37+September!S37+October!S37+November!S37+December!S37</f>
        <v>4310</v>
      </c>
      <c r="V37" s="7">
        <f>January!T37+February!T37+March!T37+April!T37+May!T37+June!T37+July!T37+August!T37+September!T37+October!T37+November!T37+December!T37</f>
        <v>2280</v>
      </c>
    </row>
    <row r="38" spans="1:22">
      <c r="A38" s="8" t="s">
        <v>41</v>
      </c>
      <c r="B38" s="8">
        <v>32372</v>
      </c>
      <c r="C38" s="8">
        <f t="shared" si="2"/>
        <v>32372</v>
      </c>
      <c r="D38" s="8">
        <f>June!D38</f>
        <v>32106</v>
      </c>
      <c r="E38" s="8">
        <f>January!E38+February!E38+March!E38+April!E38+May!E38+June!E38+July!E38+August!E38+September!E38+October!E38+November!E38+December!E38</f>
        <v>2291</v>
      </c>
      <c r="F38" s="14">
        <f t="shared" si="6"/>
        <v>7.077103669838132E-2</v>
      </c>
      <c r="G38" s="8">
        <f>January!F38+February!F38+March!F38+April!F38+May!F38+June!F38+July!F38+August!F38+September!F38+October!F38+November!F38+December!F38</f>
        <v>2168</v>
      </c>
      <c r="H38" s="21">
        <f t="shared" si="7"/>
        <v>6.697145681453108E-2</v>
      </c>
      <c r="I38" s="8">
        <f>December!G38</f>
        <v>31325</v>
      </c>
      <c r="J38" s="8">
        <f>January!H38+February!H38+March!H38+April!H38+May!H38+June!H38+July!H38+August!H38+September!H38+October!H38+November!H38+December!H38</f>
        <v>971</v>
      </c>
      <c r="K38" s="8">
        <f>January!I38+February!I38+March!I38+April!I38+May!I38+June!I38+July!I38+August!I38+September!I38+October!I38+November!I38+December!I38</f>
        <v>1124</v>
      </c>
      <c r="L38" s="8">
        <f>January!J38+February!J38+March!J38+April!J38+May!J38+June!J38+July!J38+August!J38+September!J38+October!J38+November!J38+December!J38</f>
        <v>24427</v>
      </c>
      <c r="M38" s="8">
        <f>January!K38+February!K38+March!K38+April!K38+May!K38+June!K38+July!K38+August!K38+September!K38+October!K38+November!K38+December!K38</f>
        <v>10542</v>
      </c>
      <c r="N38" s="8">
        <f>January!L38+February!L38+March!L38+April!L38+May!L38+June!L38+July!L38+August!L38+September!L38+October!L38+November!L38+December!L38</f>
        <v>13885</v>
      </c>
      <c r="O38" s="8">
        <f>January!M38+February!M38+March!M38+April!M38+May!M38+June!M38+July!M38+August!M38+September!M38+October!M38+November!M38+December!M38</f>
        <v>2619</v>
      </c>
      <c r="P38" s="8">
        <f>January!N38+February!N38+March!N38+April!N38+May!N38+June!N38+July!N38+August!N38+September!N38+October!N38+November!N38+December!N38</f>
        <v>3624</v>
      </c>
      <c r="Q38" s="8">
        <f>December!O38</f>
        <v>5962</v>
      </c>
      <c r="R38" s="8">
        <f>January!P38+February!P38+March!P38+April!P38+May!P38+June!P38+July!P38+August!P38+September!P38+October!P38+November!P38+December!P38</f>
        <v>236</v>
      </c>
      <c r="S38" s="8">
        <f>January!Q38+February!Q38+March!Q38+April!Q38+May!Q38+June!Q38+July!Q38+August!Q38+September!Q38+October!Q38+November!Q38+December!Q38</f>
        <v>637</v>
      </c>
      <c r="T38" s="8">
        <f>January!R38+February!R38+March!R38+April!R38+May!R38+June!R38+July!R38+August!R38+September!R38+October!R38+November!R38+December!R38</f>
        <v>599</v>
      </c>
      <c r="U38" s="8">
        <f>January!S38+February!S38+March!S38+April!S38+May!S38+June!S38+July!S38+August!S38+September!S38+October!S38+November!S38+December!S38</f>
        <v>3434</v>
      </c>
      <c r="V38" s="8">
        <f>January!T38+February!T38+March!T38+April!T38+May!T38+June!T38+July!T38+August!T38+September!T38+October!T38+November!T38+December!T38</f>
        <v>3865</v>
      </c>
    </row>
    <row r="39" spans="1:22">
      <c r="A39" s="7" t="s">
        <v>42</v>
      </c>
      <c r="B39" s="7">
        <v>8558</v>
      </c>
      <c r="C39" s="7">
        <f t="shared" si="2"/>
        <v>8558</v>
      </c>
      <c r="D39" s="7">
        <f>June!D39</f>
        <v>9399</v>
      </c>
      <c r="E39" s="7">
        <f>January!E39+February!E39+March!E39+April!E39+May!E39+June!E39+July!E39+August!E39+September!E39+October!E39+November!E39+December!E39</f>
        <v>969</v>
      </c>
      <c r="F39" s="13">
        <f t="shared" si="6"/>
        <v>0.11322738957700397</v>
      </c>
      <c r="G39" s="7">
        <f>January!F39+February!F39+March!F39+April!F39+May!F39+June!F39+July!F39+August!F39+September!F39+October!F39+November!F39+December!F39</f>
        <v>57</v>
      </c>
      <c r="H39" s="22">
        <f t="shared" si="7"/>
        <v>6.6604346810002334E-3</v>
      </c>
      <c r="I39" s="7">
        <f>December!G39</f>
        <v>8795</v>
      </c>
      <c r="J39" s="7">
        <f>January!H39+February!H39+March!H39+April!H39+May!H39+June!H39+July!H39+August!H39+September!H39+October!H39+November!H39+December!H39</f>
        <v>297</v>
      </c>
      <c r="K39" s="7">
        <f>January!I39+February!I39+March!I39+April!I39+May!I39+June!I39+July!I39+August!I39+September!I39+October!I39+November!I39+December!I39</f>
        <v>10</v>
      </c>
      <c r="L39" s="7">
        <f>January!J39+February!J39+March!J39+April!J39+May!J39+June!J39+July!J39+August!J39+September!J39+October!J39+November!J39+December!J39</f>
        <v>1324</v>
      </c>
      <c r="M39" s="7">
        <f>January!K39+February!K39+March!K39+April!K39+May!K39+June!K39+July!K39+August!K39+September!K39+October!K39+November!K39+December!K39</f>
        <v>979</v>
      </c>
      <c r="N39" s="7">
        <f>January!L39+February!L39+March!L39+April!L39+May!L39+June!L39+July!L39+August!L39+September!L39+October!L39+November!L39+December!L39</f>
        <v>345</v>
      </c>
      <c r="O39" s="7">
        <f>January!M39+February!M39+March!M39+April!M39+May!M39+June!M39+July!M39+August!M39+September!M39+October!M39+November!M39+December!M39</f>
        <v>0</v>
      </c>
      <c r="P39" s="7">
        <f>January!N39+February!N39+March!N39+April!N39+May!N39+June!N39+July!N39+August!N39+September!N39+October!N39+November!N39+December!N39</f>
        <v>220</v>
      </c>
      <c r="Q39" s="7">
        <f>December!O39</f>
        <v>220</v>
      </c>
      <c r="R39" s="7">
        <f>January!P39+February!P39+March!P39+April!P39+May!P39+June!P39+July!P39+August!P39+September!P39+October!P39+November!P39+December!P39</f>
        <v>10</v>
      </c>
      <c r="S39" s="7">
        <f>January!Q39+February!Q39+March!Q39+April!Q39+May!Q39+June!Q39+July!Q39+August!Q39+September!Q39+October!Q39+November!Q39+December!Q39</f>
        <v>24</v>
      </c>
      <c r="T39" s="7">
        <f>January!R39+February!R39+March!R39+April!R39+May!R39+June!R39+July!R39+August!R39+September!R39+October!R39+November!R39+December!R39</f>
        <v>30</v>
      </c>
      <c r="U39" s="7">
        <f>January!S39+February!S39+March!S39+April!S39+May!S39+June!S39+July!S39+August!S39+September!S39+October!S39+November!S39+December!S39</f>
        <v>948</v>
      </c>
      <c r="V39" s="7">
        <f>January!T39+February!T39+March!T39+April!T39+May!T39+June!T39+July!T39+August!T39+September!T39+October!T39+November!T39+December!T39</f>
        <v>318</v>
      </c>
    </row>
    <row r="40" spans="1:22">
      <c r="A40" s="10" t="s">
        <v>43</v>
      </c>
      <c r="B40" s="10">
        <v>10804</v>
      </c>
      <c r="C40" s="10">
        <f t="shared" si="2"/>
        <v>10804</v>
      </c>
      <c r="D40" s="10">
        <f>June!D40</f>
        <v>11626</v>
      </c>
      <c r="E40" s="10">
        <f>January!E40+February!E40+March!E40+April!E40+May!E40+June!E40+July!E40+August!E40+September!E40+October!E40+November!E40+December!E40</f>
        <v>1034</v>
      </c>
      <c r="F40" s="17">
        <f t="shared" si="6"/>
        <v>9.5705294335431318E-2</v>
      </c>
      <c r="G40" s="10">
        <f>January!F40+February!F40+March!F40+April!F40+May!F40+June!F40+July!F40+August!F40+September!F40+October!F40+November!F40+December!F40</f>
        <v>229</v>
      </c>
      <c r="H40" s="25">
        <f t="shared" si="7"/>
        <v>2.119585338763421E-2</v>
      </c>
      <c r="I40" s="10">
        <f>December!G40</f>
        <v>9872</v>
      </c>
      <c r="J40" s="10">
        <f>January!H40+February!H40+March!H40+April!H40+May!H40+June!H40+July!H40+August!H40+September!H40+October!H40+November!H40+December!H40</f>
        <v>234</v>
      </c>
      <c r="K40" s="10">
        <f>January!I40+February!I40+March!I40+April!I40+May!I40+June!I40+July!I40+August!I40+September!I40+October!I40+November!I40+December!I40</f>
        <v>54</v>
      </c>
      <c r="L40" s="10">
        <f>January!J40+February!J40+March!J40+April!J40+May!J40+June!J40+July!J40+August!J40+September!J40+October!J40+November!J40+December!J40</f>
        <v>3110</v>
      </c>
      <c r="M40" s="10">
        <f>January!K40+February!K40+March!K40+April!K40+May!K40+June!K40+July!K40+August!K40+September!K40+October!K40+November!K40+December!K40</f>
        <v>111</v>
      </c>
      <c r="N40" s="10">
        <f>January!L40+February!L40+March!L40+April!L40+May!L40+June!L40+July!L40+August!L40+September!L40+October!L40+November!L40+December!L40</f>
        <v>2999</v>
      </c>
      <c r="O40" s="10">
        <f>January!M40+February!M40+March!M40+April!M40+May!M40+June!M40+July!M40+August!M40+September!M40+October!M40+November!M40+December!M40</f>
        <v>0</v>
      </c>
      <c r="P40" s="10">
        <f>January!N40+February!N40+March!N40+April!N40+May!N40+June!N40+July!N40+August!N40+September!N40+October!N40+November!N40+December!N40</f>
        <v>931</v>
      </c>
      <c r="Q40" s="10">
        <f>December!O40</f>
        <v>236</v>
      </c>
      <c r="R40" s="10">
        <f>January!P40+February!P40+March!P40+April!P40+May!P40+June!P40+July!P40+August!P40+September!P40+October!P40+November!P40+December!P40</f>
        <v>36</v>
      </c>
      <c r="S40" s="10">
        <f>January!Q40+February!Q40+March!Q40+April!Q40+May!Q40+June!Q40+July!Q40+August!Q40+September!Q40+October!Q40+November!Q40+December!Q40</f>
        <v>15</v>
      </c>
      <c r="T40" s="10">
        <f>January!R40+February!R40+March!R40+April!R40+May!R40+June!R40+July!R40+August!R40+September!R40+October!R40+November!R40+December!R40</f>
        <v>1</v>
      </c>
      <c r="U40" s="10">
        <f>January!S40+February!S40+March!S40+April!S40+May!S40+June!S40+July!S40+August!S40+September!S40+October!S40+November!S40+December!S40</f>
        <v>422</v>
      </c>
      <c r="V40" s="10">
        <f>January!T40+February!T40+March!T40+April!T40+May!T40+June!T40+July!T40+August!T40+September!T40+October!T40+November!T40+December!T40</f>
        <v>153</v>
      </c>
    </row>
    <row r="41" spans="1:22">
      <c r="A41" s="10" t="s">
        <v>44</v>
      </c>
      <c r="B41" s="10">
        <v>19580</v>
      </c>
      <c r="C41" s="10">
        <f t="shared" si="2"/>
        <v>19580</v>
      </c>
      <c r="D41" s="10">
        <f>June!D41</f>
        <v>19231</v>
      </c>
      <c r="E41" s="10">
        <f>January!E41+February!E41+March!E41+April!E41+May!E41+June!E41+July!E41+August!E41+September!E41+October!E41+November!E41+December!E41</f>
        <v>480</v>
      </c>
      <c r="F41" s="17">
        <f t="shared" si="6"/>
        <v>2.4514811031664963E-2</v>
      </c>
      <c r="G41" s="10">
        <f>January!F41+February!F41+March!F41+April!F41+May!F41+June!F41+July!F41+August!F41+September!F41+October!F41+November!F41+December!F41</f>
        <v>919</v>
      </c>
      <c r="H41" s="25">
        <f t="shared" si="7"/>
        <v>4.6935648621041881E-2</v>
      </c>
      <c r="I41" s="10">
        <f>December!G41</f>
        <v>15564</v>
      </c>
      <c r="J41" s="10">
        <f>January!H41+February!H41+March!H41+April!H41+May!H41+June!H41+July!H41+August!H41+September!H41+October!H41+November!H41+December!H41</f>
        <v>73</v>
      </c>
      <c r="K41" s="10">
        <f>January!I41+February!I41+March!I41+April!I41+May!I41+June!I41+July!I41+August!I41+September!I41+October!I41+November!I41+December!I41</f>
        <v>337</v>
      </c>
      <c r="L41" s="10">
        <f>January!J41+February!J41+March!J41+April!J41+May!J41+June!J41+July!J41+August!J41+September!J41+October!J41+November!J41+December!J41</f>
        <v>14977</v>
      </c>
      <c r="M41" s="10">
        <f>January!K41+February!K41+March!K41+April!K41+May!K41+June!K41+July!K41+August!K41+September!K41+October!K41+November!K41+December!K41</f>
        <v>20</v>
      </c>
      <c r="N41" s="10">
        <f>January!L41+February!L41+March!L41+April!L41+May!L41+June!L41+July!L41+August!L41+September!L41+October!L41+November!L41+December!L41</f>
        <v>14957</v>
      </c>
      <c r="O41" s="10">
        <f>January!M41+February!M41+March!M41+April!M41+May!M41+June!M41+July!M41+August!M41+September!M41+October!M41+November!M41+December!M41</f>
        <v>0</v>
      </c>
      <c r="P41" s="10">
        <f>January!N41+February!N41+March!N41+April!N41+May!N41+June!N41+July!N41+August!N41+September!N41+October!N41+November!N41+December!N41</f>
        <v>3122</v>
      </c>
      <c r="Q41" s="10">
        <f>December!O41</f>
        <v>664</v>
      </c>
      <c r="R41" s="10">
        <f>January!P41+February!P41+March!P41+April!P41+May!P41+June!P41+July!P41+August!P41+September!P41+October!P41+November!P41+December!P41</f>
        <v>299</v>
      </c>
      <c r="S41" s="10">
        <f>January!Q41+February!Q41+March!Q41+April!Q41+May!Q41+June!Q41+July!Q41+August!Q41+September!Q41+October!Q41+November!Q41+December!Q41</f>
        <v>82</v>
      </c>
      <c r="T41" s="10">
        <f>January!R41+February!R41+March!R41+April!R41+May!R41+June!R41+July!R41+August!R41+September!R41+October!R41+November!R41+December!R41</f>
        <v>18</v>
      </c>
      <c r="U41" s="10">
        <f>January!S41+February!S41+March!S41+April!S41+May!S41+June!S41+July!S41+August!S41+September!S41+October!S41+November!S41+December!S41</f>
        <v>515</v>
      </c>
      <c r="V41" s="10">
        <f>January!T41+February!T41+March!T41+April!T41+May!T41+June!T41+July!T41+August!T41+September!T41+October!T41+November!T41+December!T41</f>
        <v>279</v>
      </c>
    </row>
    <row r="42" spans="1:22">
      <c r="A42" s="10" t="s">
        <v>45</v>
      </c>
      <c r="B42" s="10">
        <v>3730</v>
      </c>
      <c r="C42" s="10">
        <f t="shared" si="2"/>
        <v>3730</v>
      </c>
      <c r="D42" s="10">
        <f>June!D42</f>
        <v>3789</v>
      </c>
      <c r="E42" s="10">
        <f>January!E42+February!E42+March!E42+April!E42+May!E42+June!E42+July!E42+August!E42+September!E42+October!E42+November!E42+December!E42</f>
        <v>64</v>
      </c>
      <c r="F42" s="17">
        <f t="shared" si="6"/>
        <v>1.7158176943699734E-2</v>
      </c>
      <c r="G42" s="10">
        <f>January!F42+February!F42+March!F42+April!F42+May!F42+June!F42+July!F42+August!F42+September!F42+October!F42+November!F42+December!F42</f>
        <v>9</v>
      </c>
      <c r="H42" s="25">
        <f t="shared" si="7"/>
        <v>2.4128686327077749E-3</v>
      </c>
      <c r="I42" s="10">
        <f>December!G42</f>
        <v>3528</v>
      </c>
      <c r="J42" s="10">
        <f>January!H42+February!H42+March!H42+April!H42+May!H42+June!H42+July!H42+August!H42+September!H42+October!H42+November!H42+December!H42</f>
        <v>12</v>
      </c>
      <c r="K42" s="10">
        <f>January!I42+February!I42+March!I42+April!I42+May!I42+June!I42+July!I42+August!I42+September!I42+October!I42+November!I42+December!I42</f>
        <v>3</v>
      </c>
      <c r="L42" s="10">
        <f>January!J42+February!J42+March!J42+April!J42+May!J42+June!J42+July!J42+August!J42+September!J42+October!J42+November!J42+December!J42</f>
        <v>376</v>
      </c>
      <c r="M42" s="10">
        <f>January!K42+February!K42+March!K42+April!K42+May!K42+June!K42+July!K42+August!K42+September!K42+October!K42+November!K42+December!K42</f>
        <v>332</v>
      </c>
      <c r="N42" s="10">
        <f>January!L42+February!L42+March!L42+April!L42+May!L42+June!L42+July!L42+August!L42+September!L42+October!L42+November!L42+December!L42</f>
        <v>44</v>
      </c>
      <c r="O42" s="10">
        <f>January!M42+February!M42+March!M42+April!M42+May!M42+June!M42+July!M42+August!M42+September!M42+October!M42+November!M42+December!M42</f>
        <v>0</v>
      </c>
      <c r="P42" s="10">
        <f>January!N42+February!N42+March!N42+April!N42+May!N42+June!N42+July!N42+August!N42+September!N42+October!N42+November!N42+December!N42</f>
        <v>173</v>
      </c>
      <c r="Q42" s="10">
        <f>December!O42</f>
        <v>363</v>
      </c>
      <c r="R42" s="10">
        <f>January!P42+February!P42+March!P42+April!P42+May!P42+June!P42+July!P42+August!P42+September!P42+October!P42+November!P42+December!P42</f>
        <v>14</v>
      </c>
      <c r="S42" s="10">
        <f>January!Q42+February!Q42+March!Q42+April!Q42+May!Q42+June!Q42+July!Q42+August!Q42+September!Q42+October!Q42+November!Q42+December!Q42</f>
        <v>27</v>
      </c>
      <c r="T42" s="10">
        <f>January!R42+February!R42+March!R42+April!R42+May!R42+June!R42+July!R42+August!R42+September!R42+October!R42+November!R42+December!R42</f>
        <v>1</v>
      </c>
      <c r="U42" s="10">
        <f>January!S42+February!S42+March!S42+April!S42+May!S42+June!S42+July!S42+August!S42+September!S42+October!S42+November!S42+December!S42</f>
        <v>128</v>
      </c>
      <c r="V42" s="10">
        <f>January!T42+February!T42+March!T42+April!T42+May!T42+June!T42+July!T42+August!T42+September!T42+October!T42+November!T42+December!T42</f>
        <v>114</v>
      </c>
    </row>
    <row r="43" spans="1:22">
      <c r="A43" s="10" t="s">
        <v>46</v>
      </c>
      <c r="B43" s="10">
        <v>4938</v>
      </c>
      <c r="C43" s="10">
        <f t="shared" si="2"/>
        <v>4938</v>
      </c>
      <c r="D43" s="10">
        <f>June!D43</f>
        <v>4949</v>
      </c>
      <c r="E43" s="10">
        <f>January!E43+February!E43+March!E43+April!E43+May!E43+June!E43+July!E43+August!E43+September!E43+October!E43+November!E43+December!E43</f>
        <v>66</v>
      </c>
      <c r="F43" s="17">
        <f t="shared" si="6"/>
        <v>1.3365735115431349E-2</v>
      </c>
      <c r="G43" s="10">
        <f>January!F43+February!F43+March!F43+April!F43+May!F43+June!F43+July!F43+August!F43+September!F43+October!F43+November!F43+December!F43</f>
        <v>54</v>
      </c>
      <c r="H43" s="25">
        <f t="shared" si="7"/>
        <v>1.0935601458080195E-2</v>
      </c>
      <c r="I43" s="10">
        <f>December!G43</f>
        <v>4316</v>
      </c>
      <c r="J43" s="10">
        <f>January!H43+February!H43+March!H43+April!H43+May!H43+June!H43+July!H43+August!H43+September!H43+October!H43+November!H43+December!H43</f>
        <v>2</v>
      </c>
      <c r="K43" s="10">
        <f>January!I43+February!I43+March!I43+April!I43+May!I43+June!I43+July!I43+August!I43+September!I43+October!I43+November!I43+December!I43</f>
        <v>5</v>
      </c>
      <c r="L43" s="10">
        <f>January!J43+February!J43+March!J43+April!J43+May!J43+June!J43+July!J43+August!J43+September!J43+October!J43+November!J43+December!J43</f>
        <v>1293</v>
      </c>
      <c r="M43" s="10">
        <f>January!K43+February!K43+March!K43+April!K43+May!K43+June!K43+July!K43+August!K43+September!K43+October!K43+November!K43+December!K43</f>
        <v>25</v>
      </c>
      <c r="N43" s="10">
        <f>January!L43+February!L43+March!L43+April!L43+May!L43+June!L43+July!L43+August!L43+September!L43+October!L43+November!L43+December!L43</f>
        <v>1268</v>
      </c>
      <c r="O43" s="10">
        <f>January!M43+February!M43+March!M43+April!M43+May!M43+June!M43+July!M43+August!M43+September!M43+October!M43+November!M43+December!M43</f>
        <v>0</v>
      </c>
      <c r="P43" s="10">
        <f>January!N43+February!N43+March!N43+April!N43+May!N43+June!N43+July!N43+August!N43+September!N43+October!N43+November!N43+December!N43</f>
        <v>725</v>
      </c>
      <c r="Q43" s="10">
        <f>December!O43</f>
        <v>205</v>
      </c>
      <c r="R43" s="10">
        <f>January!P43+February!P43+March!P43+April!P43+May!P43+June!P43+July!P43+August!P43+September!P43+October!P43+November!P43+December!P43</f>
        <v>13</v>
      </c>
      <c r="S43" s="10">
        <f>January!Q43+February!Q43+March!Q43+April!Q43+May!Q43+June!Q43+July!Q43+August!Q43+September!Q43+October!Q43+November!Q43+December!Q43</f>
        <v>6</v>
      </c>
      <c r="T43" s="10">
        <f>January!R43+February!R43+March!R43+April!R43+May!R43+June!R43+July!R43+August!R43+September!R43+October!R43+November!R43+December!R43</f>
        <v>2</v>
      </c>
      <c r="U43" s="10">
        <f>January!S43+February!S43+March!S43+April!S43+May!S43+June!S43+July!S43+August!S43+September!S43+October!S43+November!S43+December!S43</f>
        <v>11</v>
      </c>
      <c r="V43" s="10">
        <f>January!T43+February!T43+March!T43+April!T43+May!T43+June!T43+July!T43+August!T43+September!T43+October!T43+November!T43+December!T43</f>
        <v>57</v>
      </c>
    </row>
    <row r="44" spans="1:22">
      <c r="A44" s="10" t="s">
        <v>47</v>
      </c>
      <c r="B44" s="10">
        <v>13451</v>
      </c>
      <c r="C44" s="10">
        <f t="shared" si="2"/>
        <v>13451</v>
      </c>
      <c r="D44" s="10">
        <f>June!D44</f>
        <v>13400</v>
      </c>
      <c r="E44" s="10">
        <f>January!E44+February!E44+March!E44+April!E44+May!E44+June!E44+July!E44+August!E44+September!E44+October!E44+November!E44+December!E44</f>
        <v>45</v>
      </c>
      <c r="F44" s="17">
        <f t="shared" si="6"/>
        <v>3.3454761727752585E-3</v>
      </c>
      <c r="G44" s="10">
        <f>January!F44+February!F44+March!F44+April!F44+May!F44+June!F44+July!F44+August!F44+September!F44+October!F44+November!F44+December!F44</f>
        <v>138</v>
      </c>
      <c r="H44" s="25">
        <f t="shared" si="7"/>
        <v>1.0259460263177459E-2</v>
      </c>
      <c r="I44" s="10">
        <f>December!G44</f>
        <v>9432</v>
      </c>
      <c r="J44" s="10">
        <f>January!H44+February!H44+March!H44+April!H44+May!H44+June!H44+July!H44+August!H44+September!H44+October!H44+November!H44+December!H44</f>
        <v>11</v>
      </c>
      <c r="K44" s="10">
        <f>January!I44+February!I44+March!I44+April!I44+May!I44+June!I44+July!I44+August!I44+September!I44+October!I44+November!I44+December!I44</f>
        <v>99</v>
      </c>
      <c r="L44" s="10">
        <f>January!J44+February!J44+March!J44+April!J44+May!J44+June!J44+July!J44+August!J44+September!J44+October!J44+November!J44+December!J44</f>
        <v>2172</v>
      </c>
      <c r="M44" s="10">
        <f>January!K44+February!K44+March!K44+April!K44+May!K44+June!K44+July!K44+August!K44+September!K44+October!K44+November!K44+December!K44</f>
        <v>142</v>
      </c>
      <c r="N44" s="10">
        <f>January!L44+February!L44+March!L44+April!L44+May!L44+June!L44+July!L44+August!L44+September!L44+October!L44+November!L44+December!L44</f>
        <v>2030</v>
      </c>
      <c r="O44" s="10">
        <f>January!M44+February!M44+March!M44+April!M44+May!M44+June!M44+July!M44+August!M44+September!M44+October!M44+November!M44+December!M44</f>
        <v>0</v>
      </c>
      <c r="P44" s="10">
        <f>January!N44+February!N44+March!N44+April!N44+May!N44+June!N44+July!N44+August!N44+September!N44+October!N44+November!N44+December!N44</f>
        <v>622</v>
      </c>
      <c r="Q44" s="10">
        <f>December!O44</f>
        <v>210</v>
      </c>
      <c r="R44" s="10">
        <f>January!P44+February!P44+March!P44+April!P44+May!P44+June!P44+July!P44+August!P44+September!P44+October!P44+November!P44+December!P44</f>
        <v>28</v>
      </c>
      <c r="S44" s="10">
        <f>January!Q44+February!Q44+March!Q44+April!Q44+May!Q44+June!Q44+July!Q44+August!Q44+September!Q44+October!Q44+November!Q44+December!Q44</f>
        <v>12</v>
      </c>
      <c r="T44" s="10">
        <f>January!R44+February!R44+March!R44+April!R44+May!R44+June!R44+July!R44+August!R44+September!R44+October!R44+November!R44+December!R44</f>
        <v>0</v>
      </c>
      <c r="U44" s="10">
        <f>January!S44+February!S44+March!S44+April!S44+May!S44+June!S44+July!S44+August!S44+September!S44+October!S44+November!S44+December!S44</f>
        <v>236</v>
      </c>
      <c r="V44" s="10">
        <f>January!T44+February!T44+March!T44+April!T44+May!T44+June!T44+July!T44+August!T44+September!T44+October!T44+November!T44+December!T44</f>
        <v>107</v>
      </c>
    </row>
    <row r="45" spans="1:22">
      <c r="A45" s="11" t="s">
        <v>69</v>
      </c>
      <c r="B45" s="11">
        <v>52503</v>
      </c>
      <c r="C45" s="11">
        <f t="shared" si="2"/>
        <v>52503</v>
      </c>
      <c r="D45" s="11">
        <f>SUM(D40:D44)</f>
        <v>52995</v>
      </c>
      <c r="E45" s="11">
        <f t="shared" ref="E45:V45" si="8">SUM(E40:E44)</f>
        <v>1689</v>
      </c>
      <c r="F45" s="18">
        <f t="shared" si="6"/>
        <v>3.2169590309125196E-2</v>
      </c>
      <c r="G45" s="11">
        <f t="shared" si="8"/>
        <v>1349</v>
      </c>
      <c r="H45" s="26">
        <f t="shared" si="7"/>
        <v>2.5693769879816392E-2</v>
      </c>
      <c r="I45" s="11">
        <f t="shared" si="8"/>
        <v>42712</v>
      </c>
      <c r="J45" s="11">
        <f t="shared" si="8"/>
        <v>332</v>
      </c>
      <c r="K45" s="11">
        <f t="shared" si="8"/>
        <v>498</v>
      </c>
      <c r="L45" s="11">
        <f t="shared" si="8"/>
        <v>21928</v>
      </c>
      <c r="M45" s="11">
        <f t="shared" si="8"/>
        <v>630</v>
      </c>
      <c r="N45" s="11">
        <f t="shared" si="8"/>
        <v>21298</v>
      </c>
      <c r="O45" s="11">
        <f>January!M45+February!M45+March!M45+April!M45+May!M45+June!M45+July!M45+August!M45+September!M45+October!M45+November!M45+December!M45</f>
        <v>0</v>
      </c>
      <c r="P45" s="11">
        <f>January!N45+February!N45+March!N45+April!N45+May!N45+June!N45+July!N45+August!N45+September!N45+October!N45+November!N45+December!N45</f>
        <v>5573</v>
      </c>
      <c r="Q45" s="11">
        <f t="shared" si="8"/>
        <v>1678</v>
      </c>
      <c r="R45" s="11">
        <f t="shared" si="8"/>
        <v>390</v>
      </c>
      <c r="S45" s="11">
        <f t="shared" ref="S45" si="9">SUM(S40:S44)</f>
        <v>142</v>
      </c>
      <c r="T45" s="11">
        <f t="shared" si="8"/>
        <v>22</v>
      </c>
      <c r="U45" s="11">
        <f t="shared" si="8"/>
        <v>1312</v>
      </c>
      <c r="V45" s="11">
        <f t="shared" si="8"/>
        <v>710</v>
      </c>
    </row>
    <row r="46" spans="1:22">
      <c r="A46" s="8" t="s">
        <v>48</v>
      </c>
      <c r="B46" s="8">
        <v>7188</v>
      </c>
      <c r="C46" s="8">
        <f t="shared" si="2"/>
        <v>7188</v>
      </c>
      <c r="D46" s="8">
        <f>June!D46</f>
        <v>7618</v>
      </c>
      <c r="E46" s="8">
        <f>January!E46+February!E46+March!E46+April!E46+May!E46+June!E46+July!E46+August!E46+September!E46+October!E46+November!E46+December!E46</f>
        <v>785</v>
      </c>
      <c r="F46" s="14">
        <f t="shared" si="6"/>
        <v>0.10920979410127991</v>
      </c>
      <c r="G46" s="8">
        <f>January!F46+February!F46+March!F46+April!F46+May!F46+June!F46+July!F46+August!F46+September!F46+October!F46+November!F46+December!F46</f>
        <v>298</v>
      </c>
      <c r="H46" s="21">
        <f t="shared" si="7"/>
        <v>4.145798553144129E-2</v>
      </c>
      <c r="I46" s="8">
        <f>December!G46</f>
        <v>7129</v>
      </c>
      <c r="J46" s="8">
        <f>January!H46+February!H46+March!H46+April!H46+May!H46+June!H46+July!H46+August!H46+September!H46+October!H46+November!H46+December!H46</f>
        <v>169</v>
      </c>
      <c r="K46" s="8">
        <f>January!I46+February!I46+March!I46+April!I46+May!I46+June!I46+July!I46+August!I46+September!I46+October!I46+November!I46+December!I46</f>
        <v>101</v>
      </c>
      <c r="L46" s="8">
        <f>January!J46+February!J46+March!J46+April!J46+May!J46+June!J46+July!J46+August!J46+September!J46+October!J46+November!J46+December!J46</f>
        <v>2197</v>
      </c>
      <c r="M46" s="8">
        <f>January!K46+February!K46+March!K46+April!K46+May!K46+June!K46+July!K46+August!K46+September!K46+October!K46+November!K46+December!K46</f>
        <v>916</v>
      </c>
      <c r="N46" s="8">
        <f>January!L46+February!L46+March!L46+April!L46+May!L46+June!L46+July!L46+August!L46+September!L46+October!L46+November!L46+December!L46</f>
        <v>1281</v>
      </c>
      <c r="O46" s="8">
        <f>January!M46+February!M46+March!M46+April!M46+May!M46+June!M46+July!M46+August!M46+September!M46+October!M46+November!M46+December!M46</f>
        <v>178</v>
      </c>
      <c r="P46" s="8">
        <f>January!N46+February!N46+March!N46+April!N46+May!N46+June!N46+July!N46+August!N46+September!N46+October!N46+November!N46+December!N46</f>
        <v>337</v>
      </c>
      <c r="Q46" s="8">
        <f>December!O46</f>
        <v>377</v>
      </c>
      <c r="R46" s="8">
        <f>January!P46+February!P46+March!P46+April!P46+May!P46+June!P46+July!P46+August!P46+September!P46+October!P46+November!P46+December!P46</f>
        <v>31</v>
      </c>
      <c r="S46" s="8">
        <f>January!Q46+February!Q46+March!Q46+April!Q46+May!Q46+June!Q46+July!Q46+August!Q46+September!Q46+October!Q46+November!Q46+December!Q46</f>
        <v>31</v>
      </c>
      <c r="T46" s="8">
        <f>January!R46+February!R46+March!R46+April!R46+May!R46+June!R46+July!R46+August!R46+September!R46+October!R46+November!R46+December!R46</f>
        <v>46</v>
      </c>
      <c r="U46" s="8">
        <f>January!S46+February!S46+March!S46+April!S46+May!S46+June!S46+July!S46+August!S46+September!S46+October!S46+November!S46+December!S46</f>
        <v>668</v>
      </c>
      <c r="V46" s="8">
        <f>January!T46+February!T46+March!T46+April!T46+May!T46+June!T46+July!T46+August!T46+September!T46+October!T46+November!T46+December!T46</f>
        <v>421</v>
      </c>
    </row>
    <row r="47" spans="1:22">
      <c r="A47" s="7" t="s">
        <v>49</v>
      </c>
      <c r="B47" s="7">
        <v>7678</v>
      </c>
      <c r="C47" s="7">
        <f t="shared" si="2"/>
        <v>7678</v>
      </c>
      <c r="D47" s="7">
        <f>June!D47</f>
        <v>7913</v>
      </c>
      <c r="E47" s="7">
        <f>January!E47+February!E47+March!E47+April!E47+May!E47+June!E47+July!E47+August!E47+September!E47+October!E47+November!E47+December!E47</f>
        <v>609</v>
      </c>
      <c r="F47" s="13">
        <f t="shared" si="6"/>
        <v>7.9317530606928893E-2</v>
      </c>
      <c r="G47" s="7">
        <f>January!F47+February!F47+March!F47+April!F47+May!F47+June!F47+July!F47+August!F47+September!F47+October!F47+November!F47+December!F47</f>
        <v>340</v>
      </c>
      <c r="H47" s="22">
        <f t="shared" si="7"/>
        <v>4.4282365199270646E-2</v>
      </c>
      <c r="I47" s="7">
        <f>December!G47</f>
        <v>7730</v>
      </c>
      <c r="J47" s="7">
        <f>January!H47+February!H47+March!H47+April!H47+May!H47+June!H47+July!H47+August!H47+September!H47+October!H47+November!H47+December!H47</f>
        <v>154</v>
      </c>
      <c r="K47" s="7">
        <f>January!I47+February!I47+March!I47+April!I47+May!I47+June!I47+July!I47+August!I47+September!I47+October!I47+November!I47+December!I47</f>
        <v>102</v>
      </c>
      <c r="L47" s="7">
        <f>January!J47+February!J47+March!J47+April!J47+May!J47+June!J47+July!J47+August!J47+September!J47+October!J47+November!J47+December!J47</f>
        <v>4557</v>
      </c>
      <c r="M47" s="7">
        <f>January!K47+February!K47+March!K47+April!K47+May!K47+June!K47+July!K47+August!K47+September!K47+October!K47+November!K47+December!K47</f>
        <v>2442</v>
      </c>
      <c r="N47" s="7">
        <f>January!L47+February!L47+March!L47+April!L47+May!L47+June!L47+July!L47+August!L47+September!L47+October!L47+November!L47+December!L47</f>
        <v>2115</v>
      </c>
      <c r="O47" s="7">
        <f>January!M47+February!M47+March!M47+April!M47+May!M47+June!M47+July!M47+August!M47+September!M47+October!M47+November!M47+December!M47</f>
        <v>194</v>
      </c>
      <c r="P47" s="7">
        <f>January!N47+February!N47+March!N47+April!N47+May!N47+June!N47+July!N47+August!N47+September!N47+October!N47+November!N47+December!N47</f>
        <v>446</v>
      </c>
      <c r="Q47" s="7">
        <f>December!O47</f>
        <v>262</v>
      </c>
      <c r="R47" s="7">
        <f>January!P47+February!P47+March!P47+April!P47+May!P47+June!P47+July!P47+August!P47+September!P47+October!P47+November!P47+December!P47</f>
        <v>10</v>
      </c>
      <c r="S47" s="7">
        <f>January!Q47+February!Q47+March!Q47+April!Q47+May!Q47+June!Q47+July!Q47+August!Q47+September!Q47+October!Q47+November!Q47+December!Q47</f>
        <v>57</v>
      </c>
      <c r="T47" s="7">
        <f>January!R47+February!R47+March!R47+April!R47+May!R47+June!R47+July!R47+August!R47+September!R47+October!R47+November!R47+December!R47</f>
        <v>57</v>
      </c>
      <c r="U47" s="7">
        <f>January!S47+February!S47+March!S47+April!S47+May!S47+June!S47+July!S47+August!S47+September!S47+October!S47+November!S47+December!S47</f>
        <v>1615</v>
      </c>
      <c r="V47" s="7">
        <f>January!T47+February!T47+March!T47+April!T47+May!T47+June!T47+July!T47+August!T47+September!T47+October!T47+November!T47+December!T47</f>
        <v>876</v>
      </c>
    </row>
    <row r="48" spans="1:22">
      <c r="A48" s="8" t="s">
        <v>50</v>
      </c>
      <c r="B48" s="8">
        <v>15339</v>
      </c>
      <c r="C48" s="8">
        <f t="shared" si="2"/>
        <v>15339</v>
      </c>
      <c r="D48" s="8">
        <f>June!D48</f>
        <v>15213</v>
      </c>
      <c r="E48" s="8">
        <f>January!E48+February!E48+March!E48+April!E48+May!E48+June!E48+July!E48+August!E48+September!E48+October!E48+November!E48+December!E48</f>
        <v>1172</v>
      </c>
      <c r="F48" s="14">
        <f t="shared" si="6"/>
        <v>7.6406545407132154E-2</v>
      </c>
      <c r="G48" s="8">
        <f>January!F48+February!F48+March!F48+April!F48+May!F48+June!F48+July!F48+August!F48+September!F48+October!F48+November!F48+December!F48</f>
        <v>1176</v>
      </c>
      <c r="H48" s="21">
        <f t="shared" si="7"/>
        <v>7.6667318599647954E-2</v>
      </c>
      <c r="I48" s="8">
        <f>December!G48</f>
        <v>15654</v>
      </c>
      <c r="J48" s="8">
        <f>January!H48+February!H48+March!H48+April!H48+May!H48+June!H48+July!H48+August!H48+September!H48+October!H48+November!H48+December!H48</f>
        <v>397</v>
      </c>
      <c r="K48" s="8">
        <f>January!I48+February!I48+March!I48+April!I48+May!I48+June!I48+July!I48+August!I48+September!I48+October!I48+November!I48+December!I48</f>
        <v>305</v>
      </c>
      <c r="L48" s="8">
        <f>January!J48+February!J48+March!J48+April!J48+May!J48+June!J48+July!J48+August!J48+September!J48+October!J48+November!J48+December!J48</f>
        <v>20659</v>
      </c>
      <c r="M48" s="8">
        <f>January!K48+February!K48+March!K48+April!K48+May!K48+June!K48+July!K48+August!K48+September!K48+October!K48+November!K48+December!K48</f>
        <v>9469</v>
      </c>
      <c r="N48" s="8">
        <f>January!L48+February!L48+March!L48+April!L48+May!L48+June!L48+July!L48+August!L48+September!L48+October!L48+November!L48+December!L48</f>
        <v>11190</v>
      </c>
      <c r="O48" s="8">
        <f>January!M48+February!M48+March!M48+April!M48+May!M48+June!M48+July!M48+August!M48+September!M48+October!M48+November!M48+December!M48</f>
        <v>1082</v>
      </c>
      <c r="P48" s="8">
        <f>January!N48+February!N48+March!N48+April!N48+May!N48+June!N48+July!N48+August!N48+September!N48+October!N48+November!N48+December!N48</f>
        <v>2589</v>
      </c>
      <c r="Q48" s="8">
        <f>December!O48</f>
        <v>1454</v>
      </c>
      <c r="R48" s="8">
        <f>January!P48+February!P48+March!P48+April!P48+May!P48+June!P48+July!P48+August!P48+September!P48+October!P48+November!P48+December!P48</f>
        <v>114</v>
      </c>
      <c r="S48" s="8">
        <f>January!Q48+February!Q48+March!Q48+April!Q48+May!Q48+June!Q48+July!Q48+August!Q48+September!Q48+October!Q48+November!Q48+December!Q48</f>
        <v>272</v>
      </c>
      <c r="T48" s="8">
        <f>January!R48+February!R48+March!R48+April!R48+May!R48+June!R48+July!R48+August!R48+September!R48+October!R48+November!R48+December!R48</f>
        <v>153</v>
      </c>
      <c r="U48" s="8">
        <f>January!S48+February!S48+March!S48+April!S48+May!S48+June!S48+July!S48+August!S48+September!S48+October!S48+November!S48+December!S48</f>
        <v>5409</v>
      </c>
      <c r="V48" s="8">
        <f>January!T48+February!T48+March!T48+April!T48+May!T48+June!T48+July!T48+August!T48+September!T48+October!T48+November!T48+December!T48</f>
        <v>4021</v>
      </c>
    </row>
    <row r="49" spans="1:22">
      <c r="A49" s="7" t="s">
        <v>51</v>
      </c>
      <c r="B49" s="7">
        <v>32621</v>
      </c>
      <c r="C49" s="7">
        <f t="shared" si="2"/>
        <v>32621</v>
      </c>
      <c r="D49" s="7">
        <f>June!D49</f>
        <v>30120</v>
      </c>
      <c r="E49" s="7">
        <f>January!E49+February!E49+March!E49+April!E49+May!E49+June!E49+July!E49+August!E49+September!E49+October!E49+November!E49+December!E49</f>
        <v>2003</v>
      </c>
      <c r="F49" s="13">
        <f t="shared" si="6"/>
        <v>6.1402164250022991E-2</v>
      </c>
      <c r="G49" s="7">
        <f>January!F49+February!F49+March!F49+April!F49+May!F49+June!F49+July!F49+August!F49+September!F49+October!F49+November!F49+December!F49</f>
        <v>4469</v>
      </c>
      <c r="H49" s="22">
        <f t="shared" si="7"/>
        <v>0.13699763955734037</v>
      </c>
      <c r="I49" s="7">
        <f>December!G49</f>
        <v>31041</v>
      </c>
      <c r="J49" s="7">
        <f>January!H49+February!H49+March!H49+April!H49+May!H49+June!H49+July!H49+August!H49+September!H49+October!H49+November!H49+December!H49</f>
        <v>751</v>
      </c>
      <c r="K49" s="7">
        <f>January!I49+February!I49+March!I49+April!I49+May!I49+June!I49+July!I49+August!I49+September!I49+October!I49+November!I49+December!I49</f>
        <v>1513</v>
      </c>
      <c r="L49" s="7">
        <f>January!J49+February!J49+March!J49+April!J49+May!J49+June!J49+July!J49+August!J49+September!J49+October!J49+November!J49+December!J49</f>
        <v>53335</v>
      </c>
      <c r="M49" s="7">
        <f>January!K49+February!K49+March!K49+April!K49+May!K49+June!K49+July!K49+August!K49+September!K49+October!K49+November!K49+December!K49</f>
        <v>13425</v>
      </c>
      <c r="N49" s="7">
        <f>January!L49+February!L49+March!L49+April!L49+May!L49+June!L49+July!L49+August!L49+September!L49+October!L49+November!L49+December!L49</f>
        <v>39910</v>
      </c>
      <c r="O49" s="7">
        <f>January!M49+February!M49+March!M49+April!M49+May!M49+June!M49+July!M49+August!M49+September!M49+October!M49+November!M49+December!M49</f>
        <v>2473</v>
      </c>
      <c r="P49" s="7">
        <f>January!N49+February!N49+March!N49+April!N49+May!N49+June!N49+July!N49+August!N49+September!N49+October!N49+November!N49+December!N49</f>
        <v>3594</v>
      </c>
      <c r="Q49" s="7">
        <f>December!O49</f>
        <v>1729</v>
      </c>
      <c r="R49" s="7">
        <f>January!P49+February!P49+March!P49+April!P49+May!P49+June!P49+July!P49+August!P49+September!P49+October!P49+November!P49+December!P49</f>
        <v>138</v>
      </c>
      <c r="S49" s="7">
        <f>January!Q49+February!Q49+March!Q49+April!Q49+May!Q49+June!Q49+July!Q49+August!Q49+September!Q49+October!Q49+November!Q49+December!Q49</f>
        <v>352</v>
      </c>
      <c r="T49" s="7">
        <f>January!R49+February!R49+March!R49+April!R49+May!R49+June!R49+July!R49+August!R49+September!R49+October!R49+November!R49+December!R49</f>
        <v>12</v>
      </c>
      <c r="U49" s="7">
        <f>January!S49+February!S49+March!S49+April!S49+May!S49+June!S49+July!S49+August!S49+September!S49+October!S49+November!S49+December!S49</f>
        <v>5611</v>
      </c>
      <c r="V49" s="7">
        <f>January!T49+February!T49+March!T49+April!T49+May!T49+June!T49+July!T49+August!T49+September!T49+October!T49+November!T49+December!T49</f>
        <v>7443</v>
      </c>
    </row>
    <row r="50" spans="1:22">
      <c r="A50" s="8" t="s">
        <v>52</v>
      </c>
      <c r="B50" s="8">
        <v>23275</v>
      </c>
      <c r="C50" s="8">
        <f t="shared" si="2"/>
        <v>23275</v>
      </c>
      <c r="D50" s="8">
        <f>June!D50</f>
        <v>22803</v>
      </c>
      <c r="E50" s="8">
        <f>January!E50+February!E50+March!E50+April!E50+May!E50+June!E50+July!E50+August!E50+September!E50+October!E50+November!E50+December!E50</f>
        <v>1117</v>
      </c>
      <c r="F50" s="14">
        <f t="shared" si="6"/>
        <v>4.799140708915145E-2</v>
      </c>
      <c r="G50" s="8">
        <f>January!F50+February!F50+March!F50+April!F50+May!F50+June!F50+July!F50+August!F50+September!F50+October!F50+November!F50+December!F50</f>
        <v>1584</v>
      </c>
      <c r="H50" s="21">
        <f t="shared" si="7"/>
        <v>6.805585392051558E-2</v>
      </c>
      <c r="I50" s="8">
        <f>December!G50</f>
        <v>23093</v>
      </c>
      <c r="J50" s="8">
        <f>January!H50+February!H50+March!H50+April!H50+May!H50+June!H50+July!H50+August!H50+September!H50+October!H50+November!H50+December!H50</f>
        <v>636</v>
      </c>
      <c r="K50" s="8">
        <f>January!I50+February!I50+March!I50+April!I50+May!I50+June!I50+July!I50+August!I50+September!I50+October!I50+November!I50+December!I50</f>
        <v>250</v>
      </c>
      <c r="L50" s="8">
        <f>January!J50+February!J50+March!J50+April!J50+May!J50+June!J50+July!J50+August!J50+September!J50+October!J50+November!J50+December!J50</f>
        <v>28170</v>
      </c>
      <c r="M50" s="8">
        <f>January!K50+February!K50+March!K50+April!K50+May!K50+June!K50+July!K50+August!K50+September!K50+October!K50+November!K50+December!K50</f>
        <v>10130</v>
      </c>
      <c r="N50" s="8">
        <f>January!L50+February!L50+March!L50+April!L50+May!L50+June!L50+July!L50+August!L50+September!L50+October!L50+November!L50+December!L50</f>
        <v>18040</v>
      </c>
      <c r="O50" s="8">
        <f>January!M50+February!M50+March!M50+April!M50+May!M50+June!M50+July!M50+August!M50+September!M50+October!M50+November!M50+December!M50</f>
        <v>2817</v>
      </c>
      <c r="P50" s="8">
        <f>January!N50+February!N50+March!N50+April!N50+May!N50+June!N50+July!N50+August!N50+September!N50+October!N50+November!N50+December!N50</f>
        <v>3284</v>
      </c>
      <c r="Q50" s="8">
        <f>December!O50</f>
        <v>1869</v>
      </c>
      <c r="R50" s="8">
        <f>January!P50+February!P50+March!P50+April!P50+May!P50+June!P50+July!P50+August!P50+September!P50+October!P50+November!P50+December!P50</f>
        <v>113</v>
      </c>
      <c r="S50" s="8">
        <f>January!Q50+February!Q50+March!Q50+April!Q50+May!Q50+June!Q50+July!Q50+August!Q50+September!Q50+October!Q50+November!Q50+December!Q50</f>
        <v>411</v>
      </c>
      <c r="T50" s="8">
        <f>January!R50+February!R50+March!R50+April!R50+May!R50+June!R50+July!R50+August!R50+September!R50+October!R50+November!R50+December!R50</f>
        <v>185</v>
      </c>
      <c r="U50" s="8">
        <f>January!S50+February!S50+March!S50+April!S50+May!S50+June!S50+July!S50+August!S50+September!S50+October!S50+November!S50+December!S50</f>
        <v>5597</v>
      </c>
      <c r="V50" s="8">
        <f>January!T50+February!T50+March!T50+April!T50+May!T50+June!T50+July!T50+August!T50+September!T50+October!T50+November!T50+December!T50</f>
        <v>2155</v>
      </c>
    </row>
    <row r="51" spans="1:22">
      <c r="A51" s="7" t="s">
        <v>53</v>
      </c>
      <c r="B51" s="7">
        <v>10987</v>
      </c>
      <c r="C51" s="7">
        <f t="shared" si="2"/>
        <v>10987</v>
      </c>
      <c r="D51" s="7">
        <f>June!D51</f>
        <v>10851</v>
      </c>
      <c r="E51" s="7">
        <f>January!E51+February!E51+March!E51+April!E51+May!E51+June!E51+July!E51+August!E51+September!E51+October!E51+November!E51+December!E51</f>
        <v>1145</v>
      </c>
      <c r="F51" s="13">
        <f t="shared" si="6"/>
        <v>0.10421407117502503</v>
      </c>
      <c r="G51" s="7">
        <f>January!F51+February!F51+March!F51+April!F51+May!F51+June!F51+July!F51+August!F51+September!F51+October!F51+November!F51+December!F51</f>
        <v>1272</v>
      </c>
      <c r="H51" s="22">
        <f t="shared" si="7"/>
        <v>0.11577318649312825</v>
      </c>
      <c r="I51" s="7">
        <f>December!G51</f>
        <v>10232</v>
      </c>
      <c r="J51" s="7">
        <f>January!H51+February!H51+March!H51+April!H51+May!H51+June!H51+July!H51+August!H51+September!H51+October!H51+November!H51+December!H51</f>
        <v>311</v>
      </c>
      <c r="K51" s="7">
        <f>January!I51+February!I51+March!I51+April!I51+May!I51+June!I51+July!I51+August!I51+September!I51+October!I51+November!I51+December!I51</f>
        <v>165</v>
      </c>
      <c r="L51" s="7">
        <f>January!J51+February!J51+March!J51+April!J51+May!J51+June!J51+July!J51+August!J51+September!J51+October!J51+November!J51+December!J51</f>
        <v>15866</v>
      </c>
      <c r="M51" s="7">
        <f>January!K51+February!K51+March!K51+April!K51+May!K51+June!K51+July!K51+August!K51+September!K51+October!K51+November!K51+December!K51</f>
        <v>5482</v>
      </c>
      <c r="N51" s="7">
        <f>January!L51+February!L51+March!L51+April!L51+May!L51+June!L51+July!L51+August!L51+September!L51+October!L51+November!L51+December!L51</f>
        <v>10384</v>
      </c>
      <c r="O51" s="7">
        <f>January!M51+February!M51+March!M51+April!M51+May!M51+June!M51+July!M51+August!M51+September!M51+October!M51+November!M51+December!M51</f>
        <v>1176</v>
      </c>
      <c r="P51" s="7">
        <f>January!N51+February!N51+March!N51+April!N51+May!N51+June!N51+July!N51+August!N51+September!N51+October!N51+November!N51+December!N51</f>
        <v>1803</v>
      </c>
      <c r="Q51" s="7">
        <f>December!O51</f>
        <v>1151</v>
      </c>
      <c r="R51" s="7">
        <f>January!P51+February!P51+March!P51+April!P51+May!P51+June!P51+July!P51+August!P51+September!P51+October!P51+November!P51+December!P51</f>
        <v>106</v>
      </c>
      <c r="S51" s="7">
        <f>January!Q51+February!Q51+March!Q51+April!Q51+May!Q51+June!Q51+July!Q51+August!Q51+September!Q51+October!Q51+November!Q51+December!Q51</f>
        <v>229</v>
      </c>
      <c r="T51" s="7">
        <f>January!R51+February!R51+March!R51+April!R51+May!R51+June!R51+July!R51+August!R51+September!R51+October!R51+November!R51+December!R51</f>
        <v>129</v>
      </c>
      <c r="U51" s="7">
        <f>January!S51+February!S51+March!S51+April!S51+May!S51+June!S51+July!S51+August!S51+September!S51+October!S51+November!S51+December!S51</f>
        <v>1728</v>
      </c>
      <c r="V51" s="7">
        <f>January!T51+February!T51+March!T51+April!T51+May!T51+June!T51+July!T51+August!T51+September!T51+October!T51+November!T51+December!T51</f>
        <v>2895</v>
      </c>
    </row>
    <row r="52" spans="1:22">
      <c r="A52" s="8" t="s">
        <v>54</v>
      </c>
      <c r="B52" s="8">
        <v>29873</v>
      </c>
      <c r="C52" s="8">
        <f t="shared" si="2"/>
        <v>29873</v>
      </c>
      <c r="D52" s="8">
        <f>June!D52</f>
        <v>28468</v>
      </c>
      <c r="E52" s="8">
        <f>January!E52+February!E52+March!E52+April!E52+May!E52+June!E52+July!E52+August!E52+September!E52+October!E52+November!E52+December!E52</f>
        <v>2950</v>
      </c>
      <c r="F52" s="14">
        <f t="shared" si="6"/>
        <v>9.875138084557962E-2</v>
      </c>
      <c r="G52" s="8">
        <f>January!F52+February!F52+March!F52+April!F52+May!F52+June!F52+July!F52+August!F52+September!F52+October!F52+November!F52+December!F52</f>
        <v>4199</v>
      </c>
      <c r="H52" s="21">
        <f t="shared" si="7"/>
        <v>0.14056171124426739</v>
      </c>
      <c r="I52" s="8">
        <f>December!G52</f>
        <v>29637</v>
      </c>
      <c r="J52" s="8">
        <f>January!H52+February!H52+March!H52+April!H52+May!H52+June!H52+July!H52+August!H52+September!H52+October!H52+November!H52+December!H52</f>
        <v>1499</v>
      </c>
      <c r="K52" s="8">
        <f>January!I52+February!I52+March!I52+April!I52+May!I52+June!I52+July!I52+August!I52+September!I52+October!I52+November!I52+December!I52</f>
        <v>1255</v>
      </c>
      <c r="L52" s="8">
        <f>January!J52+February!J52+March!J52+April!J52+May!J52+June!J52+July!J52+August!J52+September!J52+October!J52+November!J52+December!J52</f>
        <v>26703</v>
      </c>
      <c r="M52" s="8">
        <f>January!K52+February!K52+March!K52+April!K52+May!K52+June!K52+July!K52+August!K52+September!K52+October!K52+November!K52+December!K52</f>
        <v>12773</v>
      </c>
      <c r="N52" s="8">
        <f>January!L52+February!L52+March!L52+April!L52+May!L52+June!L52+July!L52+August!L52+September!L52+October!L52+November!L52+December!L52</f>
        <v>13930</v>
      </c>
      <c r="O52" s="8">
        <f>January!M52+February!M52+March!M52+April!M52+May!M52+June!M52+July!M52+August!M52+September!M52+October!M52+November!M52+December!M52</f>
        <v>5457</v>
      </c>
      <c r="P52" s="8">
        <f>January!N52+February!N52+March!N52+April!N52+May!N52+June!N52+July!N52+August!N52+September!N52+October!N52+November!N52+December!N52</f>
        <v>3395</v>
      </c>
      <c r="Q52" s="8">
        <f>December!O52</f>
        <v>4874</v>
      </c>
      <c r="R52" s="8">
        <f>January!P52+February!P52+March!P52+April!P52+May!P52+June!P52+July!P52+August!P52+September!P52+October!P52+November!P52+December!P52</f>
        <v>450</v>
      </c>
      <c r="S52" s="8">
        <f>January!Q52+February!Q52+March!Q52+April!Q52+May!Q52+June!Q52+July!Q52+August!Q52+September!Q52+October!Q52+November!Q52+December!Q52</f>
        <v>654</v>
      </c>
      <c r="T52" s="8">
        <f>January!R52+February!R52+March!R52+April!R52+May!R52+June!R52+July!R52+August!R52+September!R52+October!R52+November!R52+December!R52</f>
        <v>472</v>
      </c>
      <c r="U52" s="8">
        <f>January!S52+February!S52+March!S52+April!S52+May!S52+June!S52+July!S52+August!S52+September!S52+October!S52+November!S52+December!S52</f>
        <v>4535</v>
      </c>
      <c r="V52" s="8">
        <f>January!T52+February!T52+March!T52+April!T52+May!T52+June!T52+July!T52+August!T52+September!T52+October!T52+November!T52+December!T52</f>
        <v>5649</v>
      </c>
    </row>
    <row r="53" spans="1:22">
      <c r="A53" s="7" t="s">
        <v>55</v>
      </c>
      <c r="B53" s="7">
        <v>10952</v>
      </c>
      <c r="C53" s="7">
        <f t="shared" si="2"/>
        <v>10952</v>
      </c>
      <c r="D53" s="7">
        <f>June!D53</f>
        <v>10750</v>
      </c>
      <c r="E53" s="7">
        <f>January!E53+February!E53+March!E53+April!E53+May!E53+June!E53+July!E53+August!E53+September!E53+October!E53+November!E53+December!E53</f>
        <v>420</v>
      </c>
      <c r="F53" s="13">
        <f t="shared" si="6"/>
        <v>3.8349159970781595E-2</v>
      </c>
      <c r="G53" s="7">
        <f>January!F53+February!F53+March!F53+April!F53+May!F53+June!F53+July!F53+August!F53+September!F53+October!F53+November!F53+December!F53</f>
        <v>523</v>
      </c>
      <c r="H53" s="22">
        <f t="shared" si="7"/>
        <v>4.7753834915997079E-2</v>
      </c>
      <c r="I53" s="7">
        <f>December!G53</f>
        <v>10770</v>
      </c>
      <c r="J53" s="7">
        <f>January!H53+February!H53+March!H53+April!H53+May!H53+June!H53+July!H53+August!H53+September!H53+October!H53+November!H53+December!H53</f>
        <v>97</v>
      </c>
      <c r="K53" s="7">
        <f>January!I53+February!I53+March!I53+April!I53+May!I53+June!I53+July!I53+August!I53+September!I53+October!I53+November!I53+December!I53</f>
        <v>115</v>
      </c>
      <c r="L53" s="7">
        <f>January!J53+February!J53+March!J53+April!J53+May!J53+June!J53+July!J53+August!J53+September!J53+October!J53+November!J53+December!J53</f>
        <v>5643</v>
      </c>
      <c r="M53" s="7">
        <f>January!K53+February!K53+March!K53+April!K53+May!K53+June!K53+July!K53+August!K53+September!K53+October!K53+November!K53+December!K53</f>
        <v>3471</v>
      </c>
      <c r="N53" s="7">
        <f>January!L53+February!L53+March!L53+April!L53+May!L53+June!L53+July!L53+August!L53+September!L53+October!L53+November!L53+December!L53</f>
        <v>2172</v>
      </c>
      <c r="O53" s="7">
        <f>January!M53+February!M53+March!M53+April!M53+May!M53+June!M53+July!M53+August!M53+September!M53+October!M53+November!M53+December!M53</f>
        <v>181</v>
      </c>
      <c r="P53" s="7">
        <f>January!N53+February!N53+March!N53+April!N53+May!N53+June!N53+July!N53+August!N53+September!N53+October!N53+November!N53+December!N53</f>
        <v>799</v>
      </c>
      <c r="Q53" s="7">
        <f>December!O53</f>
        <v>666</v>
      </c>
      <c r="R53" s="7">
        <f>January!P53+February!P53+March!P53+April!P53+May!P53+June!P53+July!P53+August!P53+September!P53+October!P53+November!P53+December!P53</f>
        <v>23</v>
      </c>
      <c r="S53" s="7">
        <f>January!Q53+February!Q53+March!Q53+April!Q53+May!Q53+June!Q53+July!Q53+August!Q53+September!Q53+October!Q53+November!Q53+December!Q53</f>
        <v>94</v>
      </c>
      <c r="T53" s="7">
        <f>January!R53+February!R53+March!R53+April!R53+May!R53+June!R53+July!R53+August!R53+September!R53+October!R53+November!R53+December!R53</f>
        <v>85</v>
      </c>
      <c r="U53" s="7">
        <f>January!S53+February!S53+March!S53+April!S53+May!S53+June!S53+July!S53+August!S53+September!S53+October!S53+November!S53+December!S53</f>
        <v>988</v>
      </c>
      <c r="V53" s="7">
        <f>January!T53+February!T53+March!T53+April!T53+May!T53+June!T53+July!T53+August!T53+September!T53+October!T53+November!T53+December!T53</f>
        <v>1268</v>
      </c>
    </row>
    <row r="54" spans="1:22">
      <c r="A54" s="8" t="s">
        <v>56</v>
      </c>
      <c r="B54" s="8">
        <v>22764</v>
      </c>
      <c r="C54" s="8">
        <f t="shared" si="2"/>
        <v>22764</v>
      </c>
      <c r="D54" s="8">
        <f>June!D54</f>
        <v>22303</v>
      </c>
      <c r="E54" s="8">
        <f>January!E54+February!E54+March!E54+April!E54+May!E54+June!E54+July!E54+August!E54+September!E54+October!E54+November!E54+December!E54</f>
        <v>1054</v>
      </c>
      <c r="F54" s="14">
        <f t="shared" si="6"/>
        <v>4.6301177297487263E-2</v>
      </c>
      <c r="G54" s="8">
        <f>January!F54+February!F54+March!F54+April!F54+May!F54+June!F54+July!F54+August!F54+September!F54+October!F54+November!F54+December!F54</f>
        <v>1840</v>
      </c>
      <c r="H54" s="21">
        <f t="shared" si="7"/>
        <v>8.0829379722368658E-2</v>
      </c>
      <c r="I54" s="8">
        <f>December!G54</f>
        <v>21977</v>
      </c>
      <c r="J54" s="8">
        <f>January!H54+February!H54+March!H54+April!H54+May!H54+June!H54+July!H54+August!H54+September!H54+October!H54+November!H54+December!H54</f>
        <v>513</v>
      </c>
      <c r="K54" s="8">
        <f>January!I54+February!I54+March!I54+April!I54+May!I54+June!I54+July!I54+August!I54+September!I54+October!I54+November!I54+December!I54</f>
        <v>752</v>
      </c>
      <c r="L54" s="8">
        <f>January!J54+February!J54+March!J54+April!J54+May!J54+June!J54+July!J54+August!J54+September!J54+October!J54+November!J54+December!J54</f>
        <v>25528</v>
      </c>
      <c r="M54" s="8">
        <f>January!K54+February!K54+March!K54+April!K54+May!K54+June!K54+July!K54+August!K54+September!K54+October!K54+November!K54+December!K54</f>
        <v>10554</v>
      </c>
      <c r="N54" s="8">
        <f>January!L54+February!L54+March!L54+April!L54+May!L54+June!L54+July!L54+August!L54+September!L54+October!L54+November!L54+December!L54</f>
        <v>14974</v>
      </c>
      <c r="O54" s="8">
        <f>January!M54+February!M54+March!M54+April!M54+May!M54+June!M54+July!M54+August!M54+September!M54+October!M54+November!M54+December!M54</f>
        <v>917</v>
      </c>
      <c r="P54" s="8">
        <f>January!N54+February!N54+March!N54+April!N54+May!N54+June!N54+July!N54+August!N54+September!N54+October!N54+November!N54+December!N54</f>
        <v>2055</v>
      </c>
      <c r="Q54" s="8">
        <f>December!O54</f>
        <v>1302</v>
      </c>
      <c r="R54" s="8">
        <f>January!P54+February!P54+March!P54+April!P54+May!P54+June!P54+July!P54+August!P54+September!P54+October!P54+November!P54+December!P54</f>
        <v>87</v>
      </c>
      <c r="S54" s="8">
        <f>January!Q54+February!Q54+March!Q54+April!Q54+May!Q54+June!Q54+July!Q54+August!Q54+September!Q54+October!Q54+November!Q54+December!Q54</f>
        <v>230</v>
      </c>
      <c r="T54" s="8">
        <f>January!R54+February!R54+March!R54+April!R54+May!R54+June!R54+July!R54+August!R54+September!R54+October!R54+November!R54+December!R54</f>
        <v>160</v>
      </c>
      <c r="U54" s="8">
        <f>January!S54+February!S54+March!S54+April!S54+May!S54+June!S54+July!S54+August!S54+September!S54+October!S54+November!S54+December!S54</f>
        <v>4639</v>
      </c>
      <c r="V54" s="8">
        <f>January!T54+February!T54+March!T54+April!T54+May!T54+June!T54+July!T54+August!T54+September!T54+October!T54+November!T54+December!T54</f>
        <v>4471</v>
      </c>
    </row>
    <row r="55" spans="1:22">
      <c r="A55" s="7" t="s">
        <v>57</v>
      </c>
      <c r="B55" s="7">
        <v>10330</v>
      </c>
      <c r="C55" s="7">
        <f t="shared" si="2"/>
        <v>10330</v>
      </c>
      <c r="D55" s="7">
        <f>June!D55</f>
        <v>10553</v>
      </c>
      <c r="E55" s="7">
        <f>January!E55+February!E55+March!E55+April!E55+May!E55+June!E55+July!E55+August!E55+September!E55+October!E55+November!E55+December!E55</f>
        <v>477</v>
      </c>
      <c r="F55" s="13">
        <f t="shared" si="6"/>
        <v>4.6176185866408516E-2</v>
      </c>
      <c r="G55" s="7">
        <f>January!F55+February!F55+March!F55+April!F55+May!F55+June!F55+July!F55+August!F55+September!F55+October!F55+November!F55+December!F55</f>
        <v>273</v>
      </c>
      <c r="H55" s="22">
        <f t="shared" si="7"/>
        <v>2.6427879961277833E-2</v>
      </c>
      <c r="I55" s="7">
        <f>December!G55</f>
        <v>10235</v>
      </c>
      <c r="J55" s="7">
        <f>January!H55+February!H55+March!H55+April!H55+May!H55+June!H55+July!H55+August!H55+September!H55+October!H55+November!H55+December!H55</f>
        <v>107</v>
      </c>
      <c r="K55" s="7">
        <f>January!I55+February!I55+March!I55+April!I55+May!I55+June!I55+July!I55+August!I55+September!I55+October!I55+November!I55+December!I55</f>
        <v>150</v>
      </c>
      <c r="L55" s="7">
        <f>January!J55+February!J55+March!J55+April!J55+May!J55+June!J55+July!J55+August!J55+September!J55+October!J55+November!J55+December!J55</f>
        <v>2989</v>
      </c>
      <c r="M55" s="7">
        <f>January!K55+February!K55+March!K55+April!K55+May!K55+June!K55+July!K55+August!K55+September!K55+October!K55+November!K55+December!K55</f>
        <v>1668</v>
      </c>
      <c r="N55" s="7">
        <f>January!L55+February!L55+March!L55+April!L55+May!L55+June!L55+July!L55+August!L55+September!L55+October!L55+November!L55+December!L55</f>
        <v>1321</v>
      </c>
      <c r="O55" s="7">
        <f>January!M55+February!M55+March!M55+April!M55+May!M55+June!M55+July!M55+August!M55+September!M55+October!M55+November!M55+December!M55</f>
        <v>34</v>
      </c>
      <c r="P55" s="7">
        <f>January!N55+February!N55+March!N55+April!N55+May!N55+June!N55+July!N55+August!N55+September!N55+October!N55+November!N55+December!N55</f>
        <v>230</v>
      </c>
      <c r="Q55" s="7">
        <f>December!O55</f>
        <v>287</v>
      </c>
      <c r="R55" s="7">
        <f>January!P55+February!P55+March!P55+April!P55+May!P55+June!P55+July!P55+August!P55+September!P55+October!P55+November!P55+December!P55</f>
        <v>7</v>
      </c>
      <c r="S55" s="7">
        <f>January!Q55+February!Q55+March!Q55+April!Q55+May!Q55+June!Q55+July!Q55+August!Q55+September!Q55+October!Q55+November!Q55+December!Q55</f>
        <v>33</v>
      </c>
      <c r="T55" s="7">
        <f>January!R55+February!R55+March!R55+April!R55+May!R55+June!R55+July!R55+August!R55+September!R55+October!R55+November!R55+December!R55</f>
        <v>18</v>
      </c>
      <c r="U55" s="7">
        <f>January!S55+February!S55+March!S55+April!S55+May!S55+June!S55+July!S55+August!S55+September!S55+October!S55+November!S55+December!S55</f>
        <v>561</v>
      </c>
      <c r="V55" s="7">
        <f>January!T55+February!T55+March!T55+April!T55+May!T55+June!T55+July!T55+August!T55+September!T55+October!T55+November!T55+December!T55</f>
        <v>1410</v>
      </c>
    </row>
    <row r="56" spans="1:22">
      <c r="A56" s="8" t="s">
        <v>58</v>
      </c>
      <c r="B56" s="8">
        <v>14521</v>
      </c>
      <c r="C56" s="8">
        <f t="shared" si="2"/>
        <v>14521</v>
      </c>
      <c r="D56" s="8">
        <f>June!D56</f>
        <v>14582</v>
      </c>
      <c r="E56" s="8">
        <f>January!E56+February!E56+March!E56+April!E56+May!E56+June!E56+July!E56+August!E56+September!E56+October!E56+November!E56+December!E56</f>
        <v>969</v>
      </c>
      <c r="F56" s="14">
        <f t="shared" si="6"/>
        <v>6.6730941395220719E-2</v>
      </c>
      <c r="G56" s="8">
        <f>January!F56+February!F56+March!F56+April!F56+May!F56+June!F56+July!F56+August!F56+September!F56+October!F56+November!F56+December!F56</f>
        <v>972</v>
      </c>
      <c r="H56" s="21">
        <f t="shared" si="7"/>
        <v>6.693753873700159E-2</v>
      </c>
      <c r="I56" s="8">
        <f>December!G56</f>
        <v>14665</v>
      </c>
      <c r="J56" s="8">
        <f>January!H56+February!H56+March!H56+April!H56+May!H56+June!H56+July!H56+August!H56+September!H56+October!H56+November!H56+December!H56</f>
        <v>230</v>
      </c>
      <c r="K56" s="8">
        <f>January!I56+February!I56+March!I56+April!I56+May!I56+June!I56+July!I56+August!I56+September!I56+October!I56+November!I56+December!I56</f>
        <v>262</v>
      </c>
      <c r="L56" s="8">
        <f>January!J56+February!J56+March!J56+April!J56+May!J56+June!J56+July!J56+August!J56+September!J56+October!J56+November!J56+December!J56</f>
        <v>3091</v>
      </c>
      <c r="M56" s="8">
        <f>January!K56+February!K56+March!K56+April!K56+May!K56+June!K56+July!K56+August!K56+September!K56+October!K56+November!K56+December!K56</f>
        <v>1162</v>
      </c>
      <c r="N56" s="8">
        <f>January!L56+February!L56+March!L56+April!L56+May!L56+June!L56+July!L56+August!L56+September!L56+October!L56+November!L56+December!L56</f>
        <v>1929</v>
      </c>
      <c r="O56" s="8">
        <f>January!M56+February!M56+March!M56+April!M56+May!M56+June!M56+July!M56+August!M56+September!M56+October!M56+November!M56+December!M56</f>
        <v>198</v>
      </c>
      <c r="P56" s="8">
        <f>January!N56+February!N56+March!N56+April!N56+May!N56+June!N56+July!N56+August!N56+September!N56+October!N56+November!N56+December!N56</f>
        <v>390</v>
      </c>
      <c r="Q56" s="8">
        <f>December!O56</f>
        <v>727</v>
      </c>
      <c r="R56" s="8">
        <f>January!P56+February!P56+March!P56+April!P56+May!P56+June!P56+July!P56+August!P56+September!P56+October!P56+November!P56+December!P56</f>
        <v>27</v>
      </c>
      <c r="S56" s="8">
        <f>January!Q56+February!Q56+March!Q56+April!Q56+May!Q56+June!Q56+July!Q56+August!Q56+September!Q56+October!Q56+November!Q56+December!Q56</f>
        <v>47</v>
      </c>
      <c r="T56" s="8">
        <f>January!R56+February!R56+March!R56+April!R56+May!R56+June!R56+July!R56+August!R56+September!R56+October!R56+November!R56+December!R56</f>
        <v>40</v>
      </c>
      <c r="U56" s="8">
        <f>January!S56+February!S56+March!S56+April!S56+May!S56+June!S56+July!S56+August!S56+September!S56+October!S56+November!S56+December!S56</f>
        <v>2036</v>
      </c>
      <c r="V56" s="8">
        <f>January!T56+February!T56+March!T56+April!T56+May!T56+June!T56+July!T56+August!T56+September!T56+October!T56+November!T56+December!T56</f>
        <v>434</v>
      </c>
    </row>
    <row r="57" spans="1:22">
      <c r="A57" s="7" t="s">
        <v>59</v>
      </c>
      <c r="B57" s="7">
        <v>14622</v>
      </c>
      <c r="C57" s="7">
        <f t="shared" si="2"/>
        <v>14622</v>
      </c>
      <c r="D57" s="7">
        <f>June!D57</f>
        <v>14985</v>
      </c>
      <c r="E57" s="7">
        <f>January!E57+February!E57+March!E57+April!E57+May!E57+June!E57+July!E57+August!E57+September!E57+October!E57+November!E57+December!E57</f>
        <v>653</v>
      </c>
      <c r="F57" s="13">
        <f t="shared" si="6"/>
        <v>4.4658733415401448E-2</v>
      </c>
      <c r="G57" s="7">
        <f>January!F57+February!F57+March!F57+April!F57+May!F57+June!F57+July!F57+August!F57+September!F57+October!F57+November!F57+December!F57</f>
        <v>216</v>
      </c>
      <c r="H57" s="22">
        <f t="shared" si="7"/>
        <v>1.4772260976610586E-2</v>
      </c>
      <c r="I57" s="7">
        <f>December!G57</f>
        <v>14280</v>
      </c>
      <c r="J57" s="7">
        <f>January!H57+February!H57+March!H57+April!H57+May!H57+June!H57+July!H57+August!H57+September!H57+October!H57+November!H57+December!H57</f>
        <v>198</v>
      </c>
      <c r="K57" s="7">
        <f>January!I57+February!I57+March!I57+April!I57+May!I57+June!I57+July!I57+August!I57+September!I57+October!I57+November!I57+December!I57</f>
        <v>56</v>
      </c>
      <c r="L57" s="7">
        <f>January!J57+February!J57+March!J57+April!J57+May!J57+June!J57+July!J57+August!J57+September!J57+October!J57+November!J57+December!J57</f>
        <v>4693</v>
      </c>
      <c r="M57" s="7">
        <f>January!K57+February!K57+March!K57+April!K57+May!K57+June!K57+July!K57+August!K57+September!K57+October!K57+November!K57+December!K57</f>
        <v>2381</v>
      </c>
      <c r="N57" s="7">
        <f>January!L57+February!L57+March!L57+April!L57+May!L57+June!L57+July!L57+August!L57+September!L57+October!L57+November!L57+December!L57</f>
        <v>2312</v>
      </c>
      <c r="O57" s="7">
        <f>January!M57+February!M57+March!M57+April!M57+May!M57+June!M57+July!M57+August!M57+September!M57+October!M57+November!M57+December!M57</f>
        <v>602</v>
      </c>
      <c r="P57" s="7">
        <f>January!N57+February!N57+March!N57+April!N57+May!N57+June!N57+July!N57+August!N57+September!N57+October!N57+November!N57+December!N57</f>
        <v>610</v>
      </c>
      <c r="Q57" s="7">
        <f>December!O57</f>
        <v>776</v>
      </c>
      <c r="R57" s="7">
        <f>January!P57+February!P57+March!P57+April!P57+May!P57+June!P57+July!P57+August!P57+September!P57+October!P57+November!P57+December!P57</f>
        <v>64</v>
      </c>
      <c r="S57" s="7">
        <f>January!Q57+February!Q57+March!Q57+April!Q57+May!Q57+June!Q57+July!Q57+August!Q57+September!Q57+October!Q57+November!Q57+December!Q57</f>
        <v>64</v>
      </c>
      <c r="T57" s="7">
        <f>January!R57+February!R57+March!R57+April!R57+May!R57+June!R57+July!R57+August!R57+September!R57+October!R57+November!R57+December!R57</f>
        <v>39</v>
      </c>
      <c r="U57" s="7">
        <f>January!S57+February!S57+March!S57+April!S57+May!S57+June!S57+July!S57+August!S57+September!S57+October!S57+November!S57+December!S57</f>
        <v>1677</v>
      </c>
      <c r="V57" s="7">
        <f>January!T57+February!T57+March!T57+April!T57+May!T57+June!T57+July!T57+August!T57+September!T57+October!T57+November!T57+December!T57</f>
        <v>1653</v>
      </c>
    </row>
    <row r="58" spans="1:22">
      <c r="A58" s="6" t="s">
        <v>68</v>
      </c>
      <c r="B58" s="6">
        <v>1060029</v>
      </c>
      <c r="C58" s="6">
        <f>SUM(C46:C57,C17:C44,C2:C15)</f>
        <v>1060029</v>
      </c>
      <c r="D58" s="6">
        <f>SUM(D46:D57,D17:D44,D2:D15)</f>
        <v>1012660</v>
      </c>
      <c r="E58" s="6">
        <f>SUM(E46:E57,E17:E44,E2:E15)</f>
        <v>154310</v>
      </c>
      <c r="F58" s="19">
        <f t="shared" si="6"/>
        <v>0.14557148908190248</v>
      </c>
      <c r="G58" s="6">
        <f>SUM(G46:G57,G17:G44,G2:G15)</f>
        <v>198589</v>
      </c>
      <c r="H58" s="27">
        <f t="shared" si="7"/>
        <v>0.18734298778618322</v>
      </c>
      <c r="I58" s="6">
        <f>SUM(I46:I57,I17:I44,I2:I15)</f>
        <v>983035</v>
      </c>
      <c r="J58" s="6">
        <f>January!H58+February!H58+March!H58+April!H58+May!H58+June!H58+July!H58+August!H58+September!H58+October!H58+November!H58+December!H58</f>
        <v>58913</v>
      </c>
      <c r="K58" s="6">
        <f>January!I58+February!I58+March!I58+April!I58+May!I58+June!I58+July!I58+August!I58+September!I58+October!I58+November!I58+December!I58</f>
        <v>134395</v>
      </c>
      <c r="L58" s="6">
        <f t="shared" ref="L58:V58" si="10">SUM(L46:L57,L17:L44,L2:L15)</f>
        <v>964266</v>
      </c>
      <c r="M58" s="6">
        <f t="shared" si="10"/>
        <v>428051</v>
      </c>
      <c r="N58" s="6">
        <f t="shared" si="10"/>
        <v>536215</v>
      </c>
      <c r="O58" s="6">
        <f>SUM(O45:O57,O16:O39,O2:O11)</f>
        <v>101020</v>
      </c>
      <c r="P58" s="6">
        <f t="shared" si="10"/>
        <v>101890</v>
      </c>
      <c r="Q58" s="6">
        <f t="shared" si="10"/>
        <v>123251</v>
      </c>
      <c r="R58" s="6">
        <f t="shared" si="10"/>
        <v>8279</v>
      </c>
      <c r="S58" s="6">
        <f t="shared" ref="S58" si="11">SUM(S46:S57,S17:S44,S2:S15)</f>
        <v>14418</v>
      </c>
      <c r="T58" s="6">
        <f t="shared" si="10"/>
        <v>11764</v>
      </c>
      <c r="U58" s="6">
        <f t="shared" si="10"/>
        <v>158489</v>
      </c>
      <c r="V58" s="6">
        <f t="shared" si="10"/>
        <v>158489</v>
      </c>
    </row>
  </sheetData>
  <sheetProtection autoFilter="0"/>
  <autoFilter ref="A1:V58" xr:uid="{00000000-0009-0000-0000-000000000000}"/>
  <conditionalFormatting sqref="F2 F4 F6 F8 F10 F16 F39 F47 F49 F51 F53 F55 F57">
    <cfRule type="cellIs" dxfId="73" priority="21" operator="lessThan">
      <formula>0.04</formula>
    </cfRule>
  </conditionalFormatting>
  <conditionalFormatting sqref="F3 F5 F7 F9 F46 F48 F50 F52 F54 F56">
    <cfRule type="cellIs" dxfId="72" priority="19" operator="lessThan">
      <formula>0.04</formula>
    </cfRule>
  </conditionalFormatting>
  <conditionalFormatting sqref="H2 H4 H6 H8 H10 H16 H39 H47 H49 H51 H53 H55 H57">
    <cfRule type="cellIs" dxfId="71" priority="18" operator="lessThan">
      <formula>0.03</formula>
    </cfRule>
  </conditionalFormatting>
  <conditionalFormatting sqref="H3 H5 H7 H9 H46 H48 H50 H52 H54 H56">
    <cfRule type="cellIs" dxfId="70" priority="17" operator="lessThan">
      <formula>0.03</formula>
    </cfRule>
  </conditionalFormatting>
  <conditionalFormatting sqref="F18 F20 F22 F24">
    <cfRule type="cellIs" dxfId="69" priority="16" operator="lessThan">
      <formula>0.04</formula>
    </cfRule>
  </conditionalFormatting>
  <conditionalFormatting sqref="F17 F19 F23">
    <cfRule type="cellIs" dxfId="68" priority="15" operator="lessThan">
      <formula>0.04</formula>
    </cfRule>
  </conditionalFormatting>
  <conditionalFormatting sqref="H18 H20 H22 H24">
    <cfRule type="cellIs" dxfId="67" priority="14" operator="lessThan">
      <formula>0.03</formula>
    </cfRule>
  </conditionalFormatting>
  <conditionalFormatting sqref="H17 H19 H23">
    <cfRule type="cellIs" dxfId="66" priority="13" operator="lessThan">
      <formula>0.03</formula>
    </cfRule>
  </conditionalFormatting>
  <conditionalFormatting sqref="F26 F28 F30">
    <cfRule type="cellIs" dxfId="65" priority="12" operator="lessThan">
      <formula>0.04</formula>
    </cfRule>
  </conditionalFormatting>
  <conditionalFormatting sqref="F25 F27 F29 F31">
    <cfRule type="cellIs" dxfId="64" priority="11" operator="lessThan">
      <formula>0.04</formula>
    </cfRule>
  </conditionalFormatting>
  <conditionalFormatting sqref="H26 H28 H30">
    <cfRule type="cellIs" dxfId="63" priority="10" operator="lessThan">
      <formula>0.03</formula>
    </cfRule>
  </conditionalFormatting>
  <conditionalFormatting sqref="H25 H27 H29 H31">
    <cfRule type="cellIs" dxfId="62" priority="9" operator="lessThan">
      <formula>0.03</formula>
    </cfRule>
  </conditionalFormatting>
  <conditionalFormatting sqref="F33 F35 F37">
    <cfRule type="cellIs" dxfId="61" priority="8" operator="lessThan">
      <formula>0.04</formula>
    </cfRule>
  </conditionalFormatting>
  <conditionalFormatting sqref="F32 F34 F36 F38">
    <cfRule type="cellIs" dxfId="60" priority="7" operator="lessThan">
      <formula>0.04</formula>
    </cfRule>
  </conditionalFormatting>
  <conditionalFormatting sqref="H33 H35 H37">
    <cfRule type="cellIs" dxfId="59" priority="6" operator="lessThan">
      <formula>0.03</formula>
    </cfRule>
  </conditionalFormatting>
  <conditionalFormatting sqref="H32 H34 H36 H38">
    <cfRule type="cellIs" dxfId="58" priority="5" operator="lessThan">
      <formula>0.03</formula>
    </cfRule>
  </conditionalFormatting>
  <dataValidations count="21">
    <dataValidation allowBlank="1" showInputMessage="1" showErrorMessage="1" promptTitle="Total items" prompt="This data is based on reports run on July 1, 2019_x000a_" sqref="B1" xr:uid="{00000000-0002-0000-0000-000000000000}"/>
    <dataValidation allowBlank="1" showInputMessage="1" showErrorMessage="1" promptTitle="Total items at beginning of year" prompt="This data should be the same as the &quot;Total items owned 2019.07.01&quot; column" sqref="C1" xr:uid="{00000000-0002-0000-0000-000001000000}"/>
    <dataValidation allowBlank="1" showInputMessage="1" showErrorMessage="1" promptTitle="Total items at end of the year" prompt="Should equal the &quot;Total items at end of month&quot; column for June" sqref="D1" xr:uid="{00000000-0002-0000-0000-000002000000}"/>
    <dataValidation allowBlank="1" showInputMessage="1" showErrorMessage="1" promptTitle="Percent of items added" prompt="Percentage of items added based on the number of items owned on the first of the fiscal year" sqref="F1" xr:uid="{00000000-0002-0000-0000-000003000000}"/>
    <dataValidation allowBlank="1" showInputMessage="1" showErrorMessage="1" promptTitle="Percent of items weeded" prompt="Percentage of items deleted this fiscal year based on the number owned on the first day of the fiscal year" sqref="H1" xr:uid="{00000000-0002-0000-0000-000004000000}"/>
    <dataValidation allowBlank="1" showInputMessage="1" showErrorMessage="1" promptTitle="Total titles at end of year" prompt="Should equal the &quot;Total titles at end of month&quot; column for June" sqref="I1" xr:uid="{00000000-0002-0000-0000-000005000000}"/>
    <dataValidation allowBlank="1" showInputMessage="1" showErrorMessage="1" prompt="Count of bibliographic records added this fiscal year based on the date the bibliographic record was created_x000a__x000a_This is really only a count of how many biblio records were newly created this fiscal year" sqref="J1" xr:uid="{00000000-0002-0000-0000-000006000000}"/>
    <dataValidation allowBlank="1" showInputMessage="1" showErrorMessage="1" prompt="Count of bibliographic records deleted this fiscal year based on the date the last item attached to that record was deleted_x000a__x000a_This is really only a count of how many biblio records were deleted this fiscal year" sqref="K1" xr:uid="{00000000-0002-0000-0000-000007000000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L1" xr:uid="{00000000-0002-0000-0000-000008000000}"/>
    <dataValidation allowBlank="1" showInputMessage="1" showErrorMessage="1" prompt="Based on the same report for end-of-fiscal-year adult checkouts" sqref="M1" xr:uid="{00000000-0002-0000-0000-000009000000}"/>
    <dataValidation allowBlank="1" showInputMessage="1" showErrorMessage="1" prompt="Based on the same report for end-of-fiscal-year youth checkouts" sqref="N1" xr:uid="{00000000-0002-0000-0000-00000A000000}"/>
    <dataValidation allowBlank="1" showInputMessage="1" showErrorMessage="1" prompt="Hoopla data comes via e-mail from staff at Hoopla Digital and may not arrive until after the 15th of the next month" sqref="O1" xr:uid="{00000000-0002-0000-0000-00000B000000}"/>
    <dataValidation allowBlank="1" showInputMessage="1" showErrorMessage="1" prompt="Counts how many distinct library accounts were used to check materials out at a library this year_x000a__x000a_This counts patrons checkong out items, not library visits_x000a__x000a_If a patron uses the library on the 1st, 5th, and 23rd, they will only be counted 1 time" sqref="P1" xr:uid="{00000000-0002-0000-0000-00000C000000}"/>
    <dataValidation allowBlank="1" showInputMessage="1" showErrorMessage="1" prompt="The number of borrowers with your library listed as their home library regardless of where the patron's account was created." sqref="Q1" xr:uid="{00000000-0002-0000-0000-00000D000000}"/>
    <dataValidation allowBlank="1" showInputMessage="1" showErrorMessage="1" prompt="The number of borrowers added this year with your library listed as their home library regardless of where the patron's account was created" sqref="R1" xr:uid="{00000000-0002-0000-0000-00000E000000}"/>
    <dataValidation allowBlank="1" showInputMessage="1" showErrorMessage="1" prompt="The number of borrowers deleted this fiscal year with your library listed as their home library regardless of where the patron's account was created" sqref="T1" xr:uid="{00000000-0002-0000-0000-00000F000000}"/>
    <dataValidation allowBlank="1" showInputMessage="1" showErrorMessage="1" prompt="Counts the number of NExpress items your library shipped to another NExpress library this fiscal year - regardless of whether or not any one at the destination library checked out that item once it got there" sqref="U1" xr:uid="{00000000-0002-0000-0000-000010000000}"/>
    <dataValidation allowBlank="1" showInputMessage="1" showErrorMessage="1" prompt="Counts the number of NExpress items your library received from  other NExpress libraries this fiscal year - regardless of whether or not the patron who requested the item actually checked it out or not" sqref="V1" xr:uid="{00000000-0002-0000-0000-000011000000}"/>
    <dataValidation allowBlank="1" showInputMessage="1" showErrorMessage="1" promptTitle="Items added this year" prompt="The number of items added this year based on the accession date field in the item record" sqref="E1" xr:uid="{00000000-0002-0000-0000-000012000000}"/>
    <dataValidation allowBlank="1" showInputMessage="1" showErrorMessage="1" promptTitle="Items deleted this year" prompt="The number of items deleted this fiscal year based on the time stamp in the item record in the deleted items table" sqref="G1" xr:uid="{00000000-0002-0000-0000-000013000000}"/>
    <dataValidation allowBlank="1" showInputMessage="1" showErrorMessage="1" prompt="The number of borrowers renewed this year with your library listed as their home library regardless of where the patron's account was created (new feature in 2018 - no data prior to July 28, 2018)" sqref="S1" xr:uid="{00000000-0002-0000-0000-000014000000}"/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0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197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60005</v>
      </c>
      <c r="C2" s="7">
        <f>September!D2</f>
        <v>60617</v>
      </c>
      <c r="D2" s="7">
        <f>OctoberR!I2</f>
        <v>60819</v>
      </c>
      <c r="E2" s="7">
        <f>OctoberR!J2</f>
        <v>347</v>
      </c>
      <c r="F2" s="7">
        <f>OctoberR!K2</f>
        <v>144</v>
      </c>
      <c r="G2" s="7">
        <f>OctoberR!L2</f>
        <v>59464</v>
      </c>
      <c r="H2" s="7">
        <f>OctoberR!M2</f>
        <v>143</v>
      </c>
      <c r="I2" s="7">
        <f>OctoberR!N2</f>
        <v>54</v>
      </c>
      <c r="J2" s="7">
        <f>OctoberR!B2</f>
        <v>5674</v>
      </c>
      <c r="K2" s="7">
        <f>OctoberR!C2</f>
        <v>2881</v>
      </c>
      <c r="L2" s="7">
        <f>OctoberR!D2</f>
        <v>2793</v>
      </c>
      <c r="M2" s="7">
        <f>OctoberR!U2</f>
        <v>501</v>
      </c>
      <c r="N2" s="7">
        <f>OctoberR!G2</f>
        <v>525</v>
      </c>
      <c r="O2" s="7">
        <f>OctoberR!O2</f>
        <v>6686</v>
      </c>
      <c r="P2" s="7">
        <f>OctoberR!P2</f>
        <v>51</v>
      </c>
      <c r="Q2" s="7">
        <f>OctoberR!Q2</f>
        <v>19</v>
      </c>
      <c r="R2" s="7">
        <f>OctoberR!R2</f>
        <v>0</v>
      </c>
      <c r="S2" s="7">
        <f>OctoberR!E2</f>
        <v>812</v>
      </c>
      <c r="T2" s="7">
        <f>OctoberR!F2</f>
        <v>846</v>
      </c>
    </row>
    <row r="3" spans="1:20">
      <c r="A3" s="8" t="s">
        <v>8</v>
      </c>
      <c r="B3" s="8">
        <f>'YTD Totals'!B3</f>
        <v>26133</v>
      </c>
      <c r="C3" s="8">
        <f>September!D3</f>
        <v>26597</v>
      </c>
      <c r="D3" s="8">
        <f>OctoberR!I3</f>
        <v>26654</v>
      </c>
      <c r="E3" s="8">
        <f>OctoberR!J3</f>
        <v>150</v>
      </c>
      <c r="F3" s="8">
        <f>OctoberR!K3</f>
        <v>93</v>
      </c>
      <c r="G3" s="8">
        <f>OctoberR!L3</f>
        <v>26169</v>
      </c>
      <c r="H3" s="8">
        <f>OctoberR!M3</f>
        <v>44</v>
      </c>
      <c r="I3" s="8">
        <f>OctoberR!N3</f>
        <v>56</v>
      </c>
      <c r="J3" s="8">
        <f>OctoberR!B3</f>
        <v>1842</v>
      </c>
      <c r="K3" s="8">
        <f>OctoberR!C3</f>
        <v>824</v>
      </c>
      <c r="L3" s="8">
        <f>OctoberR!D3</f>
        <v>1018</v>
      </c>
      <c r="M3" s="8">
        <f>OctoberR!U3</f>
        <v>300</v>
      </c>
      <c r="N3" s="8">
        <f>OctoberR!G3</f>
        <v>184</v>
      </c>
      <c r="O3" s="8">
        <f>OctoberR!O3</f>
        <v>4106</v>
      </c>
      <c r="P3" s="8">
        <f>OctoberR!P3</f>
        <v>7</v>
      </c>
      <c r="Q3" s="8">
        <f>OctoberR!Q3</f>
        <v>9</v>
      </c>
      <c r="R3" s="8">
        <f>OctoberR!R3</f>
        <v>0</v>
      </c>
      <c r="S3" s="8">
        <f>OctoberR!E3</f>
        <v>332</v>
      </c>
      <c r="T3" s="8">
        <f>OctoberR!F3</f>
        <v>437</v>
      </c>
    </row>
    <row r="4" spans="1:20">
      <c r="A4" s="7" t="s">
        <v>9</v>
      </c>
      <c r="B4" s="7">
        <f>'YTD Totals'!B4</f>
        <v>67246</v>
      </c>
      <c r="C4" s="7">
        <f>September!D4</f>
        <v>66971</v>
      </c>
      <c r="D4" s="7">
        <f>OctoberR!I4</f>
        <v>66523</v>
      </c>
      <c r="E4" s="7">
        <f>OctoberR!J4</f>
        <v>563</v>
      </c>
      <c r="F4" s="7">
        <f>OctoberR!K4</f>
        <v>974</v>
      </c>
      <c r="G4" s="7">
        <f>OctoberR!L4</f>
        <v>62891</v>
      </c>
      <c r="H4" s="7">
        <f>OctoberR!M4</f>
        <v>291</v>
      </c>
      <c r="I4" s="7">
        <f>OctoberR!N4</f>
        <v>259</v>
      </c>
      <c r="J4" s="7">
        <f>OctoberR!B4</f>
        <v>7735</v>
      </c>
      <c r="K4" s="7">
        <f>OctoberR!C4</f>
        <v>3077</v>
      </c>
      <c r="L4" s="7">
        <f>OctoberR!D4</f>
        <v>4658</v>
      </c>
      <c r="M4" s="7">
        <f>OctoberR!U5</f>
        <v>960</v>
      </c>
      <c r="N4" s="7">
        <f>OctoberR!G4</f>
        <v>631</v>
      </c>
      <c r="O4" s="7">
        <f>OctoberR!O4</f>
        <v>6976</v>
      </c>
      <c r="P4" s="7">
        <f>OctoberR!P4</f>
        <v>21</v>
      </c>
      <c r="Q4" s="7">
        <f>OctoberR!Q4</f>
        <v>15</v>
      </c>
      <c r="R4" s="7">
        <f>OctoberR!R4</f>
        <v>1</v>
      </c>
      <c r="S4" s="7">
        <f>OctoberR!E4</f>
        <v>648</v>
      </c>
      <c r="T4" s="7">
        <f>OctoberR!F4</f>
        <v>1034</v>
      </c>
    </row>
    <row r="5" spans="1:20">
      <c r="A5" s="8" t="s">
        <v>10</v>
      </c>
      <c r="B5" s="8">
        <f>'YTD Totals'!B5</f>
        <v>11962</v>
      </c>
      <c r="C5" s="8">
        <f>September!D5</f>
        <v>11979</v>
      </c>
      <c r="D5" s="8">
        <f>OctoberR!I5</f>
        <v>11991</v>
      </c>
      <c r="E5" s="8">
        <f>OctoberR!J5</f>
        <v>21</v>
      </c>
      <c r="F5" s="8">
        <f>OctoberR!K5</f>
        <v>9</v>
      </c>
      <c r="G5" s="8">
        <f>OctoberR!L5</f>
        <v>11715</v>
      </c>
      <c r="H5" s="8">
        <f>OctoberR!M5</f>
        <v>0</v>
      </c>
      <c r="I5" s="8">
        <f>OctoberR!N5</f>
        <v>3</v>
      </c>
      <c r="J5" s="8">
        <f>OctoberR!B5</f>
        <v>195</v>
      </c>
      <c r="K5" s="8">
        <f>OctoberR!C5</f>
        <v>99</v>
      </c>
      <c r="L5" s="8">
        <f>OctoberR!D5</f>
        <v>96</v>
      </c>
      <c r="M5" s="8">
        <f>OctoberR!U7</f>
        <v>15</v>
      </c>
      <c r="N5" s="8">
        <f>OctoberR!G5</f>
        <v>18</v>
      </c>
      <c r="O5" s="8">
        <f>OctoberR!O5</f>
        <v>167</v>
      </c>
      <c r="P5" s="8">
        <f>OctoberR!P5</f>
        <v>2</v>
      </c>
      <c r="Q5" s="8">
        <f>OctoberR!Q5</f>
        <v>1</v>
      </c>
      <c r="R5" s="8">
        <f>OctoberR!R5</f>
        <v>0</v>
      </c>
      <c r="S5" s="8">
        <f>OctoberR!E5</f>
        <v>76</v>
      </c>
      <c r="T5" s="8">
        <f>OctoberR!F5</f>
        <v>27</v>
      </c>
    </row>
    <row r="6" spans="1:20">
      <c r="A6" s="7" t="s">
        <v>11</v>
      </c>
      <c r="B6" s="7">
        <f>'YTD Totals'!B6</f>
        <v>57156</v>
      </c>
      <c r="C6" s="7">
        <f>September!D6</f>
        <v>58218</v>
      </c>
      <c r="D6" s="7">
        <f>OctoberR!I6</f>
        <v>58274</v>
      </c>
      <c r="E6" s="7">
        <f>OctoberR!J6</f>
        <v>544</v>
      </c>
      <c r="F6" s="7">
        <f>OctoberR!K6</f>
        <v>450</v>
      </c>
      <c r="G6" s="7">
        <f>OctoberR!L6</f>
        <v>55428</v>
      </c>
      <c r="H6" s="7">
        <f>OctoberR!M6</f>
        <v>293</v>
      </c>
      <c r="I6" s="7">
        <f>OctoberR!N6</f>
        <v>132</v>
      </c>
      <c r="J6" s="7">
        <f>OctoberR!B6</f>
        <v>5978</v>
      </c>
      <c r="K6" s="7">
        <f>OctoberR!C6</f>
        <v>2569</v>
      </c>
      <c r="L6" s="7">
        <f>OctoberR!D6</f>
        <v>3409</v>
      </c>
      <c r="M6" s="7">
        <f>OctoberR!U8</f>
        <v>432</v>
      </c>
      <c r="N6" s="7">
        <f>OctoberR!G6</f>
        <v>599</v>
      </c>
      <c r="O6" s="7">
        <f>OctoberR!O6</f>
        <v>12732</v>
      </c>
      <c r="P6" s="7">
        <f>OctoberR!P6</f>
        <v>28</v>
      </c>
      <c r="Q6" s="7">
        <f>OctoberR!Q6</f>
        <v>35</v>
      </c>
      <c r="R6" s="7">
        <f>OctoberR!R6</f>
        <v>2</v>
      </c>
      <c r="S6" s="7">
        <f>OctoberR!E6</f>
        <v>900</v>
      </c>
      <c r="T6" s="7">
        <f>OctoberR!F6</f>
        <v>927</v>
      </c>
    </row>
    <row r="7" spans="1:20">
      <c r="A7" s="8" t="s">
        <v>12</v>
      </c>
      <c r="B7" s="8">
        <f>'YTD Totals'!B7</f>
        <v>14058</v>
      </c>
      <c r="C7" s="8">
        <f>September!D7</f>
        <v>14139</v>
      </c>
      <c r="D7" s="8">
        <f>OctoberR!I7</f>
        <v>14157</v>
      </c>
      <c r="E7" s="8">
        <f>OctoberR!J7</f>
        <v>33</v>
      </c>
      <c r="F7" s="8">
        <f>OctoberR!K7</f>
        <v>15</v>
      </c>
      <c r="G7" s="8">
        <f>OctoberR!L7</f>
        <v>14068</v>
      </c>
      <c r="H7" s="8">
        <f>OctoberR!M7</f>
        <v>17</v>
      </c>
      <c r="I7" s="8">
        <f>OctoberR!N7</f>
        <v>5</v>
      </c>
      <c r="J7" s="8">
        <f>OctoberR!B7</f>
        <v>692</v>
      </c>
      <c r="K7" s="8">
        <f>OctoberR!C7</f>
        <v>499</v>
      </c>
      <c r="L7" s="8">
        <f>OctoberR!D7</f>
        <v>193</v>
      </c>
      <c r="M7" s="8">
        <f>OctoberR!U9</f>
        <v>14</v>
      </c>
      <c r="N7" s="8">
        <f>OctoberR!G7</f>
        <v>66</v>
      </c>
      <c r="O7" s="8">
        <f>OctoberR!O7</f>
        <v>665</v>
      </c>
      <c r="P7" s="8">
        <f>OctoberR!P7</f>
        <v>1</v>
      </c>
      <c r="Q7" s="8">
        <f>OctoberR!Q7</f>
        <v>2</v>
      </c>
      <c r="R7" s="8">
        <f>OctoberR!R7</f>
        <v>0</v>
      </c>
      <c r="S7" s="8">
        <f>OctoberR!E7</f>
        <v>85</v>
      </c>
      <c r="T7" s="8">
        <f>OctoberR!F7</f>
        <v>153</v>
      </c>
    </row>
    <row r="8" spans="1:20">
      <c r="A8" s="7" t="s">
        <v>13</v>
      </c>
      <c r="B8" s="7">
        <f>'YTD Totals'!B8</f>
        <v>9608</v>
      </c>
      <c r="C8" s="7">
        <f>September!D8</f>
        <v>9609</v>
      </c>
      <c r="D8" s="7">
        <f>OctoberR!I8</f>
        <v>9619</v>
      </c>
      <c r="E8" s="7">
        <f>OctoberR!J8</f>
        <v>23</v>
      </c>
      <c r="F8" s="7">
        <f>OctoberR!K8</f>
        <v>13</v>
      </c>
      <c r="G8" s="7">
        <f>OctoberR!L8</f>
        <v>9464</v>
      </c>
      <c r="H8" s="7">
        <f>OctoberR!M8</f>
        <v>0</v>
      </c>
      <c r="I8" s="7">
        <f>OctoberR!N8</f>
        <v>1</v>
      </c>
      <c r="J8" s="7">
        <f>OctoberR!B8</f>
        <v>450</v>
      </c>
      <c r="K8" s="7">
        <f>OctoberR!C8</f>
        <v>390</v>
      </c>
      <c r="L8" s="7">
        <f>OctoberR!D8</f>
        <v>60</v>
      </c>
      <c r="M8" s="7">
        <f>OctoberR!U10</f>
        <v>32</v>
      </c>
      <c r="N8" s="7">
        <f>OctoberR!G8</f>
        <v>47</v>
      </c>
      <c r="O8" s="7">
        <f>OctoberR!O8</f>
        <v>524</v>
      </c>
      <c r="P8" s="7">
        <f>OctoberR!P8</f>
        <v>4</v>
      </c>
      <c r="Q8" s="7">
        <f>OctoberR!Q8</f>
        <v>1</v>
      </c>
      <c r="R8" s="7">
        <f>OctoberR!R8</f>
        <v>0</v>
      </c>
      <c r="S8" s="7">
        <f>OctoberR!E8</f>
        <v>49</v>
      </c>
      <c r="T8" s="7">
        <f>OctoberR!F8</f>
        <v>111</v>
      </c>
    </row>
    <row r="9" spans="1:20">
      <c r="A9" s="8" t="s">
        <v>14</v>
      </c>
      <c r="B9" s="8">
        <f>'YTD Totals'!B9</f>
        <v>8361</v>
      </c>
      <c r="C9" s="8">
        <f>September!D9</f>
        <v>8254</v>
      </c>
      <c r="D9" s="8">
        <f>OctoberR!I9</f>
        <v>8275</v>
      </c>
      <c r="E9" s="8">
        <f>OctoberR!J9</f>
        <v>21</v>
      </c>
      <c r="F9" s="8">
        <f>OctoberR!K9</f>
        <v>0</v>
      </c>
      <c r="G9" s="8">
        <f>OctoberR!L9</f>
        <v>8150</v>
      </c>
      <c r="H9" s="8">
        <f>OctoberR!M9</f>
        <v>12</v>
      </c>
      <c r="I9" s="8">
        <f>OctoberR!N9</f>
        <v>0</v>
      </c>
      <c r="J9" s="8">
        <f>OctoberR!B9</f>
        <v>235</v>
      </c>
      <c r="K9" s="8">
        <f>OctoberR!C9</f>
        <v>168</v>
      </c>
      <c r="L9" s="8">
        <f>OctoberR!D9</f>
        <v>67</v>
      </c>
      <c r="M9" s="8">
        <f>OctoberR!U11</f>
        <v>12</v>
      </c>
      <c r="N9" s="8">
        <f>OctoberR!G9</f>
        <v>41</v>
      </c>
      <c r="O9" s="8">
        <f>OctoberR!O9</f>
        <v>237</v>
      </c>
      <c r="P9" s="8">
        <f>OctoberR!P9</f>
        <v>1</v>
      </c>
      <c r="Q9" s="8">
        <f>OctoberR!Q9</f>
        <v>0</v>
      </c>
      <c r="R9" s="8">
        <f>OctoberR!R9</f>
        <v>0</v>
      </c>
      <c r="S9" s="8">
        <f>OctoberR!E9</f>
        <v>62</v>
      </c>
      <c r="T9" s="8">
        <f>OctoberR!F9</f>
        <v>17</v>
      </c>
    </row>
    <row r="10" spans="1:20">
      <c r="A10" s="7" t="s">
        <v>15</v>
      </c>
      <c r="B10" s="7">
        <f>'YTD Totals'!B10</f>
        <v>5366</v>
      </c>
      <c r="C10" s="7">
        <f>September!D10</f>
        <v>5362</v>
      </c>
      <c r="D10" s="7">
        <f>OctoberR!I10</f>
        <v>5363</v>
      </c>
      <c r="E10" s="7">
        <f>OctoberR!J10</f>
        <v>11</v>
      </c>
      <c r="F10" s="7">
        <f>OctoberR!K10</f>
        <v>10</v>
      </c>
      <c r="G10" s="7">
        <f>OctoberR!L10</f>
        <v>5283</v>
      </c>
      <c r="H10" s="7">
        <f>OctoberR!M10</f>
        <v>0</v>
      </c>
      <c r="I10" s="7">
        <f>OctoberR!N10</f>
        <v>1</v>
      </c>
      <c r="J10" s="7">
        <f>OctoberR!B10</f>
        <v>40</v>
      </c>
      <c r="K10" s="7">
        <f>OctoberR!C10</f>
        <v>24</v>
      </c>
      <c r="L10" s="7">
        <f>OctoberR!D10</f>
        <v>16</v>
      </c>
      <c r="M10" s="7">
        <f>OctoberR!U12</f>
        <v>2</v>
      </c>
      <c r="N10" s="7">
        <f>OctoberR!G10</f>
        <v>6</v>
      </c>
      <c r="O10" s="7">
        <f>OctoberR!O10</f>
        <v>127</v>
      </c>
      <c r="P10" s="7">
        <f>OctoberR!P10</f>
        <v>0</v>
      </c>
      <c r="Q10" s="7">
        <f>OctoberR!Q10</f>
        <v>0</v>
      </c>
      <c r="R10" s="7">
        <f>OctoberR!R10</f>
        <v>0</v>
      </c>
      <c r="S10" s="7">
        <f>OctoberR!E10</f>
        <v>38</v>
      </c>
      <c r="T10" s="7">
        <f>OctoberR!F10</f>
        <v>7</v>
      </c>
    </row>
    <row r="11" spans="1:20">
      <c r="A11" s="8" t="s">
        <v>16</v>
      </c>
      <c r="B11" s="8">
        <f>'YTD Totals'!B11</f>
        <v>35730</v>
      </c>
      <c r="C11" s="8">
        <f>September!D11</f>
        <v>37749</v>
      </c>
      <c r="D11" s="8">
        <f>OctoberR!I11</f>
        <v>38342</v>
      </c>
      <c r="E11" s="8">
        <f>OctoberR!J11</f>
        <v>37996</v>
      </c>
      <c r="F11" s="8">
        <f>OctoberR!K11</f>
        <v>37414</v>
      </c>
      <c r="G11" s="8">
        <f>OctoberR!L11</f>
        <v>38342</v>
      </c>
      <c r="H11" s="8">
        <f>OctoberR!M11</f>
        <v>38007</v>
      </c>
      <c r="I11" s="8">
        <f>OctoberR!N11</f>
        <v>37351</v>
      </c>
      <c r="J11" s="8">
        <f>OctoberR!B11</f>
        <v>0</v>
      </c>
      <c r="K11" s="8">
        <f>OctoberR!C11</f>
        <v>0</v>
      </c>
      <c r="L11" s="8">
        <f>OctoberR!D11</f>
        <v>0</v>
      </c>
      <c r="M11" s="8"/>
      <c r="N11" s="8">
        <f>OctoberR!G11</f>
        <v>0</v>
      </c>
      <c r="O11" s="8">
        <f>OctoberR!O11</f>
        <v>4</v>
      </c>
      <c r="P11" s="8">
        <f>OctoberR!P11</f>
        <v>0</v>
      </c>
      <c r="Q11" s="8">
        <f>OctoberR!Q11</f>
        <v>0</v>
      </c>
      <c r="R11" s="8">
        <f>OctoberR!R11</f>
        <v>0</v>
      </c>
      <c r="S11" s="8">
        <f>OctoberR!E11</f>
        <v>0</v>
      </c>
      <c r="T11" s="8">
        <f>OctoberR!F11</f>
        <v>0</v>
      </c>
    </row>
    <row r="12" spans="1:20">
      <c r="A12" s="9" t="s">
        <v>17</v>
      </c>
      <c r="B12" s="9">
        <f>'YTD Totals'!B12</f>
        <v>2903</v>
      </c>
      <c r="C12" s="9">
        <f>September!D12</f>
        <v>2956</v>
      </c>
      <c r="D12" s="9">
        <f>OctoberR!I12</f>
        <v>2978</v>
      </c>
      <c r="E12" s="9">
        <f>OctoberR!J12</f>
        <v>28</v>
      </c>
      <c r="F12" s="9">
        <f>OctoberR!K12</f>
        <v>5</v>
      </c>
      <c r="G12" s="9">
        <f>OctoberR!L12</f>
        <v>2938</v>
      </c>
      <c r="H12" s="9">
        <f>OctoberR!M12</f>
        <v>17</v>
      </c>
      <c r="I12" s="9">
        <f>OctoberR!N12</f>
        <v>1</v>
      </c>
      <c r="J12" s="9">
        <f>OctoberR!B12</f>
        <v>114</v>
      </c>
      <c r="K12" s="9">
        <f>OctoberR!C12</f>
        <v>75</v>
      </c>
      <c r="L12" s="9">
        <f>OctoberR!D12</f>
        <v>39</v>
      </c>
      <c r="M12" s="9"/>
      <c r="N12" s="9">
        <f>OctoberR!G12</f>
        <v>15</v>
      </c>
      <c r="O12" s="9">
        <f>OctoberR!O12</f>
        <v>515</v>
      </c>
      <c r="P12" s="9">
        <f>OctoberR!P12</f>
        <v>11</v>
      </c>
      <c r="Q12" s="9">
        <f>OctoberR!Q12</f>
        <v>0</v>
      </c>
      <c r="R12" s="9">
        <f>OctoberR!R12</f>
        <v>1</v>
      </c>
      <c r="S12" s="9">
        <f>OctoberR!E12</f>
        <v>52</v>
      </c>
      <c r="T12" s="9">
        <f>OctoberR!F12</f>
        <v>27</v>
      </c>
    </row>
    <row r="13" spans="1:20">
      <c r="A13" s="9" t="s">
        <v>18</v>
      </c>
      <c r="B13" s="9">
        <f>'YTD Totals'!B13</f>
        <v>4779</v>
      </c>
      <c r="C13" s="9">
        <f>September!D13</f>
        <v>4780</v>
      </c>
      <c r="D13" s="9">
        <f>OctoberR!I13</f>
        <v>4802</v>
      </c>
      <c r="E13" s="9">
        <f>OctoberR!J13</f>
        <v>56</v>
      </c>
      <c r="F13" s="9">
        <f>OctoberR!K13</f>
        <v>37</v>
      </c>
      <c r="G13" s="9">
        <f>OctoberR!L13</f>
        <v>4724</v>
      </c>
      <c r="H13" s="9">
        <f>OctoberR!M13</f>
        <v>25</v>
      </c>
      <c r="I13" s="9">
        <f>OctoberR!N13</f>
        <v>13</v>
      </c>
      <c r="J13" s="9">
        <f>OctoberR!B13</f>
        <v>470</v>
      </c>
      <c r="K13" s="9">
        <f>OctoberR!C13</f>
        <v>337</v>
      </c>
      <c r="L13" s="9">
        <f>OctoberR!D13</f>
        <v>133</v>
      </c>
      <c r="M13" s="9"/>
      <c r="N13" s="9">
        <f>OctoberR!G13</f>
        <v>59</v>
      </c>
      <c r="O13" s="9">
        <f>OctoberR!O13</f>
        <v>546</v>
      </c>
      <c r="P13" s="9">
        <f>OctoberR!P13</f>
        <v>5</v>
      </c>
      <c r="Q13" s="9">
        <f>OctoberR!Q13</f>
        <v>0</v>
      </c>
      <c r="R13" s="9">
        <f>OctoberR!R13</f>
        <v>0</v>
      </c>
      <c r="S13" s="9">
        <f>OctoberR!E13</f>
        <v>141</v>
      </c>
      <c r="T13" s="9">
        <f>OctoberR!F13</f>
        <v>148</v>
      </c>
    </row>
    <row r="14" spans="1:20">
      <c r="A14" s="9" t="s">
        <v>19</v>
      </c>
      <c r="B14" s="9">
        <f>'YTD Totals'!B14</f>
        <v>12816</v>
      </c>
      <c r="C14" s="9">
        <f>September!D14</f>
        <v>11870</v>
      </c>
      <c r="D14" s="9">
        <f>OctoberR!I14</f>
        <v>11675</v>
      </c>
      <c r="E14" s="9">
        <f>OctoberR!J14</f>
        <v>115</v>
      </c>
      <c r="F14" s="9">
        <f>OctoberR!K14</f>
        <v>340</v>
      </c>
      <c r="G14" s="9">
        <f>OctoberR!L14</f>
        <v>11397</v>
      </c>
      <c r="H14" s="9">
        <f>OctoberR!M14</f>
        <v>54</v>
      </c>
      <c r="I14" s="9">
        <f>OctoberR!N14</f>
        <v>104</v>
      </c>
      <c r="J14" s="9">
        <f>OctoberR!B14</f>
        <v>657</v>
      </c>
      <c r="K14" s="9">
        <f>OctoberR!C14</f>
        <v>441</v>
      </c>
      <c r="L14" s="9">
        <f>OctoberR!D14</f>
        <v>216</v>
      </c>
      <c r="M14" s="9"/>
      <c r="N14" s="9">
        <f>OctoberR!G14</f>
        <v>92</v>
      </c>
      <c r="O14" s="9">
        <f>OctoberR!O14</f>
        <v>1212</v>
      </c>
      <c r="P14" s="9">
        <f>OctoberR!P14</f>
        <v>3</v>
      </c>
      <c r="Q14" s="9">
        <f>OctoberR!Q14</f>
        <v>3</v>
      </c>
      <c r="R14" s="9">
        <f>OctoberR!R14</f>
        <v>0</v>
      </c>
      <c r="S14" s="9">
        <f>OctoberR!E14</f>
        <v>222</v>
      </c>
      <c r="T14" s="9">
        <f>OctoberR!F14</f>
        <v>145</v>
      </c>
    </row>
    <row r="15" spans="1:20">
      <c r="A15" s="9" t="s">
        <v>20</v>
      </c>
      <c r="B15" s="9">
        <f>'YTD Totals'!B15</f>
        <v>7265</v>
      </c>
      <c r="C15" s="9">
        <f>September!D15</f>
        <v>7265</v>
      </c>
      <c r="D15" s="9">
        <f>OctoberR!I15</f>
        <v>7213</v>
      </c>
      <c r="E15" s="9">
        <f>OctoberR!J15</f>
        <v>83</v>
      </c>
      <c r="F15" s="9">
        <f>OctoberR!K15</f>
        <v>92</v>
      </c>
      <c r="G15" s="9">
        <f>OctoberR!L15</f>
        <v>7069</v>
      </c>
      <c r="H15" s="9">
        <f>OctoberR!M15</f>
        <v>41</v>
      </c>
      <c r="I15" s="9">
        <f>OctoberR!N15</f>
        <v>17</v>
      </c>
      <c r="J15" s="9">
        <f>OctoberR!B15</f>
        <v>743</v>
      </c>
      <c r="K15" s="9">
        <f>OctoberR!C15</f>
        <v>423</v>
      </c>
      <c r="L15" s="9">
        <f>OctoberR!D15</f>
        <v>320</v>
      </c>
      <c r="M15" s="9"/>
      <c r="N15" s="9">
        <f>OctoberR!G15</f>
        <v>98</v>
      </c>
      <c r="O15" s="9">
        <f>OctoberR!O15</f>
        <v>827</v>
      </c>
      <c r="P15" s="9">
        <f>OctoberR!P15</f>
        <v>3</v>
      </c>
      <c r="Q15" s="9">
        <f>OctoberR!Q15</f>
        <v>2</v>
      </c>
      <c r="R15" s="9">
        <f>OctoberR!R15</f>
        <v>0</v>
      </c>
      <c r="S15" s="9">
        <f>OctoberR!E15</f>
        <v>149</v>
      </c>
      <c r="T15" s="9">
        <f>OctoberR!F15</f>
        <v>101</v>
      </c>
    </row>
    <row r="16" spans="1:20">
      <c r="A16" s="5" t="s">
        <v>70</v>
      </c>
      <c r="B16" s="5">
        <f>'YTD Totals'!B16</f>
        <v>27763</v>
      </c>
      <c r="C16" s="5">
        <f>SUM(C12:C15)</f>
        <v>26871</v>
      </c>
      <c r="D16" s="5">
        <f t="shared" ref="D16:L16" si="0">SUM(D12:D15)</f>
        <v>26668</v>
      </c>
      <c r="E16" s="5">
        <f t="shared" si="0"/>
        <v>282</v>
      </c>
      <c r="F16" s="5">
        <f t="shared" si="0"/>
        <v>474</v>
      </c>
      <c r="G16" s="5">
        <f t="shared" si="0"/>
        <v>26128</v>
      </c>
      <c r="H16" s="5">
        <f t="shared" si="0"/>
        <v>137</v>
      </c>
      <c r="I16" s="5">
        <f t="shared" si="0"/>
        <v>135</v>
      </c>
      <c r="J16" s="5">
        <f t="shared" si="0"/>
        <v>1984</v>
      </c>
      <c r="K16" s="5">
        <f t="shared" si="0"/>
        <v>1276</v>
      </c>
      <c r="L16" s="5">
        <f t="shared" si="0"/>
        <v>708</v>
      </c>
      <c r="M16" s="5">
        <f>OctoberR!U14</f>
        <v>89</v>
      </c>
      <c r="N16" s="5">
        <f t="shared" ref="N16:T16" si="1">SUM(N12:N15)</f>
        <v>264</v>
      </c>
      <c r="O16" s="5">
        <f t="shared" si="1"/>
        <v>3100</v>
      </c>
      <c r="P16" s="5">
        <f>SUM(Q12:Q15)</f>
        <v>5</v>
      </c>
      <c r="Q16" s="5">
        <f>SUM(P12:P15)</f>
        <v>22</v>
      </c>
      <c r="R16" s="5">
        <f t="shared" si="1"/>
        <v>1</v>
      </c>
      <c r="S16" s="5">
        <f t="shared" si="1"/>
        <v>564</v>
      </c>
      <c r="T16" s="5">
        <f t="shared" si="1"/>
        <v>421</v>
      </c>
    </row>
    <row r="17" spans="1:20">
      <c r="A17" s="8" t="s">
        <v>21</v>
      </c>
      <c r="B17" s="8">
        <f>'YTD Totals'!B17</f>
        <v>8961</v>
      </c>
      <c r="C17" s="8">
        <f>September!D17</f>
        <v>9048</v>
      </c>
      <c r="D17" s="8">
        <f>OctoberR!I16</f>
        <v>9082</v>
      </c>
      <c r="E17" s="8">
        <f>OctoberR!J16</f>
        <v>35</v>
      </c>
      <c r="F17" s="8">
        <f>OctoberR!K16</f>
        <v>1</v>
      </c>
      <c r="G17" s="8">
        <f>OctoberR!L16</f>
        <v>8937</v>
      </c>
      <c r="H17" s="8">
        <f>OctoberR!M16</f>
        <v>5</v>
      </c>
      <c r="I17" s="8">
        <f>OctoberR!N16</f>
        <v>0</v>
      </c>
      <c r="J17" s="8">
        <f>OctoberR!B16</f>
        <v>139</v>
      </c>
      <c r="K17" s="8">
        <f>OctoberR!C16</f>
        <v>82</v>
      </c>
      <c r="L17" s="8">
        <f>OctoberR!D16</f>
        <v>57</v>
      </c>
      <c r="M17" s="8">
        <f>OctoberR!U15</f>
        <v>22</v>
      </c>
      <c r="N17" s="8">
        <f>OctoberR!G16</f>
        <v>23</v>
      </c>
      <c r="O17" s="8">
        <f>OctoberR!O16</f>
        <v>424</v>
      </c>
      <c r="P17" s="8">
        <f>OctoberR!P16</f>
        <v>2</v>
      </c>
      <c r="Q17" s="8">
        <f>OctoberR!Q16</f>
        <v>1</v>
      </c>
      <c r="R17" s="8">
        <f>OctoberR!R16</f>
        <v>0</v>
      </c>
      <c r="S17" s="8">
        <f>OctoberR!E16</f>
        <v>87</v>
      </c>
      <c r="T17" s="8">
        <f>OctoberR!F16</f>
        <v>22</v>
      </c>
    </row>
    <row r="18" spans="1:20">
      <c r="A18" s="7" t="s">
        <v>22</v>
      </c>
      <c r="B18" s="7">
        <f>'YTD Totals'!B18</f>
        <v>16538</v>
      </c>
      <c r="C18" s="7">
        <f>September!D18</f>
        <v>16166</v>
      </c>
      <c r="D18" s="7">
        <f>OctoberR!I17</f>
        <v>16123</v>
      </c>
      <c r="E18" s="7">
        <f>OctoberR!J17</f>
        <v>128</v>
      </c>
      <c r="F18" s="7">
        <f>OctoberR!K17</f>
        <v>159</v>
      </c>
      <c r="G18" s="7">
        <f>OctoberR!L17</f>
        <v>15881</v>
      </c>
      <c r="H18" s="7">
        <f>OctoberR!M17</f>
        <v>63</v>
      </c>
      <c r="I18" s="7">
        <f>OctoberR!N17</f>
        <v>23</v>
      </c>
      <c r="J18" s="7">
        <f>OctoberR!B17</f>
        <v>1341</v>
      </c>
      <c r="K18" s="7">
        <f>OctoberR!C17</f>
        <v>659</v>
      </c>
      <c r="L18" s="7">
        <f>OctoberR!D17</f>
        <v>682</v>
      </c>
      <c r="M18" s="7">
        <f>OctoberR!U16</f>
        <v>398</v>
      </c>
      <c r="N18" s="7">
        <f>OctoberR!G17</f>
        <v>126</v>
      </c>
      <c r="O18" s="7">
        <f>OctoberR!O17</f>
        <v>2329</v>
      </c>
      <c r="P18" s="7">
        <f>OctoberR!P17</f>
        <v>4</v>
      </c>
      <c r="Q18" s="7">
        <f>OctoberR!Q17</f>
        <v>0</v>
      </c>
      <c r="R18" s="7">
        <f>OctoberR!R17</f>
        <v>1</v>
      </c>
      <c r="S18" s="7">
        <f>OctoberR!E17</f>
        <v>355</v>
      </c>
      <c r="T18" s="7">
        <f>OctoberR!F17</f>
        <v>550</v>
      </c>
    </row>
    <row r="19" spans="1:20">
      <c r="A19" s="8" t="s">
        <v>23</v>
      </c>
      <c r="B19" s="8">
        <f>'YTD Totals'!B19</f>
        <v>11179</v>
      </c>
      <c r="C19" s="8">
        <f>September!D19</f>
        <v>11297</v>
      </c>
      <c r="D19" s="8">
        <f>OctoberR!I18</f>
        <v>11334</v>
      </c>
      <c r="E19" s="8">
        <f>OctoberR!J18</f>
        <v>41</v>
      </c>
      <c r="F19" s="8">
        <f>OctoberR!K18</f>
        <v>2</v>
      </c>
      <c r="G19" s="8">
        <f>OctoberR!L18</f>
        <v>11205</v>
      </c>
      <c r="H19" s="8">
        <f>OctoberR!M18</f>
        <v>4</v>
      </c>
      <c r="I19" s="8">
        <f>OctoberR!N18</f>
        <v>0</v>
      </c>
      <c r="J19" s="8">
        <f>OctoberR!B18</f>
        <v>831</v>
      </c>
      <c r="K19" s="8">
        <f>OctoberR!C18</f>
        <v>223</v>
      </c>
      <c r="L19" s="8">
        <f>OctoberR!D18</f>
        <v>608</v>
      </c>
      <c r="M19" s="8">
        <f>OctoberR!U4</f>
        <v>5</v>
      </c>
      <c r="N19" s="8">
        <f>OctoberR!G18</f>
        <v>33</v>
      </c>
      <c r="O19" s="8">
        <f>OctoberR!O18</f>
        <v>120</v>
      </c>
      <c r="P19" s="8">
        <f>OctoberR!P18</f>
        <v>1</v>
      </c>
      <c r="Q19" s="8">
        <f>OctoberR!Q18</f>
        <v>0</v>
      </c>
      <c r="R19" s="8">
        <f>OctoberR!R18</f>
        <v>0</v>
      </c>
      <c r="S19" s="8">
        <f>OctoberR!E18</f>
        <v>110</v>
      </c>
      <c r="T19" s="8">
        <f>OctoberR!F18</f>
        <v>103</v>
      </c>
    </row>
    <row r="20" spans="1:20">
      <c r="A20" s="7" t="s">
        <v>24</v>
      </c>
      <c r="B20" s="7">
        <f>'YTD Totals'!B20</f>
        <v>31360</v>
      </c>
      <c r="C20" s="7">
        <f>September!D20</f>
        <v>31563</v>
      </c>
      <c r="D20" s="7">
        <f>OctoberR!I19</f>
        <v>31045</v>
      </c>
      <c r="E20" s="7">
        <f>OctoberR!J19</f>
        <v>90</v>
      </c>
      <c r="F20" s="7">
        <f>OctoberR!K19</f>
        <v>608</v>
      </c>
      <c r="G20" s="7">
        <f>OctoberR!L19</f>
        <v>29871</v>
      </c>
      <c r="H20" s="7">
        <f>OctoberR!M19</f>
        <v>18</v>
      </c>
      <c r="I20" s="7">
        <f>OctoberR!N19</f>
        <v>47</v>
      </c>
      <c r="J20" s="7">
        <f>OctoberR!B19</f>
        <v>667</v>
      </c>
      <c r="K20" s="7">
        <f>OctoberR!C19</f>
        <v>396</v>
      </c>
      <c r="L20" s="7">
        <f>OctoberR!D19</f>
        <v>271</v>
      </c>
      <c r="M20" s="7">
        <f>OctoberR!U27</f>
        <v>156</v>
      </c>
      <c r="N20" s="7">
        <f>OctoberR!G19</f>
        <v>85</v>
      </c>
      <c r="O20" s="7">
        <f>OctoberR!O19</f>
        <v>2990</v>
      </c>
      <c r="P20" s="7">
        <f>OctoberR!P19</f>
        <v>1</v>
      </c>
      <c r="Q20" s="7">
        <f>OctoberR!Q19</f>
        <v>4</v>
      </c>
      <c r="R20" s="7">
        <f>OctoberR!R19</f>
        <v>1</v>
      </c>
      <c r="S20" s="7">
        <f>OctoberR!E19</f>
        <v>0</v>
      </c>
      <c r="T20" s="7">
        <f>OctoberR!F19</f>
        <v>251</v>
      </c>
    </row>
    <row r="21" spans="1:20">
      <c r="A21" s="8" t="s">
        <v>173</v>
      </c>
      <c r="B21" s="8">
        <f>'YTD Totals'!B21</f>
        <v>8584</v>
      </c>
      <c r="C21" s="8">
        <f>September!D21</f>
        <v>6969</v>
      </c>
      <c r="D21" s="8">
        <f>OctoberR!I20</f>
        <v>6976</v>
      </c>
      <c r="E21" s="8">
        <f>OctoberR!J20</f>
        <v>14</v>
      </c>
      <c r="F21" s="8">
        <f>OctoberR!K20</f>
        <v>7</v>
      </c>
      <c r="G21" s="8">
        <f>OctoberR!L20</f>
        <v>5789</v>
      </c>
      <c r="H21" s="8">
        <f>OctoberR!M20</f>
        <v>0</v>
      </c>
      <c r="I21" s="8">
        <f>OctoberR!N20</f>
        <v>2</v>
      </c>
      <c r="J21" s="8">
        <f>OctoberR!B20</f>
        <v>59</v>
      </c>
      <c r="K21" s="8">
        <f>OctoberR!C20</f>
        <v>32</v>
      </c>
      <c r="L21" s="8">
        <f>OctoberR!D20</f>
        <v>27</v>
      </c>
      <c r="M21" s="8">
        <f>OctoberR!U17</f>
        <v>12</v>
      </c>
      <c r="N21" s="8">
        <f>OctoberR!G20</f>
        <v>29</v>
      </c>
      <c r="O21" s="8">
        <f>OctoberR!O20</f>
        <v>5629</v>
      </c>
      <c r="P21" s="8">
        <f>OctoberR!P20</f>
        <v>0</v>
      </c>
      <c r="Q21" s="8">
        <f>OctoberR!Q20</f>
        <v>0</v>
      </c>
      <c r="R21" s="8">
        <f>OctoberR!R20</f>
        <v>1</v>
      </c>
      <c r="S21" s="8">
        <f>OctoberR!E20</f>
        <v>0</v>
      </c>
      <c r="T21" s="8">
        <f>OctoberR!F20</f>
        <v>3</v>
      </c>
    </row>
    <row r="22" spans="1:20">
      <c r="A22" s="7" t="s">
        <v>25</v>
      </c>
      <c r="B22" s="7">
        <f>'YTD Totals'!B22</f>
        <v>25750</v>
      </c>
      <c r="C22" s="7">
        <f>September!D22</f>
        <v>25863</v>
      </c>
      <c r="D22" s="7">
        <f>OctoberR!I21</f>
        <v>25934</v>
      </c>
      <c r="E22" s="7">
        <f>OctoberR!J21</f>
        <v>159</v>
      </c>
      <c r="F22" s="7">
        <f>OctoberR!K21</f>
        <v>92</v>
      </c>
      <c r="G22" s="7">
        <f>OctoberR!L21</f>
        <v>25285</v>
      </c>
      <c r="H22" s="7">
        <f>OctoberR!M21</f>
        <v>60</v>
      </c>
      <c r="I22" s="7">
        <f>OctoberR!N21</f>
        <v>7</v>
      </c>
      <c r="J22" s="7">
        <f>OctoberR!B21</f>
        <v>2049</v>
      </c>
      <c r="K22" s="7">
        <f>OctoberR!C21</f>
        <v>1280</v>
      </c>
      <c r="L22" s="7">
        <f>OctoberR!D21</f>
        <v>769</v>
      </c>
      <c r="M22" s="7">
        <f>OctoberR!U6</f>
        <v>111</v>
      </c>
      <c r="N22" s="7">
        <f>OctoberR!G21</f>
        <v>317</v>
      </c>
      <c r="O22" s="7">
        <f>OctoberR!O21</f>
        <v>4375</v>
      </c>
      <c r="P22" s="7">
        <f>OctoberR!P21</f>
        <v>14</v>
      </c>
      <c r="Q22" s="7">
        <f>OctoberR!Q21</f>
        <v>14</v>
      </c>
      <c r="R22" s="7">
        <f>OctoberR!R21</f>
        <v>0</v>
      </c>
      <c r="S22" s="7">
        <f>OctoberR!E21</f>
        <v>276</v>
      </c>
      <c r="T22" s="7">
        <f>OctoberR!F21</f>
        <v>331</v>
      </c>
    </row>
    <row r="23" spans="1:20">
      <c r="A23" s="8" t="s">
        <v>26</v>
      </c>
      <c r="B23" s="8">
        <f>'YTD Totals'!B23</f>
        <v>13772</v>
      </c>
      <c r="C23" s="8">
        <f>September!D23</f>
        <v>14000</v>
      </c>
      <c r="D23" s="8">
        <f>OctoberR!I22</f>
        <v>14072</v>
      </c>
      <c r="E23" s="8">
        <f>OctoberR!J22</f>
        <v>82</v>
      </c>
      <c r="F23" s="8">
        <f>OctoberR!K22</f>
        <v>34</v>
      </c>
      <c r="G23" s="8">
        <f>OctoberR!L22</f>
        <v>13489</v>
      </c>
      <c r="H23" s="8">
        <f>OctoberR!M22</f>
        <v>55</v>
      </c>
      <c r="I23" s="8">
        <f>OctoberR!N22</f>
        <v>16</v>
      </c>
      <c r="J23" s="8">
        <f>OctoberR!B22</f>
        <v>154</v>
      </c>
      <c r="K23" s="8">
        <f>OctoberR!C22</f>
        <v>80</v>
      </c>
      <c r="L23" s="8">
        <f>OctoberR!D22</f>
        <v>74</v>
      </c>
      <c r="M23" s="8">
        <f>OctoberR!U18</f>
        <v>27</v>
      </c>
      <c r="N23" s="8">
        <f>OctoberR!G22</f>
        <v>22</v>
      </c>
      <c r="O23" s="8">
        <f>OctoberR!O22</f>
        <v>1691</v>
      </c>
      <c r="P23" s="8">
        <f>OctoberR!P22</f>
        <v>6</v>
      </c>
      <c r="Q23" s="8">
        <f>OctoberR!Q22</f>
        <v>1</v>
      </c>
      <c r="R23" s="8">
        <f>OctoberR!R22</f>
        <v>0</v>
      </c>
      <c r="S23" s="8">
        <f>OctoberR!E22</f>
        <v>90</v>
      </c>
      <c r="T23" s="8">
        <f>OctoberR!F22</f>
        <v>26</v>
      </c>
    </row>
    <row r="24" spans="1:20">
      <c r="A24" s="7" t="s">
        <v>27</v>
      </c>
      <c r="B24" s="7">
        <f>'YTD Totals'!B24</f>
        <v>22008</v>
      </c>
      <c r="C24" s="7">
        <f>September!D24</f>
        <v>21980</v>
      </c>
      <c r="D24" s="7">
        <f>OctoberR!I23</f>
        <v>22120</v>
      </c>
      <c r="E24" s="7">
        <f>OctoberR!J23</f>
        <v>206</v>
      </c>
      <c r="F24" s="7">
        <f>OctoberR!K23</f>
        <v>66</v>
      </c>
      <c r="G24" s="7">
        <f>OctoberR!L23</f>
        <v>21496</v>
      </c>
      <c r="H24" s="7">
        <f>OctoberR!M23</f>
        <v>130</v>
      </c>
      <c r="I24" s="7">
        <f>OctoberR!N23</f>
        <v>12</v>
      </c>
      <c r="J24" s="7">
        <f>OctoberR!B23</f>
        <v>2645</v>
      </c>
      <c r="K24" s="7">
        <f>OctoberR!C23</f>
        <v>1360</v>
      </c>
      <c r="L24" s="7">
        <f>OctoberR!D23</f>
        <v>1285</v>
      </c>
      <c r="M24" s="7">
        <f>OctoberR!U19</f>
        <v>199</v>
      </c>
      <c r="N24" s="7">
        <f>OctoberR!G23</f>
        <v>292</v>
      </c>
      <c r="O24" s="7">
        <f>OctoberR!O23</f>
        <v>3390</v>
      </c>
      <c r="P24" s="7">
        <f>OctoberR!P23</f>
        <v>10</v>
      </c>
      <c r="Q24" s="7">
        <f>OctoberR!Q23</f>
        <v>0</v>
      </c>
      <c r="R24" s="7">
        <f>OctoberR!R23</f>
        <v>0</v>
      </c>
      <c r="S24" s="7">
        <f>OctoberR!E23</f>
        <v>509</v>
      </c>
      <c r="T24" s="7">
        <f>OctoberR!F23</f>
        <v>380</v>
      </c>
    </row>
    <row r="25" spans="1:20">
      <c r="A25" s="8" t="s">
        <v>28</v>
      </c>
      <c r="B25" s="8">
        <f>'YTD Totals'!B25</f>
        <v>91003</v>
      </c>
      <c r="C25" s="8">
        <f>September!D25</f>
        <v>91142</v>
      </c>
      <c r="D25" s="8">
        <f>OctoberR!I24</f>
        <v>90521</v>
      </c>
      <c r="E25" s="8">
        <f>OctoberR!J24</f>
        <v>751</v>
      </c>
      <c r="F25" s="8">
        <f>OctoberR!K24</f>
        <v>1357</v>
      </c>
      <c r="G25" s="8">
        <f>OctoberR!L24</f>
        <v>82178</v>
      </c>
      <c r="H25" s="8">
        <f>OctoberR!M24</f>
        <v>366</v>
      </c>
      <c r="I25" s="8">
        <f>OctoberR!N24</f>
        <v>513</v>
      </c>
      <c r="J25" s="8">
        <f>OctoberR!B24</f>
        <v>7855</v>
      </c>
      <c r="K25" s="8">
        <f>OctoberR!C24</f>
        <v>3609</v>
      </c>
      <c r="L25" s="8">
        <f>OctoberR!D24</f>
        <v>4246</v>
      </c>
      <c r="M25" s="8">
        <f>OctoberR!U20</f>
        <v>1632</v>
      </c>
      <c r="N25" s="8">
        <f>OctoberR!G24</f>
        <v>570</v>
      </c>
      <c r="O25" s="8">
        <f>OctoberR!O24</f>
        <v>17596</v>
      </c>
      <c r="P25" s="8">
        <f>OctoberR!P24</f>
        <v>58</v>
      </c>
      <c r="Q25" s="8">
        <f>OctoberR!Q24</f>
        <v>12</v>
      </c>
      <c r="R25" s="8">
        <f>OctoberR!R24</f>
        <v>2</v>
      </c>
      <c r="S25" s="8">
        <f>OctoberR!E24</f>
        <v>1191</v>
      </c>
      <c r="T25" s="8">
        <f>OctoberR!F24</f>
        <v>1424</v>
      </c>
    </row>
    <row r="26" spans="1:20">
      <c r="A26" s="7" t="s">
        <v>29</v>
      </c>
      <c r="B26" s="7">
        <f>'YTD Totals'!B26</f>
        <v>13229</v>
      </c>
      <c r="C26" s="7">
        <f>September!D26</f>
        <v>12971</v>
      </c>
      <c r="D26" s="7">
        <f>OctoberR!I25</f>
        <v>13088</v>
      </c>
      <c r="E26" s="7">
        <f>OctoberR!J25</f>
        <v>219</v>
      </c>
      <c r="F26" s="7">
        <f>OctoberR!K25</f>
        <v>81</v>
      </c>
      <c r="G26" s="7">
        <f>OctoberR!L25</f>
        <v>12861</v>
      </c>
      <c r="H26" s="7">
        <f>OctoberR!M25</f>
        <v>66</v>
      </c>
      <c r="I26" s="7">
        <f>OctoberR!N25</f>
        <v>17</v>
      </c>
      <c r="J26" s="7">
        <f>OctoberR!B25</f>
        <v>993</v>
      </c>
      <c r="K26" s="7">
        <f>OctoberR!C25</f>
        <v>507</v>
      </c>
      <c r="L26" s="7">
        <f>OctoberR!D25</f>
        <v>486</v>
      </c>
      <c r="M26" s="7">
        <f>OctoberR!U21</f>
        <v>55</v>
      </c>
      <c r="N26" s="7">
        <f>OctoberR!G25</f>
        <v>84</v>
      </c>
      <c r="O26" s="7">
        <f>OctoberR!O25</f>
        <v>880</v>
      </c>
      <c r="P26" s="7">
        <f>OctoberR!P25</f>
        <v>2</v>
      </c>
      <c r="Q26" s="7">
        <f>OctoberR!Q25</f>
        <v>3</v>
      </c>
      <c r="R26" s="7">
        <f>OctoberR!R25</f>
        <v>0</v>
      </c>
      <c r="S26" s="7">
        <f>OctoberR!E25</f>
        <v>308</v>
      </c>
      <c r="T26" s="7">
        <f>OctoberR!F25</f>
        <v>145</v>
      </c>
    </row>
    <row r="27" spans="1:20">
      <c r="A27" s="8" t="s">
        <v>30</v>
      </c>
      <c r="B27" s="8">
        <f>'YTD Totals'!B27</f>
        <v>0</v>
      </c>
      <c r="C27" s="8">
        <f>September!D27</f>
        <v>0</v>
      </c>
      <c r="D27" s="8">
        <f>OctoberR!I26</f>
        <v>0</v>
      </c>
      <c r="E27" s="8">
        <f>OctoberR!J26</f>
        <v>0</v>
      </c>
      <c r="F27" s="8">
        <f>OctoberR!K26</f>
        <v>0</v>
      </c>
      <c r="G27" s="8">
        <f>OctoberR!L26</f>
        <v>0</v>
      </c>
      <c r="H27" s="8">
        <f>OctoberR!M26</f>
        <v>0</v>
      </c>
      <c r="I27" s="8">
        <f>OctoberR!N26</f>
        <v>0</v>
      </c>
      <c r="J27" s="8">
        <f>OctoberR!B26</f>
        <v>0</v>
      </c>
      <c r="K27" s="8">
        <f>OctoberR!C26</f>
        <v>0</v>
      </c>
      <c r="L27" s="8">
        <f>OctoberR!D26</f>
        <v>0</v>
      </c>
      <c r="M27" s="8">
        <f>OctoberR!U22</f>
        <v>369</v>
      </c>
      <c r="N27" s="8">
        <f>OctoberR!G26</f>
        <v>0</v>
      </c>
      <c r="O27" s="8">
        <f>OctoberR!O26</f>
        <v>374</v>
      </c>
      <c r="P27" s="8">
        <f>OctoberR!P26</f>
        <v>7</v>
      </c>
      <c r="Q27" s="8">
        <f>OctoberR!Q26</f>
        <v>0</v>
      </c>
      <c r="R27" s="8">
        <f>OctoberR!R26</f>
        <v>2</v>
      </c>
      <c r="S27" s="8">
        <f>OctoberR!E26</f>
        <v>0</v>
      </c>
      <c r="T27" s="8">
        <f>OctoberR!F26</f>
        <v>0</v>
      </c>
    </row>
    <row r="28" spans="1:20">
      <c r="A28" s="7" t="s">
        <v>31</v>
      </c>
      <c r="B28" s="7">
        <f>'YTD Totals'!B28</f>
        <v>14036</v>
      </c>
      <c r="C28" s="7">
        <f>September!D28</f>
        <v>13837</v>
      </c>
      <c r="D28" s="7">
        <f>OctoberR!I27</f>
        <v>13993</v>
      </c>
      <c r="E28" s="7">
        <f>OctoberR!J27</f>
        <v>173</v>
      </c>
      <c r="F28" s="7">
        <f>OctoberR!K27</f>
        <v>18</v>
      </c>
      <c r="G28" s="7">
        <f>OctoberR!L27</f>
        <v>13753</v>
      </c>
      <c r="H28" s="7">
        <f>OctoberR!M27</f>
        <v>39</v>
      </c>
      <c r="I28" s="7">
        <f>OctoberR!N27</f>
        <v>5</v>
      </c>
      <c r="J28" s="7">
        <f>OctoberR!B27</f>
        <v>891</v>
      </c>
      <c r="K28" s="7">
        <f>OctoberR!C27</f>
        <v>387</v>
      </c>
      <c r="L28" s="7">
        <f>OctoberR!D27</f>
        <v>504</v>
      </c>
      <c r="M28" s="7">
        <f>OctoberR!U23</f>
        <v>66</v>
      </c>
      <c r="N28" s="7">
        <f>OctoberR!G27</f>
        <v>90</v>
      </c>
      <c r="O28" s="7">
        <f>OctoberR!O27</f>
        <v>1050</v>
      </c>
      <c r="P28" s="7">
        <f>OctoberR!P27</f>
        <v>3</v>
      </c>
      <c r="Q28" s="7">
        <f>OctoberR!Q27</f>
        <v>1</v>
      </c>
      <c r="R28" s="7">
        <f>OctoberR!R27</f>
        <v>0</v>
      </c>
      <c r="S28" s="7">
        <f>OctoberR!E27</f>
        <v>173</v>
      </c>
      <c r="T28" s="7">
        <f>OctoberR!F27</f>
        <v>123</v>
      </c>
    </row>
    <row r="29" spans="1:20">
      <c r="A29" s="8" t="s">
        <v>32</v>
      </c>
      <c r="B29" s="8">
        <f>'YTD Totals'!B29</f>
        <v>3819</v>
      </c>
      <c r="C29" s="8">
        <f>September!D29</f>
        <v>3911</v>
      </c>
      <c r="D29" s="8">
        <f>OctoberR!I28</f>
        <v>3928</v>
      </c>
      <c r="E29" s="8">
        <f>OctoberR!J28</f>
        <v>22</v>
      </c>
      <c r="F29" s="8">
        <f>OctoberR!K28</f>
        <v>5</v>
      </c>
      <c r="G29" s="8">
        <f>OctoberR!L28</f>
        <v>3910</v>
      </c>
      <c r="H29" s="8">
        <f>OctoberR!M28</f>
        <v>7</v>
      </c>
      <c r="I29" s="8">
        <f>OctoberR!N28</f>
        <v>0</v>
      </c>
      <c r="J29" s="8">
        <f>OctoberR!B28</f>
        <v>372</v>
      </c>
      <c r="K29" s="8">
        <f>OctoberR!C28</f>
        <v>125</v>
      </c>
      <c r="L29" s="8">
        <f>OctoberR!D28</f>
        <v>247</v>
      </c>
      <c r="M29" s="8">
        <f>OctoberR!U25</f>
        <v>27</v>
      </c>
      <c r="N29" s="8">
        <f>OctoberR!G28</f>
        <v>42</v>
      </c>
      <c r="O29" s="8">
        <f>OctoberR!O28</f>
        <v>592</v>
      </c>
      <c r="P29" s="8">
        <f>OctoberR!P28</f>
        <v>0</v>
      </c>
      <c r="Q29" s="8">
        <f>OctoberR!Q28</f>
        <v>1</v>
      </c>
      <c r="R29" s="8">
        <f>OctoberR!R28</f>
        <v>0</v>
      </c>
      <c r="S29" s="8">
        <f>OctoberR!E28</f>
        <v>84</v>
      </c>
      <c r="T29" s="8">
        <f>OctoberR!F28</f>
        <v>43</v>
      </c>
    </row>
    <row r="30" spans="1:20">
      <c r="A30" s="7" t="s">
        <v>33</v>
      </c>
      <c r="B30" s="7">
        <f>'YTD Totals'!B30</f>
        <v>16725</v>
      </c>
      <c r="C30" s="7">
        <f>September!D30</f>
        <v>16460</v>
      </c>
      <c r="D30" s="7">
        <f>OctoberR!I29</f>
        <v>16581</v>
      </c>
      <c r="E30" s="7">
        <f>OctoberR!J29</f>
        <v>171</v>
      </c>
      <c r="F30" s="7">
        <f>OctoberR!K29</f>
        <v>49</v>
      </c>
      <c r="G30" s="7">
        <f>OctoberR!L29</f>
        <v>16430</v>
      </c>
      <c r="H30" s="7">
        <f>OctoberR!M29</f>
        <v>75</v>
      </c>
      <c r="I30" s="7">
        <f>OctoberR!N29</f>
        <v>9</v>
      </c>
      <c r="J30" s="7">
        <f>OctoberR!B29</f>
        <v>2108</v>
      </c>
      <c r="K30" s="7">
        <f>OctoberR!C29</f>
        <v>1058</v>
      </c>
      <c r="L30" s="7">
        <f>OctoberR!D29</f>
        <v>1050</v>
      </c>
      <c r="M30" s="7">
        <f>OctoberR!U26</f>
        <v>120</v>
      </c>
      <c r="N30" s="7">
        <f>OctoberR!G29</f>
        <v>232</v>
      </c>
      <c r="O30" s="7">
        <f>OctoberR!O29</f>
        <v>1803</v>
      </c>
      <c r="P30" s="7">
        <f>OctoberR!P29</f>
        <v>7</v>
      </c>
      <c r="Q30" s="7">
        <f>OctoberR!Q29</f>
        <v>7</v>
      </c>
      <c r="R30" s="7">
        <f>OctoberR!R29</f>
        <v>0</v>
      </c>
      <c r="S30" s="7">
        <f>OctoberR!E29</f>
        <v>429</v>
      </c>
      <c r="T30" s="7">
        <f>OctoberR!F29</f>
        <v>308</v>
      </c>
    </row>
    <row r="31" spans="1:20">
      <c r="A31" s="8" t="s">
        <v>34</v>
      </c>
      <c r="B31" s="8">
        <f>'YTD Totals'!B31</f>
        <v>802</v>
      </c>
      <c r="C31" s="8">
        <f>September!D31</f>
        <v>760</v>
      </c>
      <c r="D31" s="8">
        <f>OctoberR!I30</f>
        <v>757</v>
      </c>
      <c r="E31" s="8">
        <f>OctoberR!J30</f>
        <v>0</v>
      </c>
      <c r="F31" s="8">
        <f>OctoberR!K30</f>
        <v>3</v>
      </c>
      <c r="G31" s="8">
        <f>OctoberR!L30</f>
        <v>683</v>
      </c>
      <c r="H31" s="8">
        <f>OctoberR!M30</f>
        <v>0</v>
      </c>
      <c r="I31" s="8">
        <f>OctoberR!N30</f>
        <v>0</v>
      </c>
      <c r="J31" s="8">
        <f>OctoberR!B30</f>
        <v>3</v>
      </c>
      <c r="K31" s="8">
        <f>OctoberR!C30</f>
        <v>3</v>
      </c>
      <c r="L31" s="8">
        <f>OctoberR!D30</f>
        <v>0</v>
      </c>
      <c r="M31" s="8">
        <f>OctoberR!U28</f>
        <v>7</v>
      </c>
      <c r="N31" s="8">
        <f>OctoberR!G30</f>
        <v>1</v>
      </c>
      <c r="O31" s="8">
        <f>OctoberR!O30</f>
        <v>408</v>
      </c>
      <c r="P31" s="8">
        <f>OctoberR!P30</f>
        <v>2</v>
      </c>
      <c r="Q31" s="8">
        <f>OctoberR!Q30</f>
        <v>1</v>
      </c>
      <c r="R31" s="8">
        <f>OctoberR!R30</f>
        <v>2</v>
      </c>
      <c r="S31" s="8">
        <f>OctoberR!E30</f>
        <v>0</v>
      </c>
      <c r="T31" s="8">
        <f>OctoberR!F30</f>
        <v>0</v>
      </c>
    </row>
    <row r="32" spans="1:20">
      <c r="A32" s="7" t="s">
        <v>35</v>
      </c>
      <c r="B32" s="7">
        <f>'YTD Totals'!B32</f>
        <v>21340</v>
      </c>
      <c r="C32" s="7">
        <f>September!D32</f>
        <v>20242</v>
      </c>
      <c r="D32" s="7">
        <f>OctoberR!I31</f>
        <v>20126</v>
      </c>
      <c r="E32" s="7">
        <f>OctoberR!J31</f>
        <v>284</v>
      </c>
      <c r="F32" s="7">
        <f>OctoberR!K31</f>
        <v>406</v>
      </c>
      <c r="G32" s="7">
        <f>OctoberR!L31</f>
        <v>19347</v>
      </c>
      <c r="H32" s="7">
        <f>OctoberR!M31</f>
        <v>87</v>
      </c>
      <c r="I32" s="7">
        <f>OctoberR!N31</f>
        <v>115</v>
      </c>
      <c r="J32" s="7">
        <f>OctoberR!B31</f>
        <v>293</v>
      </c>
      <c r="K32" s="7">
        <f>OctoberR!C31</f>
        <v>124</v>
      </c>
      <c r="L32" s="7">
        <f>OctoberR!D31</f>
        <v>169</v>
      </c>
      <c r="M32" s="7">
        <f>OctoberR!U29</f>
        <v>17</v>
      </c>
      <c r="N32" s="7">
        <f>OctoberR!G31</f>
        <v>51</v>
      </c>
      <c r="O32" s="7">
        <f>OctoberR!O31</f>
        <v>558</v>
      </c>
      <c r="P32" s="7">
        <f>OctoberR!P31</f>
        <v>1</v>
      </c>
      <c r="Q32" s="7">
        <f>OctoberR!Q31</f>
        <v>5</v>
      </c>
      <c r="R32" s="7">
        <f>OctoberR!R31</f>
        <v>0</v>
      </c>
      <c r="S32" s="7">
        <f>OctoberR!E31</f>
        <v>213</v>
      </c>
      <c r="T32" s="7">
        <f>OctoberR!F31</f>
        <v>28</v>
      </c>
    </row>
    <row r="33" spans="1:20">
      <c r="A33" s="8" t="s">
        <v>36</v>
      </c>
      <c r="B33" s="8">
        <f>'YTD Totals'!B33</f>
        <v>23355</v>
      </c>
      <c r="C33" s="8">
        <f>September!D33</f>
        <v>23510</v>
      </c>
      <c r="D33" s="8">
        <f>OctoberR!I32</f>
        <v>23664</v>
      </c>
      <c r="E33" s="8">
        <f>OctoberR!J32</f>
        <v>204</v>
      </c>
      <c r="F33" s="8">
        <f>OctoberR!K32</f>
        <v>50</v>
      </c>
      <c r="G33" s="8">
        <f>OctoberR!L32</f>
        <v>23474</v>
      </c>
      <c r="H33" s="8">
        <f>OctoberR!M32</f>
        <v>71</v>
      </c>
      <c r="I33" s="8">
        <f>OctoberR!N32</f>
        <v>27</v>
      </c>
      <c r="J33" s="8">
        <f>OctoberR!B32</f>
        <v>2345</v>
      </c>
      <c r="K33" s="8">
        <f>OctoberR!C32</f>
        <v>1507</v>
      </c>
      <c r="L33" s="8">
        <f>OctoberR!D32</f>
        <v>838</v>
      </c>
      <c r="M33" s="8">
        <f>OctoberR!U30</f>
        <v>177</v>
      </c>
      <c r="N33" s="8">
        <f>OctoberR!G32</f>
        <v>350</v>
      </c>
      <c r="O33" s="8">
        <f>OctoberR!O32</f>
        <v>2729</v>
      </c>
      <c r="P33" s="8">
        <f>OctoberR!P32</f>
        <v>10</v>
      </c>
      <c r="Q33" s="8">
        <f>OctoberR!Q32</f>
        <v>8</v>
      </c>
      <c r="R33" s="8">
        <f>OctoberR!R32</f>
        <v>7</v>
      </c>
      <c r="S33" s="8">
        <f>OctoberR!E32</f>
        <v>462</v>
      </c>
      <c r="T33" s="8">
        <f>OctoberR!F32</f>
        <v>357</v>
      </c>
    </row>
    <row r="34" spans="1:20">
      <c r="A34" s="7" t="s">
        <v>37</v>
      </c>
      <c r="B34" s="7">
        <f>'YTD Totals'!B34</f>
        <v>22738</v>
      </c>
      <c r="C34" s="7">
        <f>September!D34</f>
        <v>22899</v>
      </c>
      <c r="D34" s="7">
        <f>OctoberR!I33</f>
        <v>23006</v>
      </c>
      <c r="E34" s="7">
        <f>OctoberR!J33</f>
        <v>167</v>
      </c>
      <c r="F34" s="7">
        <f>OctoberR!K33</f>
        <v>60</v>
      </c>
      <c r="G34" s="7">
        <f>OctoberR!L33</f>
        <v>22744</v>
      </c>
      <c r="H34" s="7">
        <f>OctoberR!M33</f>
        <v>32</v>
      </c>
      <c r="I34" s="7">
        <f>OctoberR!N33</f>
        <v>11</v>
      </c>
      <c r="J34" s="7">
        <f>OctoberR!B33</f>
        <v>1433</v>
      </c>
      <c r="K34" s="7">
        <f>OctoberR!C33</f>
        <v>1100</v>
      </c>
      <c r="L34" s="7">
        <f>OctoberR!D33</f>
        <v>333</v>
      </c>
      <c r="M34" s="7">
        <f>OctoberR!U31</f>
        <v>49</v>
      </c>
      <c r="N34" s="7">
        <f>OctoberR!G33</f>
        <v>169</v>
      </c>
      <c r="O34" s="7">
        <f>OctoberR!O33</f>
        <v>2628</v>
      </c>
      <c r="P34" s="7">
        <f>OctoberR!P33</f>
        <v>10</v>
      </c>
      <c r="Q34" s="7">
        <f>OctoberR!Q33</f>
        <v>2</v>
      </c>
      <c r="R34" s="7">
        <f>OctoberR!R33</f>
        <v>0</v>
      </c>
      <c r="S34" s="7">
        <f>OctoberR!E33</f>
        <v>298</v>
      </c>
      <c r="T34" s="7">
        <f>OctoberR!F33</f>
        <v>459</v>
      </c>
    </row>
    <row r="35" spans="1:20">
      <c r="A35" s="8" t="s">
        <v>38</v>
      </c>
      <c r="B35" s="8">
        <f>'YTD Totals'!B35</f>
        <v>10154</v>
      </c>
      <c r="C35" s="8">
        <f>September!D35</f>
        <v>10236</v>
      </c>
      <c r="D35" s="8">
        <f>OctoberR!I34</f>
        <v>10235</v>
      </c>
      <c r="E35" s="8">
        <f>OctoberR!J34</f>
        <v>57</v>
      </c>
      <c r="F35" s="8">
        <f>OctoberR!K34</f>
        <v>58</v>
      </c>
      <c r="G35" s="8">
        <f>OctoberR!L34</f>
        <v>10075</v>
      </c>
      <c r="H35" s="8">
        <f>OctoberR!M34</f>
        <v>6</v>
      </c>
      <c r="I35" s="8">
        <f>OctoberR!N34</f>
        <v>16</v>
      </c>
      <c r="J35" s="8">
        <f>OctoberR!B34</f>
        <v>906</v>
      </c>
      <c r="K35" s="8">
        <f>OctoberR!C34</f>
        <v>516</v>
      </c>
      <c r="L35" s="8">
        <f>OctoberR!D34</f>
        <v>390</v>
      </c>
      <c r="M35" s="8">
        <f>OctoberR!U32</f>
        <v>97</v>
      </c>
      <c r="N35" s="8">
        <f>OctoberR!G34</f>
        <v>145</v>
      </c>
      <c r="O35" s="8">
        <f>OctoberR!O34</f>
        <v>1361</v>
      </c>
      <c r="P35" s="8">
        <f>OctoberR!P34</f>
        <v>8</v>
      </c>
      <c r="Q35" s="8">
        <f>OctoberR!Q34</f>
        <v>2</v>
      </c>
      <c r="R35" s="8">
        <f>OctoberR!R34</f>
        <v>1</v>
      </c>
      <c r="S35" s="8">
        <f>OctoberR!E34</f>
        <v>113</v>
      </c>
      <c r="T35" s="8">
        <f>OctoberR!F34</f>
        <v>252</v>
      </c>
    </row>
    <row r="36" spans="1:20">
      <c r="A36" s="7" t="s">
        <v>39</v>
      </c>
      <c r="B36" s="7">
        <f>'YTD Totals'!B36</f>
        <v>66448</v>
      </c>
      <c r="C36" s="7">
        <f>September!D36</f>
        <v>66972</v>
      </c>
      <c r="D36" s="7">
        <f>OctoberR!I35</f>
        <v>67339</v>
      </c>
      <c r="E36" s="7">
        <f>OctoberR!J35</f>
        <v>404</v>
      </c>
      <c r="F36" s="7">
        <f>OctoberR!K35</f>
        <v>39</v>
      </c>
      <c r="G36" s="7">
        <f>OctoberR!L35</f>
        <v>65067</v>
      </c>
      <c r="H36" s="7">
        <f>OctoberR!M35</f>
        <v>203</v>
      </c>
      <c r="I36" s="7">
        <f>OctoberR!N35</f>
        <v>10</v>
      </c>
      <c r="J36" s="7">
        <f>OctoberR!B35</f>
        <v>5943</v>
      </c>
      <c r="K36" s="7">
        <f>OctoberR!C35</f>
        <v>3079</v>
      </c>
      <c r="L36" s="7">
        <f>OctoberR!D35</f>
        <v>2864</v>
      </c>
      <c r="M36" s="7">
        <f>OctoberR!U33</f>
        <v>462</v>
      </c>
      <c r="N36" s="7">
        <f>OctoberR!G35</f>
        <v>646</v>
      </c>
      <c r="O36" s="7">
        <f>OctoberR!O35</f>
        <v>13056</v>
      </c>
      <c r="P36" s="7">
        <f>OctoberR!P35</f>
        <v>42</v>
      </c>
      <c r="Q36" s="7">
        <f>OctoberR!Q35</f>
        <v>35</v>
      </c>
      <c r="R36" s="7">
        <f>OctoberR!R35</f>
        <v>2</v>
      </c>
      <c r="S36" s="7">
        <f>OctoberR!E35</f>
        <v>830</v>
      </c>
      <c r="T36" s="7">
        <f>OctoberR!F35</f>
        <v>716</v>
      </c>
    </row>
    <row r="37" spans="1:20">
      <c r="A37" s="8" t="s">
        <v>40</v>
      </c>
      <c r="B37" s="8">
        <f>'YTD Totals'!B37</f>
        <v>21257</v>
      </c>
      <c r="C37" s="8">
        <f>September!D37</f>
        <v>21122</v>
      </c>
      <c r="D37" s="8">
        <f>OctoberR!I36</f>
        <v>21203</v>
      </c>
      <c r="E37" s="8">
        <f>OctoberR!J36</f>
        <v>95</v>
      </c>
      <c r="F37" s="8">
        <f>OctoberR!K36</f>
        <v>14</v>
      </c>
      <c r="G37" s="8">
        <f>OctoberR!L36</f>
        <v>20904</v>
      </c>
      <c r="H37" s="8">
        <f>OctoberR!M36</f>
        <v>36</v>
      </c>
      <c r="I37" s="8">
        <f>OctoberR!N36</f>
        <v>4</v>
      </c>
      <c r="J37" s="8">
        <f>OctoberR!B36</f>
        <v>1186</v>
      </c>
      <c r="K37" s="8">
        <f>OctoberR!C36</f>
        <v>629</v>
      </c>
      <c r="L37" s="8">
        <f>OctoberR!D36</f>
        <v>557</v>
      </c>
      <c r="M37" s="8">
        <f>OctoberR!U34</f>
        <v>86</v>
      </c>
      <c r="N37" s="8">
        <f>OctoberR!G36</f>
        <v>138</v>
      </c>
      <c r="O37" s="8">
        <f>OctoberR!O36</f>
        <v>1374</v>
      </c>
      <c r="P37" s="8">
        <f>OctoberR!P36</f>
        <v>3</v>
      </c>
      <c r="Q37" s="8">
        <f>OctoberR!Q36</f>
        <v>2</v>
      </c>
      <c r="R37" s="8">
        <f>OctoberR!R36</f>
        <v>1</v>
      </c>
      <c r="S37" s="8">
        <f>OctoberR!E36</f>
        <v>365</v>
      </c>
      <c r="T37" s="8">
        <f>OctoberR!F36</f>
        <v>147</v>
      </c>
    </row>
    <row r="38" spans="1:20">
      <c r="A38" s="7" t="s">
        <v>41</v>
      </c>
      <c r="B38" s="7">
        <f>'YTD Totals'!B38</f>
        <v>32372</v>
      </c>
      <c r="C38" s="7">
        <f>September!D38</f>
        <v>32296</v>
      </c>
      <c r="D38" s="7">
        <f>OctoberR!I37</f>
        <v>32423</v>
      </c>
      <c r="E38" s="7">
        <f>OctoberR!J37</f>
        <v>199</v>
      </c>
      <c r="F38" s="7">
        <f>OctoberR!K37</f>
        <v>71</v>
      </c>
      <c r="G38" s="7">
        <f>OctoberR!L37</f>
        <v>31235</v>
      </c>
      <c r="H38" s="7">
        <f>OctoberR!M37</f>
        <v>90</v>
      </c>
      <c r="I38" s="7">
        <f>OctoberR!N37</f>
        <v>45</v>
      </c>
      <c r="J38" s="7">
        <f>OctoberR!B37</f>
        <v>1764</v>
      </c>
      <c r="K38" s="7">
        <f>OctoberR!C37</f>
        <v>832</v>
      </c>
      <c r="L38" s="7">
        <f>OctoberR!D37</f>
        <v>932</v>
      </c>
      <c r="M38" s="7">
        <f>OctoberR!U35</f>
        <v>183</v>
      </c>
      <c r="N38" s="7">
        <f>OctoberR!G37</f>
        <v>257</v>
      </c>
      <c r="O38" s="7">
        <f>OctoberR!O37</f>
        <v>6021</v>
      </c>
      <c r="P38" s="7">
        <f>OctoberR!P37</f>
        <v>19</v>
      </c>
      <c r="Q38" s="7">
        <f>OctoberR!Q37</f>
        <v>9</v>
      </c>
      <c r="R38" s="7">
        <f>OctoberR!R37</f>
        <v>7</v>
      </c>
      <c r="S38" s="7">
        <f>OctoberR!E37</f>
        <v>321</v>
      </c>
      <c r="T38" s="7">
        <f>OctoberR!F37</f>
        <v>236</v>
      </c>
    </row>
    <row r="39" spans="1:20">
      <c r="A39" s="8" t="s">
        <v>42</v>
      </c>
      <c r="B39" s="8">
        <f>'YTD Totals'!B39</f>
        <v>8558</v>
      </c>
      <c r="C39" s="8">
        <f>September!D39</f>
        <v>8668</v>
      </c>
      <c r="D39" s="8">
        <f>OctoberR!I38</f>
        <v>8721</v>
      </c>
      <c r="E39" s="8">
        <f>OctoberR!J38</f>
        <v>53</v>
      </c>
      <c r="F39" s="8">
        <f>OctoberR!K38</f>
        <v>1</v>
      </c>
      <c r="G39" s="8">
        <f>OctoberR!L38</f>
        <v>8716</v>
      </c>
      <c r="H39" s="8">
        <f>OctoberR!M38</f>
        <v>18</v>
      </c>
      <c r="I39" s="8">
        <f>OctoberR!N38</f>
        <v>0</v>
      </c>
      <c r="J39" s="8">
        <f>OctoberR!B38</f>
        <v>124</v>
      </c>
      <c r="K39" s="8">
        <f>OctoberR!C38</f>
        <v>111</v>
      </c>
      <c r="L39" s="8">
        <f>OctoberR!D38</f>
        <v>13</v>
      </c>
      <c r="M39" s="8">
        <f>OctoberR!U36</f>
        <v>0</v>
      </c>
      <c r="N39" s="8">
        <f>OctoberR!G38</f>
        <v>19</v>
      </c>
      <c r="O39" s="8">
        <f>OctoberR!O38</f>
        <v>222</v>
      </c>
      <c r="P39" s="8">
        <f>OctoberR!P38</f>
        <v>0</v>
      </c>
      <c r="Q39" s="8">
        <f>OctoberR!Q38</f>
        <v>1</v>
      </c>
      <c r="R39" s="8">
        <f>OctoberR!R38</f>
        <v>0</v>
      </c>
      <c r="S39" s="8">
        <f>OctoberR!E38</f>
        <v>79</v>
      </c>
      <c r="T39" s="8">
        <f>OctoberR!F38</f>
        <v>40</v>
      </c>
    </row>
    <row r="40" spans="1:20">
      <c r="A40" s="10" t="s">
        <v>43</v>
      </c>
      <c r="B40" s="10">
        <f>'YTD Totals'!B40</f>
        <v>10804</v>
      </c>
      <c r="C40" s="10">
        <f>September!D40</f>
        <v>11060</v>
      </c>
      <c r="D40" s="10">
        <f>OctoberR!I39</f>
        <v>11118</v>
      </c>
      <c r="E40" s="10">
        <f>OctoberR!J39</f>
        <v>66</v>
      </c>
      <c r="F40" s="10">
        <f>OctoberR!K39</f>
        <v>8</v>
      </c>
      <c r="G40" s="10">
        <f>OctoberR!L39</f>
        <v>9688</v>
      </c>
      <c r="H40" s="10">
        <f>OctoberR!M39</f>
        <v>15</v>
      </c>
      <c r="I40" s="10">
        <f>OctoberR!N39</f>
        <v>3</v>
      </c>
      <c r="J40" s="10">
        <f>OctoberR!B39</f>
        <v>468</v>
      </c>
      <c r="K40" s="10">
        <f>OctoberR!C39</f>
        <v>14</v>
      </c>
      <c r="L40" s="10">
        <f>OctoberR!D39</f>
        <v>454</v>
      </c>
      <c r="M40" s="10"/>
      <c r="N40" s="10">
        <f>OctoberR!G39</f>
        <v>117</v>
      </c>
      <c r="O40" s="10">
        <f>OctoberR!O39</f>
        <v>233</v>
      </c>
      <c r="P40" s="10">
        <f>OctoberR!P39</f>
        <v>0</v>
      </c>
      <c r="Q40" s="10">
        <f>OctoberR!Q39</f>
        <v>0</v>
      </c>
      <c r="R40" s="10">
        <f>OctoberR!R39</f>
        <v>0</v>
      </c>
      <c r="S40" s="10">
        <f>OctoberR!E39</f>
        <v>57</v>
      </c>
      <c r="T40" s="10">
        <f>OctoberR!F39</f>
        <v>23</v>
      </c>
    </row>
    <row r="41" spans="1:20">
      <c r="A41" s="10" t="s">
        <v>44</v>
      </c>
      <c r="B41" s="10">
        <f>'YTD Totals'!B41</f>
        <v>19580</v>
      </c>
      <c r="C41" s="10">
        <f>September!D41</f>
        <v>19584</v>
      </c>
      <c r="D41" s="10">
        <f>OctoberR!I40</f>
        <v>19786</v>
      </c>
      <c r="E41" s="10">
        <f>OctoberR!J40</f>
        <v>160</v>
      </c>
      <c r="F41" s="10">
        <f>OctoberR!K40</f>
        <v>7</v>
      </c>
      <c r="G41" s="10">
        <f>OctoberR!L40</f>
        <v>15527</v>
      </c>
      <c r="H41" s="10">
        <f>OctoberR!M40</f>
        <v>16</v>
      </c>
      <c r="I41" s="10">
        <f>OctoberR!N40</f>
        <v>2</v>
      </c>
      <c r="J41" s="10">
        <f>OctoberR!B40</f>
        <v>2410</v>
      </c>
      <c r="K41" s="10">
        <f>OctoberR!C40</f>
        <v>0</v>
      </c>
      <c r="L41" s="10">
        <f>OctoberR!D40</f>
        <v>2410</v>
      </c>
      <c r="M41" s="10"/>
      <c r="N41" s="10">
        <f>OctoberR!G40</f>
        <v>378</v>
      </c>
      <c r="O41" s="10">
        <f>OctoberR!O40</f>
        <v>662</v>
      </c>
      <c r="P41" s="10">
        <f>OctoberR!P40</f>
        <v>2</v>
      </c>
      <c r="Q41" s="10">
        <f>OctoberR!Q40</f>
        <v>2</v>
      </c>
      <c r="R41" s="10">
        <f>OctoberR!R40</f>
        <v>5</v>
      </c>
      <c r="S41" s="10">
        <f>OctoberR!E40</f>
        <v>74</v>
      </c>
      <c r="T41" s="10">
        <f>OctoberR!F40</f>
        <v>84</v>
      </c>
    </row>
    <row r="42" spans="1:20">
      <c r="A42" s="10" t="s">
        <v>45</v>
      </c>
      <c r="B42" s="10">
        <f>'YTD Totals'!B42</f>
        <v>3730</v>
      </c>
      <c r="C42" s="10">
        <f>September!D42</f>
        <v>3730</v>
      </c>
      <c r="D42" s="10">
        <f>OctoberR!I41</f>
        <v>3730</v>
      </c>
      <c r="E42" s="10">
        <f>OctoberR!J41</f>
        <v>2</v>
      </c>
      <c r="F42" s="10">
        <f>OctoberR!K41</f>
        <v>2</v>
      </c>
      <c r="G42" s="10">
        <f>OctoberR!L41</f>
        <v>3478</v>
      </c>
      <c r="H42" s="10">
        <f>OctoberR!M41</f>
        <v>0</v>
      </c>
      <c r="I42" s="10">
        <f>OctoberR!N41</f>
        <v>1</v>
      </c>
      <c r="J42" s="10">
        <f>OctoberR!B41</f>
        <v>36</v>
      </c>
      <c r="K42" s="10">
        <f>OctoberR!C41</f>
        <v>31</v>
      </c>
      <c r="L42" s="10">
        <f>OctoberR!D41</f>
        <v>5</v>
      </c>
      <c r="M42" s="10"/>
      <c r="N42" s="10">
        <f>OctoberR!G41</f>
        <v>17</v>
      </c>
      <c r="O42" s="10">
        <f>OctoberR!O41</f>
        <v>363</v>
      </c>
      <c r="P42" s="10">
        <f>OctoberR!P41</f>
        <v>0</v>
      </c>
      <c r="Q42" s="10">
        <f>OctoberR!Q41</f>
        <v>0</v>
      </c>
      <c r="R42" s="10">
        <f>OctoberR!R41</f>
        <v>0</v>
      </c>
      <c r="S42" s="10">
        <f>OctoberR!E41</f>
        <v>16</v>
      </c>
      <c r="T42" s="10">
        <f>OctoberR!F41</f>
        <v>11</v>
      </c>
    </row>
    <row r="43" spans="1:20">
      <c r="A43" s="10" t="s">
        <v>46</v>
      </c>
      <c r="B43" s="10">
        <f>'YTD Totals'!B43</f>
        <v>4938</v>
      </c>
      <c r="C43" s="10">
        <f>September!D43</f>
        <v>4912</v>
      </c>
      <c r="D43" s="10">
        <f>OctoberR!I42</f>
        <v>4933</v>
      </c>
      <c r="E43" s="10">
        <f>OctoberR!J42</f>
        <v>21</v>
      </c>
      <c r="F43" s="10">
        <f>OctoberR!K42</f>
        <v>0</v>
      </c>
      <c r="G43" s="10">
        <f>OctoberR!L42</f>
        <v>4302</v>
      </c>
      <c r="H43" s="10">
        <f>OctoberR!M42</f>
        <v>0</v>
      </c>
      <c r="I43" s="10">
        <f>OctoberR!N42</f>
        <v>0</v>
      </c>
      <c r="J43" s="10">
        <f>OctoberR!B42</f>
        <v>221</v>
      </c>
      <c r="K43" s="10">
        <f>OctoberR!C42</f>
        <v>2</v>
      </c>
      <c r="L43" s="10">
        <f>OctoberR!D42</f>
        <v>219</v>
      </c>
      <c r="M43" s="10"/>
      <c r="N43" s="10">
        <f>OctoberR!G42</f>
        <v>115</v>
      </c>
      <c r="O43" s="10">
        <f>OctoberR!O42</f>
        <v>205</v>
      </c>
      <c r="P43" s="10">
        <f>OctoberR!P42</f>
        <v>2</v>
      </c>
      <c r="Q43" s="10">
        <f>OctoberR!Q42</f>
        <v>0</v>
      </c>
      <c r="R43" s="10">
        <f>OctoberR!R42</f>
        <v>0</v>
      </c>
      <c r="S43" s="10">
        <f>OctoberR!E42</f>
        <v>3</v>
      </c>
      <c r="T43" s="10">
        <f>OctoberR!F42</f>
        <v>12</v>
      </c>
    </row>
    <row r="44" spans="1:20">
      <c r="A44" s="10" t="s">
        <v>47</v>
      </c>
      <c r="B44" s="10">
        <f>'YTD Totals'!B44</f>
        <v>13451</v>
      </c>
      <c r="C44" s="10">
        <f>September!D44</f>
        <v>13428</v>
      </c>
      <c r="D44" s="10">
        <f>OctoberR!I43</f>
        <v>13350</v>
      </c>
      <c r="E44" s="10">
        <f>OctoberR!J43</f>
        <v>15</v>
      </c>
      <c r="F44" s="10">
        <f>OctoberR!K43</f>
        <v>93</v>
      </c>
      <c r="G44" s="10">
        <f>OctoberR!L43</f>
        <v>9439</v>
      </c>
      <c r="H44" s="10">
        <f>OctoberR!M43</f>
        <v>0</v>
      </c>
      <c r="I44" s="10">
        <f>OctoberR!N43</f>
        <v>85</v>
      </c>
      <c r="J44" s="10">
        <f>OctoberR!B43</f>
        <v>340</v>
      </c>
      <c r="K44" s="10">
        <f>OctoberR!C43</f>
        <v>1</v>
      </c>
      <c r="L44" s="10">
        <f>OctoberR!D43</f>
        <v>339</v>
      </c>
      <c r="M44" s="10"/>
      <c r="N44" s="10">
        <f>OctoberR!G43</f>
        <v>78</v>
      </c>
      <c r="O44" s="10">
        <f>OctoberR!O43</f>
        <v>209</v>
      </c>
      <c r="P44" s="10">
        <f>OctoberR!P43</f>
        <v>0</v>
      </c>
      <c r="Q44" s="10">
        <f>OctoberR!Q43</f>
        <v>1</v>
      </c>
      <c r="R44" s="10">
        <f>OctoberR!R43</f>
        <v>0</v>
      </c>
      <c r="S44" s="10">
        <f>OctoberR!E43</f>
        <v>37</v>
      </c>
      <c r="T44" s="10">
        <f>OctoberR!F43</f>
        <v>0</v>
      </c>
    </row>
    <row r="45" spans="1:20">
      <c r="A45" s="11" t="s">
        <v>69</v>
      </c>
      <c r="B45" s="11">
        <f>'YTD Totals'!B45</f>
        <v>52503</v>
      </c>
      <c r="C45" s="11">
        <f>SUM(C40:C44)</f>
        <v>52714</v>
      </c>
      <c r="D45" s="11">
        <f t="shared" ref="D45:L45" si="2">SUM(D40:D44)</f>
        <v>52917</v>
      </c>
      <c r="E45" s="11">
        <f t="shared" si="2"/>
        <v>264</v>
      </c>
      <c r="F45" s="11">
        <f t="shared" si="2"/>
        <v>110</v>
      </c>
      <c r="G45" s="11">
        <f t="shared" si="2"/>
        <v>42434</v>
      </c>
      <c r="H45" s="11">
        <f t="shared" si="2"/>
        <v>31</v>
      </c>
      <c r="I45" s="11">
        <f t="shared" si="2"/>
        <v>91</v>
      </c>
      <c r="J45" s="11">
        <f t="shared" si="2"/>
        <v>3475</v>
      </c>
      <c r="K45" s="11">
        <f t="shared" si="2"/>
        <v>48</v>
      </c>
      <c r="L45" s="11">
        <f t="shared" si="2"/>
        <v>3427</v>
      </c>
      <c r="M45" s="11"/>
      <c r="N45" s="11">
        <f t="shared" ref="N45:T45" si="3">SUM(N40:N44)</f>
        <v>705</v>
      </c>
      <c r="O45" s="11">
        <f t="shared" si="3"/>
        <v>1672</v>
      </c>
      <c r="P45" s="11">
        <f>SUM(Q40:Q44)</f>
        <v>3</v>
      </c>
      <c r="Q45" s="11">
        <f>SUM(P40:P44)</f>
        <v>4</v>
      </c>
      <c r="R45" s="11">
        <f t="shared" si="3"/>
        <v>5</v>
      </c>
      <c r="S45" s="11">
        <f t="shared" si="3"/>
        <v>187</v>
      </c>
      <c r="T45" s="11">
        <f t="shared" si="3"/>
        <v>130</v>
      </c>
    </row>
    <row r="46" spans="1:20">
      <c r="A46" s="8" t="s">
        <v>48</v>
      </c>
      <c r="B46" s="8">
        <f>'YTD Totals'!B46</f>
        <v>7188</v>
      </c>
      <c r="C46" s="8">
        <f>September!D46</f>
        <v>7169</v>
      </c>
      <c r="D46" s="8">
        <f>OctoberR!I44</f>
        <v>7205</v>
      </c>
      <c r="E46" s="8">
        <f>OctoberR!J44</f>
        <v>40</v>
      </c>
      <c r="F46" s="8">
        <f>OctoberR!K44</f>
        <v>4</v>
      </c>
      <c r="G46" s="8">
        <f>OctoberR!L44</f>
        <v>7064</v>
      </c>
      <c r="H46" s="8">
        <f>OctoberR!M44</f>
        <v>18</v>
      </c>
      <c r="I46" s="8">
        <f>OctoberR!N44</f>
        <v>2</v>
      </c>
      <c r="J46" s="8">
        <f>OctoberR!B44</f>
        <v>219</v>
      </c>
      <c r="K46" s="8">
        <f>OctoberR!C44</f>
        <v>119</v>
      </c>
      <c r="L46" s="8">
        <f>OctoberR!D44</f>
        <v>100</v>
      </c>
      <c r="M46" s="8">
        <f>OctoberR!U37</f>
        <v>14</v>
      </c>
      <c r="N46" s="8">
        <f>OctoberR!G44</f>
        <v>29</v>
      </c>
      <c r="O46" s="8">
        <f>OctoberR!O44</f>
        <v>376</v>
      </c>
      <c r="P46" s="8">
        <f>OctoberR!P44</f>
        <v>1</v>
      </c>
      <c r="Q46" s="8">
        <f>OctoberR!Q44</f>
        <v>0</v>
      </c>
      <c r="R46" s="8">
        <f>OctoberR!R44</f>
        <v>1</v>
      </c>
      <c r="S46" s="8">
        <f>OctoberR!E44</f>
        <v>41</v>
      </c>
      <c r="T46" s="8">
        <f>OctoberR!F44</f>
        <v>41</v>
      </c>
    </row>
    <row r="47" spans="1:20">
      <c r="A47" s="7" t="s">
        <v>49</v>
      </c>
      <c r="B47" s="7">
        <f>'YTD Totals'!B47</f>
        <v>7678</v>
      </c>
      <c r="C47" s="7">
        <f>September!D47</f>
        <v>7784</v>
      </c>
      <c r="D47" s="7">
        <f>OctoberR!I45</f>
        <v>7804</v>
      </c>
      <c r="E47" s="7">
        <f>OctoberR!J45</f>
        <v>50</v>
      </c>
      <c r="F47" s="7">
        <f>OctoberR!K45</f>
        <v>30</v>
      </c>
      <c r="G47" s="7">
        <f>OctoberR!L45</f>
        <v>7771</v>
      </c>
      <c r="H47" s="7">
        <f>OctoberR!M45</f>
        <v>19</v>
      </c>
      <c r="I47" s="7">
        <f>OctoberR!N45</f>
        <v>9</v>
      </c>
      <c r="J47" s="7">
        <f>OctoberR!B45</f>
        <v>317</v>
      </c>
      <c r="K47" s="7">
        <f>OctoberR!C45</f>
        <v>189</v>
      </c>
      <c r="L47" s="7">
        <f>OctoberR!D45</f>
        <v>128</v>
      </c>
      <c r="M47" s="7">
        <f>OctoberR!U38</f>
        <v>13</v>
      </c>
      <c r="N47" s="7">
        <f>OctoberR!G45</f>
        <v>37</v>
      </c>
      <c r="O47" s="7">
        <f>OctoberR!O45</f>
        <v>262</v>
      </c>
      <c r="P47" s="7">
        <f>OctoberR!P45</f>
        <v>0</v>
      </c>
      <c r="Q47" s="7">
        <f>OctoberR!Q45</f>
        <v>0</v>
      </c>
      <c r="R47" s="7">
        <f>OctoberR!R45</f>
        <v>0</v>
      </c>
      <c r="S47" s="7">
        <f>OctoberR!E45</f>
        <v>126</v>
      </c>
      <c r="T47" s="7">
        <f>OctoberR!F45</f>
        <v>67</v>
      </c>
    </row>
    <row r="48" spans="1:20">
      <c r="A48" s="8" t="s">
        <v>50</v>
      </c>
      <c r="B48" s="8">
        <f>'YTD Totals'!B48</f>
        <v>15339</v>
      </c>
      <c r="C48" s="8">
        <f>September!D48</f>
        <v>15525</v>
      </c>
      <c r="D48" s="8">
        <f>OctoberR!I46</f>
        <v>15542</v>
      </c>
      <c r="E48" s="8">
        <f>OctoberR!J46</f>
        <v>61</v>
      </c>
      <c r="F48" s="8">
        <f>OctoberR!K46</f>
        <v>44</v>
      </c>
      <c r="G48" s="8">
        <f>OctoberR!L46</f>
        <v>15463</v>
      </c>
      <c r="H48" s="8">
        <f>OctoberR!M46</f>
        <v>16</v>
      </c>
      <c r="I48" s="8">
        <f>OctoberR!N46</f>
        <v>14</v>
      </c>
      <c r="J48" s="8">
        <f>OctoberR!B46</f>
        <v>1539</v>
      </c>
      <c r="K48" s="8">
        <f>OctoberR!C46</f>
        <v>724</v>
      </c>
      <c r="L48" s="8">
        <f>OctoberR!D46</f>
        <v>815</v>
      </c>
      <c r="M48" s="8">
        <f>OctoberR!U39</f>
        <v>81</v>
      </c>
      <c r="N48" s="8">
        <f>OctoberR!G46</f>
        <v>199</v>
      </c>
      <c r="O48" s="8">
        <f>OctoberR!O46</f>
        <v>1457</v>
      </c>
      <c r="P48" s="8">
        <f>OctoberR!P46</f>
        <v>5</v>
      </c>
      <c r="Q48" s="8">
        <f>OctoberR!Q46</f>
        <v>3</v>
      </c>
      <c r="R48" s="8">
        <f>OctoberR!R46</f>
        <v>0</v>
      </c>
      <c r="S48" s="8">
        <f>OctoberR!E46</f>
        <v>484</v>
      </c>
      <c r="T48" s="8">
        <f>OctoberR!F46</f>
        <v>331</v>
      </c>
    </row>
    <row r="49" spans="1:20">
      <c r="A49" s="7" t="s">
        <v>51</v>
      </c>
      <c r="B49" s="7">
        <f>'YTD Totals'!B49</f>
        <v>32621</v>
      </c>
      <c r="C49" s="7">
        <f>September!D49</f>
        <v>32074</v>
      </c>
      <c r="D49" s="7">
        <f>OctoberR!I47</f>
        <v>32028</v>
      </c>
      <c r="E49" s="7">
        <f>OctoberR!J47</f>
        <v>101</v>
      </c>
      <c r="F49" s="7">
        <f>OctoberR!K47</f>
        <v>147</v>
      </c>
      <c r="G49" s="7">
        <f>OctoberR!L47</f>
        <v>31058</v>
      </c>
      <c r="H49" s="7">
        <f>OctoberR!M47</f>
        <v>32</v>
      </c>
      <c r="I49" s="7">
        <f>OctoberR!N47</f>
        <v>44</v>
      </c>
      <c r="J49" s="7">
        <f>OctoberR!B47</f>
        <v>4646</v>
      </c>
      <c r="K49" s="7">
        <f>OctoberR!C47</f>
        <v>1151</v>
      </c>
      <c r="L49" s="7">
        <f>OctoberR!D47</f>
        <v>3495</v>
      </c>
      <c r="M49" s="7">
        <f>OctoberR!U24</f>
        <v>195</v>
      </c>
      <c r="N49" s="7">
        <f>OctoberR!G47</f>
        <v>310</v>
      </c>
      <c r="O49" s="7">
        <f>OctoberR!O47</f>
        <v>1708</v>
      </c>
      <c r="P49" s="7">
        <f>OctoberR!P47</f>
        <v>7</v>
      </c>
      <c r="Q49" s="7">
        <f>OctoberR!Q47</f>
        <v>1</v>
      </c>
      <c r="R49" s="7">
        <f>OctoberR!R47</f>
        <v>1</v>
      </c>
      <c r="S49" s="7">
        <f>OctoberR!E47</f>
        <v>422</v>
      </c>
      <c r="T49" s="7">
        <f>OctoberR!F47</f>
        <v>860</v>
      </c>
    </row>
    <row r="50" spans="1:20">
      <c r="A50" s="8" t="s">
        <v>52</v>
      </c>
      <c r="B50" s="8">
        <f>'YTD Totals'!B50</f>
        <v>23275</v>
      </c>
      <c r="C50" s="8">
        <f>September!D50</f>
        <v>23225</v>
      </c>
      <c r="D50" s="8">
        <f>OctoberR!I48</f>
        <v>23211</v>
      </c>
      <c r="E50" s="8">
        <f>OctoberR!J48</f>
        <v>154</v>
      </c>
      <c r="F50" s="8">
        <f>OctoberR!K48</f>
        <v>168</v>
      </c>
      <c r="G50" s="8">
        <f>OctoberR!L48</f>
        <v>23106</v>
      </c>
      <c r="H50" s="8">
        <f>OctoberR!M48</f>
        <v>94</v>
      </c>
      <c r="I50" s="8">
        <f>OctoberR!N48</f>
        <v>30</v>
      </c>
      <c r="J50" s="8">
        <f>OctoberR!B48</f>
        <v>2131</v>
      </c>
      <c r="K50" s="8">
        <f>OctoberR!C48</f>
        <v>895</v>
      </c>
      <c r="L50" s="8">
        <f>OctoberR!D48</f>
        <v>1236</v>
      </c>
      <c r="M50" s="8">
        <f>OctoberR!U40</f>
        <v>238</v>
      </c>
      <c r="N50" s="8">
        <f>OctoberR!G48</f>
        <v>244</v>
      </c>
      <c r="O50" s="8">
        <f>OctoberR!O48</f>
        <v>1873</v>
      </c>
      <c r="P50" s="8">
        <f>OctoberR!P48</f>
        <v>6</v>
      </c>
      <c r="Q50" s="8">
        <f>OctoberR!Q48</f>
        <v>5</v>
      </c>
      <c r="R50" s="8">
        <f>OctoberR!R48</f>
        <v>0</v>
      </c>
      <c r="S50" s="8">
        <f>OctoberR!E48</f>
        <v>475</v>
      </c>
      <c r="T50" s="8">
        <f>OctoberR!F48</f>
        <v>185</v>
      </c>
    </row>
    <row r="51" spans="1:20">
      <c r="A51" s="7" t="s">
        <v>53</v>
      </c>
      <c r="B51" s="7">
        <f>'YTD Totals'!B51</f>
        <v>10987</v>
      </c>
      <c r="C51" s="7">
        <f>September!D51</f>
        <v>11037</v>
      </c>
      <c r="D51" s="7">
        <f>OctoberR!I49</f>
        <v>11072</v>
      </c>
      <c r="E51" s="7">
        <f>OctoberR!J49</f>
        <v>52</v>
      </c>
      <c r="F51" s="7">
        <f>OctoberR!K49</f>
        <v>17</v>
      </c>
      <c r="G51" s="7">
        <f>OctoberR!L49</f>
        <v>10491</v>
      </c>
      <c r="H51" s="7">
        <f>OctoberR!M49</f>
        <v>15</v>
      </c>
      <c r="I51" s="7">
        <f>OctoberR!N49</f>
        <v>1</v>
      </c>
      <c r="J51" s="7">
        <f>OctoberR!B49</f>
        <v>1204</v>
      </c>
      <c r="K51" s="7">
        <f>OctoberR!C49</f>
        <v>435</v>
      </c>
      <c r="L51" s="7">
        <f>OctoberR!D49</f>
        <v>769</v>
      </c>
      <c r="M51" s="7">
        <f>OctoberR!U41</f>
        <v>106</v>
      </c>
      <c r="N51" s="7">
        <f>OctoberR!G49</f>
        <v>136</v>
      </c>
      <c r="O51" s="7">
        <f>OctoberR!O49</f>
        <v>1156</v>
      </c>
      <c r="P51" s="7">
        <f>OctoberR!P49</f>
        <v>6</v>
      </c>
      <c r="Q51" s="7">
        <f>OctoberR!Q49</f>
        <v>7</v>
      </c>
      <c r="R51" s="7">
        <f>OctoberR!R49</f>
        <v>0</v>
      </c>
      <c r="S51" s="7">
        <f>OctoberR!E49</f>
        <v>149</v>
      </c>
      <c r="T51" s="7">
        <f>OctoberR!F49</f>
        <v>245</v>
      </c>
    </row>
    <row r="52" spans="1:20">
      <c r="A52" s="8" t="s">
        <v>54</v>
      </c>
      <c r="B52" s="8">
        <f>'YTD Totals'!B52</f>
        <v>29873</v>
      </c>
      <c r="C52" s="8">
        <f>September!D52</f>
        <v>29956</v>
      </c>
      <c r="D52" s="8">
        <f>OctoberR!I50</f>
        <v>30017</v>
      </c>
      <c r="E52" s="8">
        <f>OctoberR!J50</f>
        <v>175</v>
      </c>
      <c r="F52" s="8">
        <f>OctoberR!K50</f>
        <v>114</v>
      </c>
      <c r="G52" s="8">
        <f>OctoberR!L50</f>
        <v>29634</v>
      </c>
      <c r="H52" s="8">
        <f>OctoberR!M50</f>
        <v>91</v>
      </c>
      <c r="I52" s="8">
        <f>OctoberR!N50</f>
        <v>72</v>
      </c>
      <c r="J52" s="8">
        <f>OctoberR!B50</f>
        <v>1872</v>
      </c>
      <c r="K52" s="8">
        <f>OctoberR!C50</f>
        <v>1017</v>
      </c>
      <c r="L52" s="8">
        <f>OctoberR!D50</f>
        <v>855</v>
      </c>
      <c r="M52" s="8">
        <f>OctoberR!U42</f>
        <v>410</v>
      </c>
      <c r="N52" s="8">
        <f>OctoberR!G50</f>
        <v>250</v>
      </c>
      <c r="O52" s="8">
        <f>OctoberR!O50</f>
        <v>4906</v>
      </c>
      <c r="P52" s="8">
        <f>OctoberR!P50</f>
        <v>26</v>
      </c>
      <c r="Q52" s="8">
        <f>OctoberR!Q50</f>
        <v>17</v>
      </c>
      <c r="R52" s="8">
        <f>OctoberR!R50</f>
        <v>2</v>
      </c>
      <c r="S52" s="8">
        <f>OctoberR!E50</f>
        <v>497</v>
      </c>
      <c r="T52" s="8">
        <f>OctoberR!F50</f>
        <v>498</v>
      </c>
    </row>
    <row r="53" spans="1:20">
      <c r="A53" s="7" t="s">
        <v>55</v>
      </c>
      <c r="B53" s="7">
        <f>'YTD Totals'!B53</f>
        <v>10952</v>
      </c>
      <c r="C53" s="7">
        <f>September!D53</f>
        <v>11065</v>
      </c>
      <c r="D53" s="7">
        <f>OctoberR!I51</f>
        <v>10860</v>
      </c>
      <c r="E53" s="7">
        <f>OctoberR!J51</f>
        <v>51</v>
      </c>
      <c r="F53" s="7">
        <f>OctoberR!K51</f>
        <v>256</v>
      </c>
      <c r="G53" s="7">
        <f>OctoberR!L51</f>
        <v>10783</v>
      </c>
      <c r="H53" s="7">
        <f>OctoberR!M51</f>
        <v>19</v>
      </c>
      <c r="I53" s="7">
        <f>OctoberR!N51</f>
        <v>69</v>
      </c>
      <c r="J53" s="7">
        <f>OctoberR!B51</f>
        <v>462</v>
      </c>
      <c r="K53" s="7">
        <f>OctoberR!C51</f>
        <v>267</v>
      </c>
      <c r="L53" s="7">
        <f>OctoberR!D51</f>
        <v>195</v>
      </c>
      <c r="M53" s="7">
        <f>OctoberR!U13</f>
        <v>17</v>
      </c>
      <c r="N53" s="7">
        <f>OctoberR!G51</f>
        <v>77</v>
      </c>
      <c r="O53" s="7">
        <f>OctoberR!O51</f>
        <v>671</v>
      </c>
      <c r="P53" s="7">
        <f>OctoberR!P51</f>
        <v>3</v>
      </c>
      <c r="Q53" s="7">
        <f>OctoberR!Q51</f>
        <v>2</v>
      </c>
      <c r="R53" s="7">
        <f>OctoberR!R51</f>
        <v>0</v>
      </c>
      <c r="S53" s="7">
        <f>OctoberR!E51</f>
        <v>68</v>
      </c>
      <c r="T53" s="7">
        <f>OctoberR!F51</f>
        <v>124</v>
      </c>
    </row>
    <row r="54" spans="1:20">
      <c r="A54" s="8" t="s">
        <v>56</v>
      </c>
      <c r="B54" s="8">
        <f>'YTD Totals'!B54</f>
        <v>22764</v>
      </c>
      <c r="C54" s="8">
        <f>September!D54</f>
        <v>22859</v>
      </c>
      <c r="D54" s="8">
        <f>OctoberR!I52</f>
        <v>22673</v>
      </c>
      <c r="E54" s="8">
        <f>OctoberR!J52</f>
        <v>62</v>
      </c>
      <c r="F54" s="8">
        <f>OctoberR!K52</f>
        <v>248</v>
      </c>
      <c r="G54" s="8">
        <f>OctoberR!L52</f>
        <v>21955</v>
      </c>
      <c r="H54" s="8">
        <f>OctoberR!M52</f>
        <v>32</v>
      </c>
      <c r="I54" s="8">
        <f>OctoberR!N52</f>
        <v>84</v>
      </c>
      <c r="J54" s="8">
        <f>OctoberR!B52</f>
        <v>2054</v>
      </c>
      <c r="K54" s="8">
        <f>OctoberR!C52</f>
        <v>856</v>
      </c>
      <c r="L54" s="8">
        <f>OctoberR!D52</f>
        <v>1198</v>
      </c>
      <c r="M54" s="8">
        <f>OctoberR!U43</f>
        <v>76</v>
      </c>
      <c r="N54" s="8">
        <f>OctoberR!G52</f>
        <v>163</v>
      </c>
      <c r="O54" s="8">
        <f>OctoberR!O52</f>
        <v>1297</v>
      </c>
      <c r="P54" s="8">
        <f>OctoberR!P52</f>
        <v>5</v>
      </c>
      <c r="Q54" s="8">
        <f>OctoberR!Q52</f>
        <v>3</v>
      </c>
      <c r="R54" s="8">
        <f>OctoberR!R52</f>
        <v>0</v>
      </c>
      <c r="S54" s="8">
        <f>OctoberR!E52</f>
        <v>427</v>
      </c>
      <c r="T54" s="8">
        <f>OctoberR!F52</f>
        <v>393</v>
      </c>
    </row>
    <row r="55" spans="1:20">
      <c r="A55" s="7" t="s">
        <v>57</v>
      </c>
      <c r="B55" s="7">
        <f>'YTD Totals'!B55</f>
        <v>10330</v>
      </c>
      <c r="C55" s="7">
        <f>September!D55</f>
        <v>10372</v>
      </c>
      <c r="D55" s="7">
        <f>OctoberR!I53</f>
        <v>10378</v>
      </c>
      <c r="E55" s="7">
        <f>OctoberR!J53</f>
        <v>120</v>
      </c>
      <c r="F55" s="7">
        <f>OctoberR!K53</f>
        <v>114</v>
      </c>
      <c r="G55" s="7">
        <f>OctoberR!L53</f>
        <v>10203</v>
      </c>
      <c r="H55" s="7">
        <f>OctoberR!M53</f>
        <v>32</v>
      </c>
      <c r="I55" s="7">
        <f>OctoberR!N53</f>
        <v>64</v>
      </c>
      <c r="J55" s="7">
        <f>OctoberR!B53</f>
        <v>334</v>
      </c>
      <c r="K55" s="7">
        <f>OctoberR!C53</f>
        <v>157</v>
      </c>
      <c r="L55" s="7">
        <f>OctoberR!D53</f>
        <v>177</v>
      </c>
      <c r="M55" s="7">
        <f>OctoberR!U44</f>
        <v>1</v>
      </c>
      <c r="N55" s="7">
        <f>OctoberR!G53</f>
        <v>18</v>
      </c>
      <c r="O55" s="7">
        <f>OctoberR!O53</f>
        <v>290</v>
      </c>
      <c r="P55" s="7">
        <f>OctoberR!P53</f>
        <v>0</v>
      </c>
      <c r="Q55" s="7">
        <f>OctoberR!Q53</f>
        <v>0</v>
      </c>
      <c r="R55" s="7">
        <f>OctoberR!R53</f>
        <v>1</v>
      </c>
      <c r="S55" s="7">
        <f>OctoberR!E53</f>
        <v>53</v>
      </c>
      <c r="T55" s="7">
        <f>OctoberR!F53</f>
        <v>153</v>
      </c>
    </row>
    <row r="56" spans="1:20">
      <c r="A56" s="8" t="s">
        <v>58</v>
      </c>
      <c r="B56" s="8">
        <f>'YTD Totals'!B56</f>
        <v>14521</v>
      </c>
      <c r="C56" s="8">
        <f>September!D56</f>
        <v>14678</v>
      </c>
      <c r="D56" s="8">
        <f>OctoberR!I54</f>
        <v>14734</v>
      </c>
      <c r="E56" s="8">
        <f>OctoberR!J54</f>
        <v>111</v>
      </c>
      <c r="F56" s="8">
        <f>OctoberR!K54</f>
        <v>56</v>
      </c>
      <c r="G56" s="8">
        <f>OctoberR!L54</f>
        <v>14633</v>
      </c>
      <c r="H56" s="8">
        <f>OctoberR!M54</f>
        <v>26</v>
      </c>
      <c r="I56" s="8">
        <f>OctoberR!N54</f>
        <v>22</v>
      </c>
      <c r="J56" s="8">
        <f>OctoberR!B54</f>
        <v>328</v>
      </c>
      <c r="K56" s="8">
        <f>OctoberR!C54</f>
        <v>78</v>
      </c>
      <c r="L56" s="8">
        <f>OctoberR!D54</f>
        <v>250</v>
      </c>
      <c r="M56" s="8">
        <f>OctoberR!U45</f>
        <v>16</v>
      </c>
      <c r="N56" s="8">
        <f>OctoberR!G54</f>
        <v>35</v>
      </c>
      <c r="O56" s="8">
        <f>OctoberR!O54</f>
        <v>725</v>
      </c>
      <c r="P56" s="8">
        <f>OctoberR!P54</f>
        <v>1</v>
      </c>
      <c r="Q56" s="8">
        <f>OctoberR!Q54</f>
        <v>0</v>
      </c>
      <c r="R56" s="8">
        <f>OctoberR!R54</f>
        <v>0</v>
      </c>
      <c r="S56" s="8">
        <f>OctoberR!E54</f>
        <v>155</v>
      </c>
      <c r="T56" s="8">
        <f>OctoberR!F54</f>
        <v>36</v>
      </c>
    </row>
    <row r="57" spans="1:20">
      <c r="A57" s="7" t="s">
        <v>59</v>
      </c>
      <c r="B57" s="7">
        <f>'YTD Totals'!B57</f>
        <v>14622</v>
      </c>
      <c r="C57" s="7">
        <f>September!D57</f>
        <v>14644</v>
      </c>
      <c r="D57" s="7">
        <f>OctoberR!I55</f>
        <v>14663</v>
      </c>
      <c r="E57" s="7">
        <f>OctoberR!J55</f>
        <v>38</v>
      </c>
      <c r="F57" s="7">
        <f>OctoberR!K55</f>
        <v>19</v>
      </c>
      <c r="G57" s="7">
        <f>OctoberR!L55</f>
        <v>14249</v>
      </c>
      <c r="H57" s="7">
        <f>OctoberR!M55</f>
        <v>15</v>
      </c>
      <c r="I57" s="7">
        <f>OctoberR!N55</f>
        <v>1</v>
      </c>
      <c r="J57" s="7">
        <f>OctoberR!B55</f>
        <v>314</v>
      </c>
      <c r="K57" s="7">
        <f>OctoberR!C55</f>
        <v>180</v>
      </c>
      <c r="L57" s="7">
        <f>OctoberR!D55</f>
        <v>134</v>
      </c>
      <c r="M57" s="7">
        <f>OctoberR!U46</f>
        <v>60</v>
      </c>
      <c r="N57" s="7">
        <f>OctoberR!G55</f>
        <v>45</v>
      </c>
      <c r="O57" s="7">
        <f>OctoberR!O55</f>
        <v>780</v>
      </c>
      <c r="P57" s="7">
        <f>OctoberR!P55</f>
        <v>3</v>
      </c>
      <c r="Q57" s="7">
        <f>OctoberR!Q55</f>
        <v>2</v>
      </c>
      <c r="R57" s="7">
        <f>OctoberR!R55</f>
        <v>0</v>
      </c>
      <c r="S57" s="7">
        <f>OctoberR!E55</f>
        <v>148</v>
      </c>
      <c r="T57" s="7">
        <f>OctoberR!F55</f>
        <v>104</v>
      </c>
    </row>
    <row r="58" spans="1:20">
      <c r="A58" s="6" t="s">
        <v>68</v>
      </c>
      <c r="B58" s="6">
        <f>'YTD Totals'!B58</f>
        <v>1060029</v>
      </c>
      <c r="C58" s="6">
        <f t="shared" ref="C58:T58" si="4">SUM(C46:C57)+SUM(C17:C44)+SUM(C2:C15)</f>
        <v>1061380</v>
      </c>
      <c r="D58" s="6">
        <f t="shared" si="4"/>
        <v>1062060</v>
      </c>
      <c r="E58" s="6">
        <f t="shared" si="4"/>
        <v>44824</v>
      </c>
      <c r="F58" s="6">
        <f t="shared" si="4"/>
        <v>44104</v>
      </c>
      <c r="G58" s="6">
        <f>OctoberR!X2</f>
        <v>442221</v>
      </c>
      <c r="H58" s="6">
        <f>OctoberR!X3</f>
        <v>40255</v>
      </c>
      <c r="I58" s="6">
        <f>OctoberR!X4</f>
        <v>39080</v>
      </c>
      <c r="J58" s="6">
        <f t="shared" si="4"/>
        <v>77821</v>
      </c>
      <c r="K58" s="6">
        <f t="shared" si="4"/>
        <v>35622</v>
      </c>
      <c r="L58" s="6">
        <f t="shared" si="4"/>
        <v>42199</v>
      </c>
      <c r="M58" s="6">
        <f>SUM(M2:M57)</f>
        <v>7861</v>
      </c>
      <c r="N58" s="6">
        <f t="shared" si="4"/>
        <v>8350</v>
      </c>
      <c r="O58" s="6">
        <f t="shared" si="4"/>
        <v>124097</v>
      </c>
      <c r="P58" s="6">
        <f>SUM(Q46:Q57)+SUM(Q17:Q44)+SUM(Q2:Q15)</f>
        <v>239</v>
      </c>
      <c r="Q58" s="6">
        <f>SUM(P46:P57)+SUM(P17:P44)+SUM(P2:P15)</f>
        <v>414</v>
      </c>
      <c r="R58" s="6">
        <f t="shared" si="4"/>
        <v>41</v>
      </c>
      <c r="S58" s="6">
        <f t="shared" si="4"/>
        <v>13091</v>
      </c>
      <c r="T58" s="6">
        <f t="shared" si="4"/>
        <v>13091</v>
      </c>
    </row>
  </sheetData>
  <sheetProtection autoFilter="0"/>
  <autoFilter ref="A1:T58" xr:uid="{00000000-0009-0000-0000-000009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0900-000000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/>
  <dimension ref="A1:X55"/>
  <sheetViews>
    <sheetView topLeftCell="J1" workbookViewId="0">
      <selection activeCell="X2" sqref="X2:AN55"/>
    </sheetView>
  </sheetViews>
  <sheetFormatPr defaultRowHeight="15"/>
  <cols>
    <col min="2" max="18" width="21.7109375" customWidth="1"/>
  </cols>
  <sheetData>
    <row r="1" spans="1:24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  <c r="W1" t="s">
        <v>220</v>
      </c>
      <c r="X1" t="s">
        <v>221</v>
      </c>
    </row>
    <row r="2" spans="1:24">
      <c r="A2" t="s">
        <v>7</v>
      </c>
      <c r="B2">
        <v>5674</v>
      </c>
      <c r="C2">
        <v>2881</v>
      </c>
      <c r="D2">
        <v>2793</v>
      </c>
      <c r="E2">
        <v>812</v>
      </c>
      <c r="F2">
        <v>846</v>
      </c>
      <c r="G2">
        <v>525</v>
      </c>
      <c r="H2">
        <v>60616</v>
      </c>
      <c r="I2">
        <v>60819</v>
      </c>
      <c r="J2">
        <v>347</v>
      </c>
      <c r="K2">
        <v>144</v>
      </c>
      <c r="L2">
        <v>59464</v>
      </c>
      <c r="M2">
        <v>143</v>
      </c>
      <c r="N2">
        <v>54</v>
      </c>
      <c r="O2">
        <v>6686</v>
      </c>
      <c r="P2">
        <v>51</v>
      </c>
      <c r="Q2">
        <v>19</v>
      </c>
      <c r="R2">
        <v>0</v>
      </c>
      <c r="T2" s="30" t="s">
        <v>91</v>
      </c>
      <c r="U2" s="31">
        <v>501</v>
      </c>
      <c r="W2" t="s">
        <v>222</v>
      </c>
      <c r="X2">
        <v>442221</v>
      </c>
    </row>
    <row r="3" spans="1:24">
      <c r="A3" t="s">
        <v>8</v>
      </c>
      <c r="B3">
        <v>1842</v>
      </c>
      <c r="C3">
        <v>824</v>
      </c>
      <c r="D3">
        <v>1018</v>
      </c>
      <c r="E3">
        <v>332</v>
      </c>
      <c r="F3">
        <v>437</v>
      </c>
      <c r="G3">
        <v>184</v>
      </c>
      <c r="H3">
        <v>26597</v>
      </c>
      <c r="I3">
        <v>26654</v>
      </c>
      <c r="J3">
        <v>150</v>
      </c>
      <c r="K3">
        <v>93</v>
      </c>
      <c r="L3">
        <v>26169</v>
      </c>
      <c r="M3">
        <v>44</v>
      </c>
      <c r="N3">
        <v>56</v>
      </c>
      <c r="O3">
        <v>4106</v>
      </c>
      <c r="P3">
        <v>7</v>
      </c>
      <c r="Q3">
        <v>9</v>
      </c>
      <c r="R3">
        <v>0</v>
      </c>
      <c r="T3" s="30" t="s">
        <v>92</v>
      </c>
      <c r="U3" s="31">
        <v>300</v>
      </c>
      <c r="W3" t="s">
        <v>223</v>
      </c>
      <c r="X3">
        <v>40255</v>
      </c>
    </row>
    <row r="4" spans="1:24">
      <c r="A4" t="s">
        <v>9</v>
      </c>
      <c r="B4">
        <v>7735</v>
      </c>
      <c r="C4">
        <v>3077</v>
      </c>
      <c r="D4">
        <v>4658</v>
      </c>
      <c r="E4">
        <v>648</v>
      </c>
      <c r="F4">
        <v>1034</v>
      </c>
      <c r="G4">
        <v>631</v>
      </c>
      <c r="H4">
        <v>66934</v>
      </c>
      <c r="I4">
        <v>66523</v>
      </c>
      <c r="J4">
        <v>563</v>
      </c>
      <c r="K4">
        <v>974</v>
      </c>
      <c r="L4">
        <v>62891</v>
      </c>
      <c r="M4">
        <v>291</v>
      </c>
      <c r="N4">
        <v>259</v>
      </c>
      <c r="O4">
        <v>6976</v>
      </c>
      <c r="P4">
        <v>21</v>
      </c>
      <c r="Q4">
        <v>15</v>
      </c>
      <c r="R4">
        <v>1</v>
      </c>
      <c r="T4" s="30" t="s">
        <v>93</v>
      </c>
      <c r="U4" s="31">
        <v>5</v>
      </c>
      <c r="W4" t="s">
        <v>224</v>
      </c>
      <c r="X4">
        <v>39080</v>
      </c>
    </row>
    <row r="5" spans="1:24">
      <c r="A5" t="s">
        <v>10</v>
      </c>
      <c r="B5">
        <v>195</v>
      </c>
      <c r="C5">
        <v>99</v>
      </c>
      <c r="D5">
        <v>96</v>
      </c>
      <c r="E5">
        <v>76</v>
      </c>
      <c r="F5">
        <v>27</v>
      </c>
      <c r="G5">
        <v>18</v>
      </c>
      <c r="H5">
        <v>11979</v>
      </c>
      <c r="I5">
        <v>11991</v>
      </c>
      <c r="J5">
        <v>21</v>
      </c>
      <c r="K5">
        <v>9</v>
      </c>
      <c r="L5">
        <v>11715</v>
      </c>
      <c r="M5">
        <v>0</v>
      </c>
      <c r="N5">
        <v>3</v>
      </c>
      <c r="O5">
        <v>167</v>
      </c>
      <c r="P5">
        <v>2</v>
      </c>
      <c r="Q5">
        <v>1</v>
      </c>
      <c r="R5">
        <v>0</v>
      </c>
      <c r="T5" s="30" t="s">
        <v>94</v>
      </c>
      <c r="U5" s="31">
        <v>960</v>
      </c>
    </row>
    <row r="6" spans="1:24">
      <c r="A6" t="s">
        <v>11</v>
      </c>
      <c r="B6">
        <v>5978</v>
      </c>
      <c r="C6">
        <v>2569</v>
      </c>
      <c r="D6">
        <v>3409</v>
      </c>
      <c r="E6">
        <v>900</v>
      </c>
      <c r="F6">
        <v>927</v>
      </c>
      <c r="G6">
        <v>599</v>
      </c>
      <c r="H6">
        <v>58180</v>
      </c>
      <c r="I6">
        <v>58274</v>
      </c>
      <c r="J6">
        <v>544</v>
      </c>
      <c r="K6">
        <v>450</v>
      </c>
      <c r="L6">
        <v>55428</v>
      </c>
      <c r="M6">
        <v>293</v>
      </c>
      <c r="N6">
        <v>132</v>
      </c>
      <c r="O6">
        <v>12732</v>
      </c>
      <c r="P6">
        <v>28</v>
      </c>
      <c r="Q6">
        <v>35</v>
      </c>
      <c r="R6">
        <v>2</v>
      </c>
      <c r="T6" s="30" t="s">
        <v>95</v>
      </c>
      <c r="U6" s="31">
        <v>111</v>
      </c>
    </row>
    <row r="7" spans="1:24">
      <c r="A7" t="s">
        <v>12</v>
      </c>
      <c r="B7">
        <v>692</v>
      </c>
      <c r="C7">
        <v>499</v>
      </c>
      <c r="D7">
        <v>193</v>
      </c>
      <c r="E7">
        <v>85</v>
      </c>
      <c r="F7">
        <v>153</v>
      </c>
      <c r="G7">
        <v>66</v>
      </c>
      <c r="H7">
        <v>14139</v>
      </c>
      <c r="I7">
        <v>14157</v>
      </c>
      <c r="J7">
        <v>33</v>
      </c>
      <c r="K7">
        <v>15</v>
      </c>
      <c r="L7">
        <v>14068</v>
      </c>
      <c r="M7">
        <v>17</v>
      </c>
      <c r="N7">
        <v>5</v>
      </c>
      <c r="O7">
        <v>665</v>
      </c>
      <c r="P7">
        <v>1</v>
      </c>
      <c r="Q7">
        <v>2</v>
      </c>
      <c r="R7">
        <v>0</v>
      </c>
      <c r="T7" s="30" t="s">
        <v>96</v>
      </c>
      <c r="U7" s="31">
        <v>15</v>
      </c>
    </row>
    <row r="8" spans="1:24">
      <c r="A8" t="s">
        <v>13</v>
      </c>
      <c r="B8">
        <v>450</v>
      </c>
      <c r="C8">
        <v>390</v>
      </c>
      <c r="D8">
        <v>60</v>
      </c>
      <c r="E8">
        <v>49</v>
      </c>
      <c r="F8">
        <v>111</v>
      </c>
      <c r="G8">
        <v>47</v>
      </c>
      <c r="H8">
        <v>9609</v>
      </c>
      <c r="I8">
        <v>9619</v>
      </c>
      <c r="J8">
        <v>23</v>
      </c>
      <c r="K8">
        <v>13</v>
      </c>
      <c r="L8">
        <v>9464</v>
      </c>
      <c r="M8">
        <v>0</v>
      </c>
      <c r="N8">
        <v>1</v>
      </c>
      <c r="O8">
        <v>524</v>
      </c>
      <c r="P8">
        <v>4</v>
      </c>
      <c r="Q8">
        <v>1</v>
      </c>
      <c r="R8">
        <v>0</v>
      </c>
      <c r="T8" s="30" t="s">
        <v>97</v>
      </c>
      <c r="U8" s="31">
        <v>432</v>
      </c>
    </row>
    <row r="9" spans="1:24">
      <c r="A9" t="s">
        <v>14</v>
      </c>
      <c r="B9">
        <v>235</v>
      </c>
      <c r="C9">
        <v>168</v>
      </c>
      <c r="D9">
        <v>67</v>
      </c>
      <c r="E9">
        <v>62</v>
      </c>
      <c r="F9">
        <v>17</v>
      </c>
      <c r="G9">
        <v>41</v>
      </c>
      <c r="H9">
        <v>8254</v>
      </c>
      <c r="I9">
        <v>8275</v>
      </c>
      <c r="J9">
        <v>21</v>
      </c>
      <c r="K9">
        <v>0</v>
      </c>
      <c r="L9">
        <v>8150</v>
      </c>
      <c r="M9">
        <v>12</v>
      </c>
      <c r="N9">
        <v>0</v>
      </c>
      <c r="O9">
        <v>237</v>
      </c>
      <c r="P9">
        <v>1</v>
      </c>
      <c r="Q9">
        <v>0</v>
      </c>
      <c r="R9">
        <v>0</v>
      </c>
      <c r="T9" s="30" t="s">
        <v>98</v>
      </c>
      <c r="U9" s="31">
        <v>14</v>
      </c>
    </row>
    <row r="10" spans="1:24">
      <c r="A10" t="s">
        <v>15</v>
      </c>
      <c r="B10">
        <v>40</v>
      </c>
      <c r="C10">
        <v>24</v>
      </c>
      <c r="D10">
        <v>16</v>
      </c>
      <c r="E10">
        <v>38</v>
      </c>
      <c r="F10">
        <v>7</v>
      </c>
      <c r="G10">
        <v>6</v>
      </c>
      <c r="H10">
        <v>5362</v>
      </c>
      <c r="I10">
        <v>5363</v>
      </c>
      <c r="J10">
        <v>11</v>
      </c>
      <c r="K10">
        <v>10</v>
      </c>
      <c r="L10">
        <v>5283</v>
      </c>
      <c r="M10">
        <v>0</v>
      </c>
      <c r="N10">
        <v>1</v>
      </c>
      <c r="O10">
        <v>127</v>
      </c>
      <c r="P10">
        <v>0</v>
      </c>
      <c r="Q10">
        <v>0</v>
      </c>
      <c r="R10">
        <v>0</v>
      </c>
      <c r="T10" s="30" t="s">
        <v>99</v>
      </c>
      <c r="U10" s="31">
        <v>32</v>
      </c>
    </row>
    <row r="11" spans="1:2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37760</v>
      </c>
      <c r="I11">
        <v>38342</v>
      </c>
      <c r="J11">
        <v>37996</v>
      </c>
      <c r="K11">
        <v>37414</v>
      </c>
      <c r="L11">
        <v>38342</v>
      </c>
      <c r="M11">
        <v>38007</v>
      </c>
      <c r="N11">
        <v>37351</v>
      </c>
      <c r="O11">
        <v>4</v>
      </c>
      <c r="P11">
        <v>0</v>
      </c>
      <c r="Q11">
        <v>0</v>
      </c>
      <c r="R11">
        <v>0</v>
      </c>
      <c r="T11" s="30" t="s">
        <v>100</v>
      </c>
      <c r="U11" s="31">
        <v>12</v>
      </c>
    </row>
    <row r="12" spans="1:24">
      <c r="A12" t="s">
        <v>17</v>
      </c>
      <c r="B12">
        <v>114</v>
      </c>
      <c r="C12">
        <v>75</v>
      </c>
      <c r="D12">
        <v>39</v>
      </c>
      <c r="E12">
        <v>52</v>
      </c>
      <c r="F12">
        <v>27</v>
      </c>
      <c r="G12">
        <v>15</v>
      </c>
      <c r="H12">
        <v>2955</v>
      </c>
      <c r="I12">
        <v>2978</v>
      </c>
      <c r="J12">
        <v>28</v>
      </c>
      <c r="K12">
        <v>5</v>
      </c>
      <c r="L12">
        <v>2938</v>
      </c>
      <c r="M12">
        <v>17</v>
      </c>
      <c r="N12">
        <v>1</v>
      </c>
      <c r="O12">
        <v>515</v>
      </c>
      <c r="P12">
        <v>11</v>
      </c>
      <c r="Q12">
        <v>0</v>
      </c>
      <c r="R12">
        <v>1</v>
      </c>
      <c r="T12" s="30" t="s">
        <v>101</v>
      </c>
      <c r="U12" s="31">
        <v>2</v>
      </c>
    </row>
    <row r="13" spans="1:24">
      <c r="A13" t="s">
        <v>18</v>
      </c>
      <c r="B13">
        <v>470</v>
      </c>
      <c r="C13">
        <v>337</v>
      </c>
      <c r="D13">
        <v>133</v>
      </c>
      <c r="E13">
        <v>141</v>
      </c>
      <c r="F13">
        <v>148</v>
      </c>
      <c r="G13">
        <v>59</v>
      </c>
      <c r="H13">
        <v>4783</v>
      </c>
      <c r="I13">
        <v>4802</v>
      </c>
      <c r="J13">
        <v>56</v>
      </c>
      <c r="K13">
        <v>37</v>
      </c>
      <c r="L13">
        <v>4724</v>
      </c>
      <c r="M13">
        <v>25</v>
      </c>
      <c r="N13">
        <v>13</v>
      </c>
      <c r="O13">
        <v>546</v>
      </c>
      <c r="P13">
        <v>5</v>
      </c>
      <c r="Q13">
        <v>0</v>
      </c>
      <c r="R13">
        <v>0</v>
      </c>
      <c r="T13" s="30" t="s">
        <v>102</v>
      </c>
      <c r="U13" s="31">
        <v>17</v>
      </c>
    </row>
    <row r="14" spans="1:24">
      <c r="A14" t="s">
        <v>19</v>
      </c>
      <c r="B14">
        <v>657</v>
      </c>
      <c r="C14">
        <v>441</v>
      </c>
      <c r="D14">
        <v>216</v>
      </c>
      <c r="E14">
        <v>222</v>
      </c>
      <c r="F14">
        <v>145</v>
      </c>
      <c r="G14">
        <v>92</v>
      </c>
      <c r="H14">
        <v>11900</v>
      </c>
      <c r="I14">
        <v>11675</v>
      </c>
      <c r="J14">
        <v>115</v>
      </c>
      <c r="K14">
        <v>340</v>
      </c>
      <c r="L14">
        <v>11397</v>
      </c>
      <c r="M14">
        <v>54</v>
      </c>
      <c r="N14">
        <v>104</v>
      </c>
      <c r="O14">
        <v>1212</v>
      </c>
      <c r="P14">
        <v>3</v>
      </c>
      <c r="Q14">
        <v>3</v>
      </c>
      <c r="R14">
        <v>0</v>
      </c>
      <c r="T14" s="30" t="s">
        <v>103</v>
      </c>
      <c r="U14" s="31">
        <v>89</v>
      </c>
    </row>
    <row r="15" spans="1:24">
      <c r="A15" t="s">
        <v>20</v>
      </c>
      <c r="B15">
        <v>743</v>
      </c>
      <c r="C15">
        <v>423</v>
      </c>
      <c r="D15">
        <v>320</v>
      </c>
      <c r="E15">
        <v>149</v>
      </c>
      <c r="F15">
        <v>101</v>
      </c>
      <c r="G15">
        <v>98</v>
      </c>
      <c r="H15">
        <v>7222</v>
      </c>
      <c r="I15">
        <v>7213</v>
      </c>
      <c r="J15">
        <v>83</v>
      </c>
      <c r="K15">
        <v>92</v>
      </c>
      <c r="L15">
        <v>7069</v>
      </c>
      <c r="M15">
        <v>41</v>
      </c>
      <c r="N15">
        <v>17</v>
      </c>
      <c r="O15">
        <v>827</v>
      </c>
      <c r="P15">
        <v>3</v>
      </c>
      <c r="Q15">
        <v>2</v>
      </c>
      <c r="R15">
        <v>0</v>
      </c>
      <c r="T15" s="30" t="s">
        <v>104</v>
      </c>
      <c r="U15" s="31">
        <v>22</v>
      </c>
    </row>
    <row r="16" spans="1:24">
      <c r="A16" t="s">
        <v>21</v>
      </c>
      <c r="B16">
        <v>139</v>
      </c>
      <c r="C16">
        <v>82</v>
      </c>
      <c r="D16">
        <v>57</v>
      </c>
      <c r="E16">
        <v>87</v>
      </c>
      <c r="F16">
        <v>22</v>
      </c>
      <c r="G16">
        <v>23</v>
      </c>
      <c r="H16">
        <v>9048</v>
      </c>
      <c r="I16">
        <v>9082</v>
      </c>
      <c r="J16">
        <v>35</v>
      </c>
      <c r="K16">
        <v>1</v>
      </c>
      <c r="L16">
        <v>8937</v>
      </c>
      <c r="M16">
        <v>5</v>
      </c>
      <c r="N16">
        <v>0</v>
      </c>
      <c r="O16">
        <v>424</v>
      </c>
      <c r="P16">
        <v>2</v>
      </c>
      <c r="Q16">
        <v>1</v>
      </c>
      <c r="R16">
        <v>0</v>
      </c>
      <c r="T16" s="30" t="s">
        <v>105</v>
      </c>
      <c r="U16" s="31">
        <v>398</v>
      </c>
    </row>
    <row r="17" spans="1:21">
      <c r="A17" t="s">
        <v>22</v>
      </c>
      <c r="B17">
        <v>1341</v>
      </c>
      <c r="C17">
        <v>659</v>
      </c>
      <c r="D17">
        <v>682</v>
      </c>
      <c r="E17">
        <v>355</v>
      </c>
      <c r="F17">
        <v>550</v>
      </c>
      <c r="G17">
        <v>126</v>
      </c>
      <c r="H17">
        <v>16154</v>
      </c>
      <c r="I17">
        <v>16123</v>
      </c>
      <c r="J17">
        <v>128</v>
      </c>
      <c r="K17">
        <v>159</v>
      </c>
      <c r="L17">
        <v>15881</v>
      </c>
      <c r="M17">
        <v>63</v>
      </c>
      <c r="N17">
        <v>23</v>
      </c>
      <c r="O17">
        <v>2329</v>
      </c>
      <c r="P17">
        <v>4</v>
      </c>
      <c r="Q17">
        <v>0</v>
      </c>
      <c r="R17">
        <v>1</v>
      </c>
      <c r="T17" s="30" t="s">
        <v>175</v>
      </c>
      <c r="U17" s="31">
        <v>12</v>
      </c>
    </row>
    <row r="18" spans="1:21">
      <c r="A18" t="s">
        <v>23</v>
      </c>
      <c r="B18">
        <v>831</v>
      </c>
      <c r="C18">
        <v>223</v>
      </c>
      <c r="D18">
        <v>608</v>
      </c>
      <c r="E18">
        <v>110</v>
      </c>
      <c r="F18">
        <v>103</v>
      </c>
      <c r="G18">
        <v>33</v>
      </c>
      <c r="H18">
        <v>11295</v>
      </c>
      <c r="I18">
        <v>11334</v>
      </c>
      <c r="J18">
        <v>41</v>
      </c>
      <c r="K18">
        <v>2</v>
      </c>
      <c r="L18">
        <v>11205</v>
      </c>
      <c r="M18">
        <v>4</v>
      </c>
      <c r="N18">
        <v>0</v>
      </c>
      <c r="O18">
        <v>120</v>
      </c>
      <c r="P18">
        <v>1</v>
      </c>
      <c r="Q18">
        <v>0</v>
      </c>
      <c r="R18">
        <v>0</v>
      </c>
      <c r="T18" s="30" t="s">
        <v>106</v>
      </c>
      <c r="U18" s="31">
        <v>27</v>
      </c>
    </row>
    <row r="19" spans="1:21">
      <c r="A19" t="s">
        <v>24</v>
      </c>
      <c r="B19">
        <v>667</v>
      </c>
      <c r="C19">
        <v>396</v>
      </c>
      <c r="D19">
        <v>271</v>
      </c>
      <c r="E19">
        <v>0</v>
      </c>
      <c r="F19">
        <v>251</v>
      </c>
      <c r="G19">
        <v>85</v>
      </c>
      <c r="H19">
        <v>31563</v>
      </c>
      <c r="I19">
        <v>31045</v>
      </c>
      <c r="J19">
        <v>90</v>
      </c>
      <c r="K19">
        <v>608</v>
      </c>
      <c r="L19">
        <v>29871</v>
      </c>
      <c r="M19">
        <v>18</v>
      </c>
      <c r="N19">
        <v>47</v>
      </c>
      <c r="O19">
        <v>2990</v>
      </c>
      <c r="P19">
        <v>1</v>
      </c>
      <c r="Q19">
        <v>4</v>
      </c>
      <c r="R19">
        <v>1</v>
      </c>
      <c r="T19" s="30" t="s">
        <v>107</v>
      </c>
      <c r="U19" s="31">
        <v>199</v>
      </c>
    </row>
    <row r="20" spans="1:21">
      <c r="A20" t="s">
        <v>173</v>
      </c>
      <c r="B20">
        <v>59</v>
      </c>
      <c r="C20">
        <v>32</v>
      </c>
      <c r="D20">
        <v>27</v>
      </c>
      <c r="E20">
        <v>0</v>
      </c>
      <c r="F20">
        <v>3</v>
      </c>
      <c r="G20">
        <v>29</v>
      </c>
      <c r="H20">
        <v>6969</v>
      </c>
      <c r="I20">
        <v>6976</v>
      </c>
      <c r="J20">
        <v>14</v>
      </c>
      <c r="K20">
        <v>7</v>
      </c>
      <c r="L20">
        <v>5789</v>
      </c>
      <c r="M20">
        <v>0</v>
      </c>
      <c r="N20">
        <v>2</v>
      </c>
      <c r="O20">
        <v>5629</v>
      </c>
      <c r="P20">
        <v>0</v>
      </c>
      <c r="Q20">
        <v>0</v>
      </c>
      <c r="R20">
        <v>1</v>
      </c>
      <c r="T20" s="30" t="s">
        <v>108</v>
      </c>
      <c r="U20" s="31">
        <v>1632</v>
      </c>
    </row>
    <row r="21" spans="1:21">
      <c r="A21" t="s">
        <v>25</v>
      </c>
      <c r="B21">
        <v>2049</v>
      </c>
      <c r="C21">
        <v>1280</v>
      </c>
      <c r="D21">
        <v>769</v>
      </c>
      <c r="E21">
        <v>276</v>
      </c>
      <c r="F21">
        <v>331</v>
      </c>
      <c r="G21">
        <v>317</v>
      </c>
      <c r="H21">
        <v>25867</v>
      </c>
      <c r="I21">
        <v>25934</v>
      </c>
      <c r="J21">
        <v>159</v>
      </c>
      <c r="K21">
        <v>92</v>
      </c>
      <c r="L21">
        <v>25285</v>
      </c>
      <c r="M21">
        <v>60</v>
      </c>
      <c r="N21">
        <v>7</v>
      </c>
      <c r="O21">
        <v>4375</v>
      </c>
      <c r="P21">
        <v>14</v>
      </c>
      <c r="Q21">
        <v>14</v>
      </c>
      <c r="R21">
        <v>0</v>
      </c>
      <c r="T21" s="30" t="s">
        <v>109</v>
      </c>
      <c r="U21" s="31">
        <v>55</v>
      </c>
    </row>
    <row r="22" spans="1:21">
      <c r="A22" t="s">
        <v>26</v>
      </c>
      <c r="B22">
        <v>154</v>
      </c>
      <c r="C22">
        <v>80</v>
      </c>
      <c r="D22">
        <v>74</v>
      </c>
      <c r="E22">
        <v>90</v>
      </c>
      <c r="F22">
        <v>26</v>
      </c>
      <c r="G22">
        <v>22</v>
      </c>
      <c r="H22">
        <v>14024</v>
      </c>
      <c r="I22">
        <v>14072</v>
      </c>
      <c r="J22">
        <v>82</v>
      </c>
      <c r="K22">
        <v>34</v>
      </c>
      <c r="L22">
        <v>13489</v>
      </c>
      <c r="M22">
        <v>55</v>
      </c>
      <c r="N22">
        <v>16</v>
      </c>
      <c r="O22">
        <v>1691</v>
      </c>
      <c r="P22">
        <v>6</v>
      </c>
      <c r="Q22">
        <v>1</v>
      </c>
      <c r="R22">
        <v>0</v>
      </c>
      <c r="T22" s="30" t="s">
        <v>110</v>
      </c>
      <c r="U22" s="31">
        <v>369</v>
      </c>
    </row>
    <row r="23" spans="1:21">
      <c r="A23" t="s">
        <v>27</v>
      </c>
      <c r="B23">
        <v>2645</v>
      </c>
      <c r="C23">
        <v>1360</v>
      </c>
      <c r="D23">
        <v>1285</v>
      </c>
      <c r="E23">
        <v>509</v>
      </c>
      <c r="F23">
        <v>380</v>
      </c>
      <c r="G23">
        <v>292</v>
      </c>
      <c r="H23">
        <v>21980</v>
      </c>
      <c r="I23">
        <v>22120</v>
      </c>
      <c r="J23">
        <v>206</v>
      </c>
      <c r="K23">
        <v>66</v>
      </c>
      <c r="L23">
        <v>21496</v>
      </c>
      <c r="M23">
        <v>130</v>
      </c>
      <c r="N23">
        <v>12</v>
      </c>
      <c r="O23">
        <v>3390</v>
      </c>
      <c r="P23">
        <v>10</v>
      </c>
      <c r="Q23">
        <v>0</v>
      </c>
      <c r="R23">
        <v>0</v>
      </c>
      <c r="T23" s="30" t="s">
        <v>111</v>
      </c>
      <c r="U23" s="31">
        <v>66</v>
      </c>
    </row>
    <row r="24" spans="1:21">
      <c r="A24" t="s">
        <v>28</v>
      </c>
      <c r="B24">
        <v>7855</v>
      </c>
      <c r="C24">
        <v>3609</v>
      </c>
      <c r="D24">
        <v>4246</v>
      </c>
      <c r="E24">
        <v>1191</v>
      </c>
      <c r="F24">
        <v>1424</v>
      </c>
      <c r="G24">
        <v>570</v>
      </c>
      <c r="H24">
        <v>91127</v>
      </c>
      <c r="I24">
        <v>90521</v>
      </c>
      <c r="J24">
        <v>751</v>
      </c>
      <c r="K24">
        <v>1357</v>
      </c>
      <c r="L24">
        <v>82178</v>
      </c>
      <c r="M24">
        <v>366</v>
      </c>
      <c r="N24">
        <v>513</v>
      </c>
      <c r="O24">
        <v>17596</v>
      </c>
      <c r="P24">
        <v>58</v>
      </c>
      <c r="Q24">
        <v>12</v>
      </c>
      <c r="R24">
        <v>2</v>
      </c>
      <c r="T24" s="30" t="s">
        <v>112</v>
      </c>
      <c r="U24" s="31">
        <v>195</v>
      </c>
    </row>
    <row r="25" spans="1:21">
      <c r="A25" t="s">
        <v>29</v>
      </c>
      <c r="B25">
        <v>993</v>
      </c>
      <c r="C25">
        <v>507</v>
      </c>
      <c r="D25">
        <v>486</v>
      </c>
      <c r="E25">
        <v>308</v>
      </c>
      <c r="F25">
        <v>145</v>
      </c>
      <c r="G25">
        <v>84</v>
      </c>
      <c r="H25">
        <v>12950</v>
      </c>
      <c r="I25">
        <v>13088</v>
      </c>
      <c r="J25">
        <v>219</v>
      </c>
      <c r="K25">
        <v>81</v>
      </c>
      <c r="L25">
        <v>12861</v>
      </c>
      <c r="M25">
        <v>66</v>
      </c>
      <c r="N25">
        <v>17</v>
      </c>
      <c r="O25">
        <v>880</v>
      </c>
      <c r="P25">
        <v>2</v>
      </c>
      <c r="Q25">
        <v>3</v>
      </c>
      <c r="R25">
        <v>0</v>
      </c>
      <c r="T25" s="30" t="s">
        <v>113</v>
      </c>
      <c r="U25" s="31">
        <v>27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374</v>
      </c>
      <c r="P26">
        <v>7</v>
      </c>
      <c r="Q26">
        <v>0</v>
      </c>
      <c r="R26">
        <v>2</v>
      </c>
      <c r="T26" s="30" t="s">
        <v>114</v>
      </c>
      <c r="U26" s="31">
        <v>120</v>
      </c>
    </row>
    <row r="27" spans="1:21">
      <c r="A27" t="s">
        <v>31</v>
      </c>
      <c r="B27">
        <v>891</v>
      </c>
      <c r="C27">
        <v>387</v>
      </c>
      <c r="D27">
        <v>504</v>
      </c>
      <c r="E27">
        <v>173</v>
      </c>
      <c r="F27">
        <v>123</v>
      </c>
      <c r="G27">
        <v>90</v>
      </c>
      <c r="H27">
        <v>13838</v>
      </c>
      <c r="I27">
        <v>13993</v>
      </c>
      <c r="J27">
        <v>173</v>
      </c>
      <c r="K27">
        <v>18</v>
      </c>
      <c r="L27">
        <v>13753</v>
      </c>
      <c r="M27">
        <v>39</v>
      </c>
      <c r="N27">
        <v>5</v>
      </c>
      <c r="O27">
        <v>1050</v>
      </c>
      <c r="P27">
        <v>3</v>
      </c>
      <c r="Q27">
        <v>1</v>
      </c>
      <c r="R27">
        <v>0</v>
      </c>
      <c r="T27" s="30" t="s">
        <v>115</v>
      </c>
      <c r="U27" s="31">
        <v>156</v>
      </c>
    </row>
    <row r="28" spans="1:21">
      <c r="A28" t="s">
        <v>32</v>
      </c>
      <c r="B28">
        <v>372</v>
      </c>
      <c r="C28">
        <v>125</v>
      </c>
      <c r="D28">
        <v>247</v>
      </c>
      <c r="E28">
        <v>84</v>
      </c>
      <c r="F28">
        <v>43</v>
      </c>
      <c r="G28">
        <v>42</v>
      </c>
      <c r="H28">
        <v>3911</v>
      </c>
      <c r="I28">
        <v>3928</v>
      </c>
      <c r="J28">
        <v>22</v>
      </c>
      <c r="K28">
        <v>5</v>
      </c>
      <c r="L28">
        <v>3910</v>
      </c>
      <c r="M28">
        <v>7</v>
      </c>
      <c r="N28">
        <v>0</v>
      </c>
      <c r="O28">
        <v>592</v>
      </c>
      <c r="P28">
        <v>0</v>
      </c>
      <c r="Q28">
        <v>1</v>
      </c>
      <c r="R28">
        <v>0</v>
      </c>
      <c r="T28" s="30" t="s">
        <v>116</v>
      </c>
      <c r="U28" s="31">
        <v>7</v>
      </c>
    </row>
    <row r="29" spans="1:21">
      <c r="A29" t="s">
        <v>33</v>
      </c>
      <c r="B29">
        <v>2108</v>
      </c>
      <c r="C29">
        <v>1058</v>
      </c>
      <c r="D29">
        <v>1050</v>
      </c>
      <c r="E29">
        <v>429</v>
      </c>
      <c r="F29">
        <v>308</v>
      </c>
      <c r="G29">
        <v>232</v>
      </c>
      <c r="H29">
        <v>16459</v>
      </c>
      <c r="I29">
        <v>16581</v>
      </c>
      <c r="J29">
        <v>171</v>
      </c>
      <c r="K29">
        <v>49</v>
      </c>
      <c r="L29">
        <v>16430</v>
      </c>
      <c r="M29">
        <v>75</v>
      </c>
      <c r="N29">
        <v>9</v>
      </c>
      <c r="O29">
        <v>1803</v>
      </c>
      <c r="P29">
        <v>7</v>
      </c>
      <c r="Q29">
        <v>7</v>
      </c>
      <c r="R29">
        <v>0</v>
      </c>
      <c r="T29" s="30" t="s">
        <v>117</v>
      </c>
      <c r="U29" s="31">
        <v>17</v>
      </c>
    </row>
    <row r="30" spans="1:21">
      <c r="A30" t="s">
        <v>34</v>
      </c>
      <c r="B30">
        <v>3</v>
      </c>
      <c r="C30">
        <v>3</v>
      </c>
      <c r="D30">
        <v>0</v>
      </c>
      <c r="E30">
        <v>0</v>
      </c>
      <c r="F30">
        <v>0</v>
      </c>
      <c r="G30">
        <v>1</v>
      </c>
      <c r="H30">
        <v>760</v>
      </c>
      <c r="I30">
        <v>757</v>
      </c>
      <c r="J30">
        <v>0</v>
      </c>
      <c r="K30">
        <v>3</v>
      </c>
      <c r="L30">
        <v>683</v>
      </c>
      <c r="M30">
        <v>0</v>
      </c>
      <c r="N30">
        <v>0</v>
      </c>
      <c r="O30">
        <v>408</v>
      </c>
      <c r="P30">
        <v>2</v>
      </c>
      <c r="Q30">
        <v>1</v>
      </c>
      <c r="R30">
        <v>2</v>
      </c>
      <c r="T30" s="30" t="s">
        <v>118</v>
      </c>
      <c r="U30" s="31">
        <v>177</v>
      </c>
    </row>
    <row r="31" spans="1:21">
      <c r="A31" t="s">
        <v>35</v>
      </c>
      <c r="B31">
        <v>293</v>
      </c>
      <c r="C31">
        <v>124</v>
      </c>
      <c r="D31">
        <v>169</v>
      </c>
      <c r="E31">
        <v>213</v>
      </c>
      <c r="F31">
        <v>28</v>
      </c>
      <c r="G31">
        <v>51</v>
      </c>
      <c r="H31">
        <v>20248</v>
      </c>
      <c r="I31">
        <v>20126</v>
      </c>
      <c r="J31">
        <v>284</v>
      </c>
      <c r="K31">
        <v>406</v>
      </c>
      <c r="L31">
        <v>19347</v>
      </c>
      <c r="M31">
        <v>87</v>
      </c>
      <c r="N31">
        <v>115</v>
      </c>
      <c r="O31">
        <v>558</v>
      </c>
      <c r="P31">
        <v>1</v>
      </c>
      <c r="Q31">
        <v>5</v>
      </c>
      <c r="R31">
        <v>0</v>
      </c>
      <c r="T31" s="30" t="s">
        <v>119</v>
      </c>
      <c r="U31" s="31">
        <v>49</v>
      </c>
    </row>
    <row r="32" spans="1:21">
      <c r="A32" t="s">
        <v>36</v>
      </c>
      <c r="B32">
        <v>2345</v>
      </c>
      <c r="C32">
        <v>1507</v>
      </c>
      <c r="D32">
        <v>838</v>
      </c>
      <c r="E32">
        <v>462</v>
      </c>
      <c r="F32">
        <v>357</v>
      </c>
      <c r="G32">
        <v>350</v>
      </c>
      <c r="H32">
        <v>23510</v>
      </c>
      <c r="I32">
        <v>23664</v>
      </c>
      <c r="J32">
        <v>204</v>
      </c>
      <c r="K32">
        <v>50</v>
      </c>
      <c r="L32">
        <v>23474</v>
      </c>
      <c r="M32">
        <v>71</v>
      </c>
      <c r="N32">
        <v>27</v>
      </c>
      <c r="O32">
        <v>2729</v>
      </c>
      <c r="P32">
        <v>10</v>
      </c>
      <c r="Q32">
        <v>8</v>
      </c>
      <c r="R32">
        <v>7</v>
      </c>
      <c r="T32" s="30" t="s">
        <v>120</v>
      </c>
      <c r="U32" s="31">
        <v>97</v>
      </c>
    </row>
    <row r="33" spans="1:21">
      <c r="A33" t="s">
        <v>37</v>
      </c>
      <c r="B33">
        <v>1433</v>
      </c>
      <c r="C33">
        <v>1100</v>
      </c>
      <c r="D33">
        <v>333</v>
      </c>
      <c r="E33">
        <v>298</v>
      </c>
      <c r="F33">
        <v>459</v>
      </c>
      <c r="G33">
        <v>169</v>
      </c>
      <c r="H33">
        <v>22899</v>
      </c>
      <c r="I33">
        <v>23006</v>
      </c>
      <c r="J33">
        <v>167</v>
      </c>
      <c r="K33">
        <v>60</v>
      </c>
      <c r="L33">
        <v>22744</v>
      </c>
      <c r="M33">
        <v>32</v>
      </c>
      <c r="N33">
        <v>11</v>
      </c>
      <c r="O33">
        <v>2628</v>
      </c>
      <c r="P33">
        <v>10</v>
      </c>
      <c r="Q33">
        <v>2</v>
      </c>
      <c r="R33">
        <v>0</v>
      </c>
      <c r="T33" s="30" t="s">
        <v>121</v>
      </c>
      <c r="U33" s="31">
        <v>462</v>
      </c>
    </row>
    <row r="34" spans="1:21">
      <c r="A34" t="s">
        <v>38</v>
      </c>
      <c r="B34">
        <v>906</v>
      </c>
      <c r="C34">
        <v>516</v>
      </c>
      <c r="D34">
        <v>390</v>
      </c>
      <c r="E34">
        <v>113</v>
      </c>
      <c r="F34">
        <v>252</v>
      </c>
      <c r="G34">
        <v>145</v>
      </c>
      <c r="H34">
        <v>10236</v>
      </c>
      <c r="I34">
        <v>10235</v>
      </c>
      <c r="J34">
        <v>57</v>
      </c>
      <c r="K34">
        <v>58</v>
      </c>
      <c r="L34">
        <v>10075</v>
      </c>
      <c r="M34">
        <v>6</v>
      </c>
      <c r="N34">
        <v>16</v>
      </c>
      <c r="O34">
        <v>1361</v>
      </c>
      <c r="P34">
        <v>8</v>
      </c>
      <c r="Q34">
        <v>2</v>
      </c>
      <c r="R34">
        <v>1</v>
      </c>
      <c r="T34" s="30" t="s">
        <v>122</v>
      </c>
      <c r="U34" s="31">
        <v>86</v>
      </c>
    </row>
    <row r="35" spans="1:21">
      <c r="A35" t="s">
        <v>39</v>
      </c>
      <c r="B35">
        <v>5943</v>
      </c>
      <c r="C35">
        <v>3079</v>
      </c>
      <c r="D35">
        <v>2864</v>
      </c>
      <c r="E35">
        <v>830</v>
      </c>
      <c r="F35">
        <v>716</v>
      </c>
      <c r="G35">
        <v>646</v>
      </c>
      <c r="H35">
        <v>66974</v>
      </c>
      <c r="I35">
        <v>67339</v>
      </c>
      <c r="J35">
        <v>404</v>
      </c>
      <c r="K35">
        <v>39</v>
      </c>
      <c r="L35">
        <v>65067</v>
      </c>
      <c r="M35">
        <v>203</v>
      </c>
      <c r="N35">
        <v>10</v>
      </c>
      <c r="O35">
        <v>13056</v>
      </c>
      <c r="P35">
        <v>42</v>
      </c>
      <c r="Q35">
        <v>35</v>
      </c>
      <c r="R35">
        <v>2</v>
      </c>
      <c r="T35" s="30" t="s">
        <v>123</v>
      </c>
      <c r="U35" s="31">
        <v>183</v>
      </c>
    </row>
    <row r="36" spans="1:21">
      <c r="A36" t="s">
        <v>40</v>
      </c>
      <c r="B36">
        <v>1186</v>
      </c>
      <c r="C36">
        <v>629</v>
      </c>
      <c r="D36">
        <v>557</v>
      </c>
      <c r="E36">
        <v>365</v>
      </c>
      <c r="F36">
        <v>147</v>
      </c>
      <c r="G36">
        <v>138</v>
      </c>
      <c r="H36">
        <v>21122</v>
      </c>
      <c r="I36">
        <v>21203</v>
      </c>
      <c r="J36">
        <v>95</v>
      </c>
      <c r="K36">
        <v>14</v>
      </c>
      <c r="L36">
        <v>20904</v>
      </c>
      <c r="M36">
        <v>36</v>
      </c>
      <c r="N36">
        <v>4</v>
      </c>
      <c r="O36">
        <v>1374</v>
      </c>
      <c r="P36">
        <v>3</v>
      </c>
      <c r="Q36">
        <v>2</v>
      </c>
      <c r="R36">
        <v>1</v>
      </c>
      <c r="T36" s="30" t="s">
        <v>124</v>
      </c>
      <c r="U36" s="31"/>
    </row>
    <row r="37" spans="1:21">
      <c r="A37" t="s">
        <v>41</v>
      </c>
      <c r="B37">
        <v>1764</v>
      </c>
      <c r="C37">
        <v>832</v>
      </c>
      <c r="D37">
        <v>932</v>
      </c>
      <c r="E37">
        <v>321</v>
      </c>
      <c r="F37">
        <v>236</v>
      </c>
      <c r="G37">
        <v>257</v>
      </c>
      <c r="H37">
        <v>32295</v>
      </c>
      <c r="I37">
        <v>32423</v>
      </c>
      <c r="J37">
        <v>199</v>
      </c>
      <c r="K37">
        <v>71</v>
      </c>
      <c r="L37">
        <v>31235</v>
      </c>
      <c r="M37">
        <v>90</v>
      </c>
      <c r="N37">
        <v>45</v>
      </c>
      <c r="O37">
        <v>6021</v>
      </c>
      <c r="P37">
        <v>19</v>
      </c>
      <c r="Q37">
        <v>9</v>
      </c>
      <c r="R37">
        <v>7</v>
      </c>
      <c r="T37" s="30" t="s">
        <v>125</v>
      </c>
      <c r="U37" s="31">
        <v>14</v>
      </c>
    </row>
    <row r="38" spans="1:21">
      <c r="A38" t="s">
        <v>42</v>
      </c>
      <c r="B38">
        <v>124</v>
      </c>
      <c r="C38">
        <v>111</v>
      </c>
      <c r="D38">
        <v>13</v>
      </c>
      <c r="E38">
        <v>79</v>
      </c>
      <c r="F38">
        <v>40</v>
      </c>
      <c r="G38">
        <v>19</v>
      </c>
      <c r="H38">
        <v>8669</v>
      </c>
      <c r="I38">
        <v>8721</v>
      </c>
      <c r="J38">
        <v>53</v>
      </c>
      <c r="K38">
        <v>1</v>
      </c>
      <c r="L38">
        <v>8716</v>
      </c>
      <c r="M38">
        <v>18</v>
      </c>
      <c r="N38">
        <v>0</v>
      </c>
      <c r="O38">
        <v>222</v>
      </c>
      <c r="P38">
        <v>0</v>
      </c>
      <c r="Q38">
        <v>1</v>
      </c>
      <c r="R38">
        <v>0</v>
      </c>
      <c r="T38" s="30" t="s">
        <v>126</v>
      </c>
      <c r="U38" s="31">
        <v>13</v>
      </c>
    </row>
    <row r="39" spans="1:21">
      <c r="A39" t="s">
        <v>43</v>
      </c>
      <c r="B39">
        <v>468</v>
      </c>
      <c r="C39">
        <v>14</v>
      </c>
      <c r="D39">
        <v>454</v>
      </c>
      <c r="E39">
        <v>57</v>
      </c>
      <c r="F39">
        <v>23</v>
      </c>
      <c r="G39">
        <v>117</v>
      </c>
      <c r="H39">
        <v>11060</v>
      </c>
      <c r="I39">
        <v>11118</v>
      </c>
      <c r="J39">
        <v>66</v>
      </c>
      <c r="K39">
        <v>8</v>
      </c>
      <c r="L39">
        <v>9688</v>
      </c>
      <c r="M39">
        <v>15</v>
      </c>
      <c r="N39">
        <v>3</v>
      </c>
      <c r="O39">
        <v>233</v>
      </c>
      <c r="P39">
        <v>0</v>
      </c>
      <c r="Q39">
        <v>0</v>
      </c>
      <c r="R39">
        <v>0</v>
      </c>
      <c r="T39" s="30" t="s">
        <v>127</v>
      </c>
      <c r="U39" s="31">
        <v>81</v>
      </c>
    </row>
    <row r="40" spans="1:21">
      <c r="A40" t="s">
        <v>44</v>
      </c>
      <c r="B40">
        <v>2410</v>
      </c>
      <c r="C40">
        <v>0</v>
      </c>
      <c r="D40">
        <v>2410</v>
      </c>
      <c r="E40">
        <v>74</v>
      </c>
      <c r="F40">
        <v>84</v>
      </c>
      <c r="G40">
        <v>378</v>
      </c>
      <c r="H40">
        <v>19632</v>
      </c>
      <c r="I40">
        <v>19786</v>
      </c>
      <c r="J40">
        <v>160</v>
      </c>
      <c r="K40">
        <v>7</v>
      </c>
      <c r="L40">
        <v>15527</v>
      </c>
      <c r="M40">
        <v>16</v>
      </c>
      <c r="N40">
        <v>2</v>
      </c>
      <c r="O40">
        <v>662</v>
      </c>
      <c r="P40">
        <v>2</v>
      </c>
      <c r="Q40">
        <v>2</v>
      </c>
      <c r="R40">
        <v>5</v>
      </c>
      <c r="T40" s="30" t="s">
        <v>128</v>
      </c>
      <c r="U40" s="31">
        <v>238</v>
      </c>
    </row>
    <row r="41" spans="1:21">
      <c r="A41" t="s">
        <v>45</v>
      </c>
      <c r="B41">
        <v>36</v>
      </c>
      <c r="C41">
        <v>31</v>
      </c>
      <c r="D41">
        <v>5</v>
      </c>
      <c r="E41">
        <v>16</v>
      </c>
      <c r="F41">
        <v>11</v>
      </c>
      <c r="G41">
        <v>17</v>
      </c>
      <c r="H41">
        <v>3730</v>
      </c>
      <c r="I41">
        <v>3730</v>
      </c>
      <c r="J41">
        <v>2</v>
      </c>
      <c r="K41">
        <v>2</v>
      </c>
      <c r="L41">
        <v>3478</v>
      </c>
      <c r="M41">
        <v>0</v>
      </c>
      <c r="N41">
        <v>1</v>
      </c>
      <c r="O41">
        <v>363</v>
      </c>
      <c r="P41">
        <v>0</v>
      </c>
      <c r="Q41">
        <v>0</v>
      </c>
      <c r="R41">
        <v>0</v>
      </c>
      <c r="T41" s="30" t="s">
        <v>129</v>
      </c>
      <c r="U41" s="31">
        <v>106</v>
      </c>
    </row>
    <row r="42" spans="1:21">
      <c r="A42" t="s">
        <v>46</v>
      </c>
      <c r="B42">
        <v>221</v>
      </c>
      <c r="C42">
        <v>2</v>
      </c>
      <c r="D42">
        <v>219</v>
      </c>
      <c r="E42">
        <v>3</v>
      </c>
      <c r="F42">
        <v>12</v>
      </c>
      <c r="G42">
        <v>115</v>
      </c>
      <c r="H42">
        <v>4912</v>
      </c>
      <c r="I42">
        <v>4933</v>
      </c>
      <c r="J42">
        <v>21</v>
      </c>
      <c r="K42">
        <v>0</v>
      </c>
      <c r="L42">
        <v>4302</v>
      </c>
      <c r="M42">
        <v>0</v>
      </c>
      <c r="N42">
        <v>0</v>
      </c>
      <c r="O42">
        <v>205</v>
      </c>
      <c r="P42">
        <v>2</v>
      </c>
      <c r="Q42">
        <v>0</v>
      </c>
      <c r="R42">
        <v>0</v>
      </c>
      <c r="T42" s="30" t="s">
        <v>130</v>
      </c>
      <c r="U42" s="31">
        <v>410</v>
      </c>
    </row>
    <row r="43" spans="1:21">
      <c r="A43" t="s">
        <v>47</v>
      </c>
      <c r="B43">
        <v>340</v>
      </c>
      <c r="C43">
        <v>1</v>
      </c>
      <c r="D43">
        <v>339</v>
      </c>
      <c r="E43">
        <v>37</v>
      </c>
      <c r="F43">
        <v>0</v>
      </c>
      <c r="G43">
        <v>78</v>
      </c>
      <c r="H43">
        <v>13428</v>
      </c>
      <c r="I43">
        <v>13350</v>
      </c>
      <c r="J43">
        <v>15</v>
      </c>
      <c r="K43">
        <v>93</v>
      </c>
      <c r="L43">
        <v>9439</v>
      </c>
      <c r="M43">
        <v>0</v>
      </c>
      <c r="N43">
        <v>85</v>
      </c>
      <c r="O43">
        <v>209</v>
      </c>
      <c r="P43">
        <v>0</v>
      </c>
      <c r="Q43">
        <v>1</v>
      </c>
      <c r="R43">
        <v>0</v>
      </c>
      <c r="T43" s="30" t="s">
        <v>131</v>
      </c>
      <c r="U43" s="31">
        <v>76</v>
      </c>
    </row>
    <row r="44" spans="1:21">
      <c r="A44" t="s">
        <v>48</v>
      </c>
      <c r="B44">
        <v>219</v>
      </c>
      <c r="C44">
        <v>119</v>
      </c>
      <c r="D44">
        <v>100</v>
      </c>
      <c r="E44">
        <v>41</v>
      </c>
      <c r="F44">
        <v>41</v>
      </c>
      <c r="G44">
        <v>29</v>
      </c>
      <c r="H44">
        <v>7169</v>
      </c>
      <c r="I44">
        <v>7205</v>
      </c>
      <c r="J44">
        <v>40</v>
      </c>
      <c r="K44">
        <v>4</v>
      </c>
      <c r="L44">
        <v>7064</v>
      </c>
      <c r="M44">
        <v>18</v>
      </c>
      <c r="N44">
        <v>2</v>
      </c>
      <c r="O44">
        <v>376</v>
      </c>
      <c r="P44">
        <v>1</v>
      </c>
      <c r="Q44">
        <v>0</v>
      </c>
      <c r="R44">
        <v>1</v>
      </c>
      <c r="T44" s="30" t="s">
        <v>132</v>
      </c>
      <c r="U44" s="31">
        <v>1</v>
      </c>
    </row>
    <row r="45" spans="1:21">
      <c r="A45" t="s">
        <v>49</v>
      </c>
      <c r="B45">
        <v>317</v>
      </c>
      <c r="C45">
        <v>189</v>
      </c>
      <c r="D45">
        <v>128</v>
      </c>
      <c r="E45">
        <v>126</v>
      </c>
      <c r="F45">
        <v>67</v>
      </c>
      <c r="G45">
        <v>37</v>
      </c>
      <c r="H45">
        <v>7784</v>
      </c>
      <c r="I45">
        <v>7804</v>
      </c>
      <c r="J45">
        <v>50</v>
      </c>
      <c r="K45">
        <v>30</v>
      </c>
      <c r="L45">
        <v>7771</v>
      </c>
      <c r="M45">
        <v>19</v>
      </c>
      <c r="N45">
        <v>9</v>
      </c>
      <c r="O45">
        <v>262</v>
      </c>
      <c r="P45">
        <v>0</v>
      </c>
      <c r="Q45">
        <v>0</v>
      </c>
      <c r="R45">
        <v>0</v>
      </c>
      <c r="T45" s="30" t="s">
        <v>133</v>
      </c>
      <c r="U45" s="31">
        <v>16</v>
      </c>
    </row>
    <row r="46" spans="1:21" ht="15.75" thickBot="1">
      <c r="A46" t="s">
        <v>50</v>
      </c>
      <c r="B46">
        <v>1539</v>
      </c>
      <c r="C46">
        <v>724</v>
      </c>
      <c r="D46">
        <v>815</v>
      </c>
      <c r="E46">
        <v>484</v>
      </c>
      <c r="F46">
        <v>331</v>
      </c>
      <c r="G46">
        <v>199</v>
      </c>
      <c r="H46">
        <v>15525</v>
      </c>
      <c r="I46">
        <v>15542</v>
      </c>
      <c r="J46">
        <v>61</v>
      </c>
      <c r="K46">
        <v>44</v>
      </c>
      <c r="L46">
        <v>15463</v>
      </c>
      <c r="M46">
        <v>16</v>
      </c>
      <c r="N46">
        <v>14</v>
      </c>
      <c r="O46">
        <v>1457</v>
      </c>
      <c r="P46">
        <v>5</v>
      </c>
      <c r="Q46">
        <v>3</v>
      </c>
      <c r="R46">
        <v>0</v>
      </c>
      <c r="T46" s="32" t="s">
        <v>134</v>
      </c>
      <c r="U46" s="31">
        <v>60</v>
      </c>
    </row>
    <row r="47" spans="1:21" ht="15.75" thickTop="1">
      <c r="A47" t="s">
        <v>51</v>
      </c>
      <c r="B47">
        <v>4646</v>
      </c>
      <c r="C47">
        <v>1151</v>
      </c>
      <c r="D47">
        <v>3495</v>
      </c>
      <c r="E47">
        <v>422</v>
      </c>
      <c r="F47">
        <v>860</v>
      </c>
      <c r="G47">
        <v>310</v>
      </c>
      <c r="H47">
        <v>32074</v>
      </c>
      <c r="I47">
        <v>32028</v>
      </c>
      <c r="J47">
        <v>101</v>
      </c>
      <c r="K47">
        <v>147</v>
      </c>
      <c r="L47">
        <v>31058</v>
      </c>
      <c r="M47">
        <v>32</v>
      </c>
      <c r="N47">
        <v>44</v>
      </c>
      <c r="O47">
        <v>1708</v>
      </c>
      <c r="P47">
        <v>7</v>
      </c>
      <c r="Q47">
        <v>1</v>
      </c>
      <c r="R47">
        <v>1</v>
      </c>
      <c r="U47" s="31"/>
    </row>
    <row r="48" spans="1:21">
      <c r="A48" t="s">
        <v>52</v>
      </c>
      <c r="B48">
        <v>2131</v>
      </c>
      <c r="C48">
        <v>895</v>
      </c>
      <c r="D48">
        <v>1236</v>
      </c>
      <c r="E48">
        <v>475</v>
      </c>
      <c r="F48">
        <v>185</v>
      </c>
      <c r="G48">
        <v>244</v>
      </c>
      <c r="H48">
        <v>23225</v>
      </c>
      <c r="I48">
        <v>23211</v>
      </c>
      <c r="J48">
        <v>154</v>
      </c>
      <c r="K48">
        <v>168</v>
      </c>
      <c r="L48">
        <v>23106</v>
      </c>
      <c r="M48">
        <v>94</v>
      </c>
      <c r="N48">
        <v>30</v>
      </c>
      <c r="O48">
        <v>1873</v>
      </c>
      <c r="P48">
        <v>6</v>
      </c>
      <c r="Q48">
        <v>5</v>
      </c>
      <c r="R48">
        <v>0</v>
      </c>
    </row>
    <row r="49" spans="1:18">
      <c r="A49" t="s">
        <v>53</v>
      </c>
      <c r="B49">
        <v>1204</v>
      </c>
      <c r="C49">
        <v>435</v>
      </c>
      <c r="D49">
        <v>769</v>
      </c>
      <c r="E49">
        <v>149</v>
      </c>
      <c r="F49">
        <v>245</v>
      </c>
      <c r="G49">
        <v>136</v>
      </c>
      <c r="H49">
        <v>11037</v>
      </c>
      <c r="I49">
        <v>11072</v>
      </c>
      <c r="J49">
        <v>52</v>
      </c>
      <c r="K49">
        <v>17</v>
      </c>
      <c r="L49">
        <v>10491</v>
      </c>
      <c r="M49">
        <v>15</v>
      </c>
      <c r="N49">
        <v>1</v>
      </c>
      <c r="O49">
        <v>1156</v>
      </c>
      <c r="P49">
        <v>6</v>
      </c>
      <c r="Q49">
        <v>7</v>
      </c>
      <c r="R49">
        <v>0</v>
      </c>
    </row>
    <row r="50" spans="1:18">
      <c r="A50" t="s">
        <v>54</v>
      </c>
      <c r="B50">
        <v>1872</v>
      </c>
      <c r="C50">
        <v>1017</v>
      </c>
      <c r="D50">
        <v>855</v>
      </c>
      <c r="E50">
        <v>497</v>
      </c>
      <c r="F50">
        <v>498</v>
      </c>
      <c r="G50">
        <v>250</v>
      </c>
      <c r="H50">
        <v>29956</v>
      </c>
      <c r="I50">
        <v>30017</v>
      </c>
      <c r="J50">
        <v>175</v>
      </c>
      <c r="K50">
        <v>114</v>
      </c>
      <c r="L50">
        <v>29634</v>
      </c>
      <c r="M50">
        <v>91</v>
      </c>
      <c r="N50">
        <v>72</v>
      </c>
      <c r="O50">
        <v>4906</v>
      </c>
      <c r="P50">
        <v>26</v>
      </c>
      <c r="Q50">
        <v>17</v>
      </c>
      <c r="R50">
        <v>2</v>
      </c>
    </row>
    <row r="51" spans="1:18">
      <c r="A51" t="s">
        <v>55</v>
      </c>
      <c r="B51">
        <v>462</v>
      </c>
      <c r="C51">
        <v>267</v>
      </c>
      <c r="D51">
        <v>195</v>
      </c>
      <c r="E51">
        <v>68</v>
      </c>
      <c r="F51">
        <v>124</v>
      </c>
      <c r="G51">
        <v>77</v>
      </c>
      <c r="H51">
        <v>11065</v>
      </c>
      <c r="I51">
        <v>10860</v>
      </c>
      <c r="J51">
        <v>51</v>
      </c>
      <c r="K51">
        <v>256</v>
      </c>
      <c r="L51">
        <v>10783</v>
      </c>
      <c r="M51">
        <v>19</v>
      </c>
      <c r="N51">
        <v>69</v>
      </c>
      <c r="O51">
        <v>671</v>
      </c>
      <c r="P51">
        <v>3</v>
      </c>
      <c r="Q51">
        <v>2</v>
      </c>
      <c r="R51">
        <v>0</v>
      </c>
    </row>
    <row r="52" spans="1:18">
      <c r="A52" t="s">
        <v>56</v>
      </c>
      <c r="B52">
        <v>2054</v>
      </c>
      <c r="C52">
        <v>856</v>
      </c>
      <c r="D52">
        <v>1198</v>
      </c>
      <c r="E52">
        <v>427</v>
      </c>
      <c r="F52">
        <v>393</v>
      </c>
      <c r="G52">
        <v>163</v>
      </c>
      <c r="H52">
        <v>22859</v>
      </c>
      <c r="I52">
        <v>22673</v>
      </c>
      <c r="J52">
        <v>62</v>
      </c>
      <c r="K52">
        <v>248</v>
      </c>
      <c r="L52">
        <v>21955</v>
      </c>
      <c r="M52">
        <v>32</v>
      </c>
      <c r="N52">
        <v>84</v>
      </c>
      <c r="O52">
        <v>1297</v>
      </c>
      <c r="P52">
        <v>5</v>
      </c>
      <c r="Q52">
        <v>3</v>
      </c>
      <c r="R52">
        <v>0</v>
      </c>
    </row>
    <row r="53" spans="1:18">
      <c r="A53" t="s">
        <v>57</v>
      </c>
      <c r="B53">
        <v>334</v>
      </c>
      <c r="C53">
        <v>157</v>
      </c>
      <c r="D53">
        <v>177</v>
      </c>
      <c r="E53">
        <v>53</v>
      </c>
      <c r="F53">
        <v>153</v>
      </c>
      <c r="G53">
        <v>18</v>
      </c>
      <c r="H53">
        <v>10372</v>
      </c>
      <c r="I53">
        <v>10378</v>
      </c>
      <c r="J53">
        <v>120</v>
      </c>
      <c r="K53">
        <v>114</v>
      </c>
      <c r="L53">
        <v>10203</v>
      </c>
      <c r="M53">
        <v>32</v>
      </c>
      <c r="N53">
        <v>64</v>
      </c>
      <c r="O53">
        <v>290</v>
      </c>
      <c r="P53">
        <v>0</v>
      </c>
      <c r="Q53">
        <v>0</v>
      </c>
      <c r="R53">
        <v>1</v>
      </c>
    </row>
    <row r="54" spans="1:18">
      <c r="A54" t="s">
        <v>58</v>
      </c>
      <c r="B54">
        <v>328</v>
      </c>
      <c r="C54">
        <v>78</v>
      </c>
      <c r="D54">
        <v>250</v>
      </c>
      <c r="E54">
        <v>155</v>
      </c>
      <c r="F54">
        <v>36</v>
      </c>
      <c r="G54">
        <v>35</v>
      </c>
      <c r="H54">
        <v>14679</v>
      </c>
      <c r="I54">
        <v>14734</v>
      </c>
      <c r="J54">
        <v>111</v>
      </c>
      <c r="K54">
        <v>56</v>
      </c>
      <c r="L54">
        <v>14633</v>
      </c>
      <c r="M54">
        <v>26</v>
      </c>
      <c r="N54">
        <v>22</v>
      </c>
      <c r="O54">
        <v>725</v>
      </c>
      <c r="P54">
        <v>1</v>
      </c>
      <c r="Q54">
        <v>0</v>
      </c>
      <c r="R54">
        <v>0</v>
      </c>
    </row>
    <row r="55" spans="1:18">
      <c r="A55" t="s">
        <v>59</v>
      </c>
      <c r="B55">
        <v>314</v>
      </c>
      <c r="C55">
        <v>180</v>
      </c>
      <c r="D55">
        <v>134</v>
      </c>
      <c r="E55">
        <v>148</v>
      </c>
      <c r="F55">
        <v>104</v>
      </c>
      <c r="G55">
        <v>45</v>
      </c>
      <c r="H55">
        <v>14644</v>
      </c>
      <c r="I55">
        <v>14663</v>
      </c>
      <c r="J55">
        <v>38</v>
      </c>
      <c r="K55">
        <v>19</v>
      </c>
      <c r="L55">
        <v>14249</v>
      </c>
      <c r="M55">
        <v>15</v>
      </c>
      <c r="N55">
        <v>1</v>
      </c>
      <c r="O55">
        <v>780</v>
      </c>
      <c r="P55">
        <v>3</v>
      </c>
      <c r="Q55">
        <v>2</v>
      </c>
      <c r="R55">
        <v>0</v>
      </c>
    </row>
  </sheetData>
  <sheetProtection autoFilter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2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197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60005</v>
      </c>
      <c r="C2" s="7">
        <f>October!D2</f>
        <v>60819</v>
      </c>
      <c r="D2" s="7">
        <f>NovemberR!I2</f>
        <v>60888</v>
      </c>
      <c r="E2" s="7">
        <f>NovemberR!J2</f>
        <v>398</v>
      </c>
      <c r="F2" s="7">
        <f>NovemberR!K2</f>
        <v>329</v>
      </c>
      <c r="G2" s="7">
        <f>NovemberR!L2</f>
        <v>59527</v>
      </c>
      <c r="H2" s="7">
        <f>NovemberR!M2</f>
        <v>174</v>
      </c>
      <c r="I2" s="7">
        <f>NovemberR!N2</f>
        <v>134</v>
      </c>
      <c r="J2" s="7">
        <f>NovemberR!B2</f>
        <v>5444</v>
      </c>
      <c r="K2" s="7">
        <f>NovemberR!C2</f>
        <v>2744</v>
      </c>
      <c r="L2" s="7">
        <f>NovemberR!D2</f>
        <v>2700</v>
      </c>
      <c r="M2" s="7">
        <f>NovemberR!U2</f>
        <v>537</v>
      </c>
      <c r="N2" s="7">
        <f>NovemberR!G2</f>
        <v>501</v>
      </c>
      <c r="O2" s="7">
        <f>NovemberR!O2</f>
        <v>6711</v>
      </c>
      <c r="P2" s="7">
        <f>NovemberR!P2</f>
        <v>24</v>
      </c>
      <c r="Q2" s="7">
        <f>NovemberR!Q2</f>
        <v>17</v>
      </c>
      <c r="R2" s="7">
        <f>NovemberR!R2</f>
        <v>1</v>
      </c>
      <c r="S2" s="7">
        <f>FebruaryR!E2</f>
        <v>982</v>
      </c>
      <c r="T2" s="7">
        <f>FebruaryR!F2</f>
        <v>1076</v>
      </c>
    </row>
    <row r="3" spans="1:20">
      <c r="A3" s="8" t="s">
        <v>8</v>
      </c>
      <c r="B3" s="8">
        <f>'YTD Totals'!B3</f>
        <v>26133</v>
      </c>
      <c r="C3" s="8">
        <f>October!D3</f>
        <v>26654</v>
      </c>
      <c r="D3" s="8">
        <f>NovemberR!I3</f>
        <v>26787</v>
      </c>
      <c r="E3" s="8">
        <f>NovemberR!J3</f>
        <v>213</v>
      </c>
      <c r="F3" s="8">
        <f>NovemberR!K3</f>
        <v>82</v>
      </c>
      <c r="G3" s="8">
        <f>NovemberR!L3</f>
        <v>26303</v>
      </c>
      <c r="H3" s="8">
        <f>NovemberR!M3</f>
        <v>75</v>
      </c>
      <c r="I3" s="8">
        <f>NovemberR!N3</f>
        <v>45</v>
      </c>
      <c r="J3" s="8">
        <f>NovemberR!B3</f>
        <v>1654</v>
      </c>
      <c r="K3" s="8">
        <f>NovemberR!C3</f>
        <v>733</v>
      </c>
      <c r="L3" s="8">
        <f>NovemberR!D3</f>
        <v>921</v>
      </c>
      <c r="M3" s="8">
        <f>NovemberR!U3</f>
        <v>350</v>
      </c>
      <c r="N3" s="8">
        <f>NovemberR!G3</f>
        <v>183</v>
      </c>
      <c r="O3" s="8">
        <f>NovemberR!O3</f>
        <v>4111</v>
      </c>
      <c r="P3" s="8">
        <f>NovemberR!P3</f>
        <v>4</v>
      </c>
      <c r="Q3" s="8">
        <f>NovemberR!Q3</f>
        <v>6</v>
      </c>
      <c r="R3" s="8">
        <f>NovemberR!R3</f>
        <v>0</v>
      </c>
      <c r="S3" s="8">
        <f>FebruaryR!E3</f>
        <v>334</v>
      </c>
      <c r="T3" s="8">
        <f>FebruaryR!F3</f>
        <v>396</v>
      </c>
    </row>
    <row r="4" spans="1:20">
      <c r="A4" s="7" t="s">
        <v>9</v>
      </c>
      <c r="B4" s="7">
        <f>'YTD Totals'!B4</f>
        <v>67246</v>
      </c>
      <c r="C4" s="7">
        <f>October!D4</f>
        <v>66523</v>
      </c>
      <c r="D4" s="7">
        <f>NovemberR!I4</f>
        <v>65908</v>
      </c>
      <c r="E4" s="7">
        <f>NovemberR!J4</f>
        <v>378</v>
      </c>
      <c r="F4" s="7">
        <f>NovemberR!K4</f>
        <v>961</v>
      </c>
      <c r="G4" s="7">
        <f>NovemberR!L4</f>
        <v>62352</v>
      </c>
      <c r="H4" s="7">
        <f>NovemberR!M4</f>
        <v>213</v>
      </c>
      <c r="I4" s="7">
        <f>NovemberR!N4</f>
        <v>268</v>
      </c>
      <c r="J4" s="7">
        <f>NovemberR!B4</f>
        <v>7334</v>
      </c>
      <c r="K4" s="7">
        <f>NovemberR!C4</f>
        <v>3040</v>
      </c>
      <c r="L4" s="7">
        <f>NovemberR!D4</f>
        <v>4294</v>
      </c>
      <c r="M4" s="7">
        <f>NovemberR!U5</f>
        <v>987</v>
      </c>
      <c r="N4" s="7">
        <f>NovemberR!G4</f>
        <v>575</v>
      </c>
      <c r="O4" s="7">
        <f>NovemberR!O4</f>
        <v>6991</v>
      </c>
      <c r="P4" s="7">
        <f>NovemberR!P4</f>
        <v>17</v>
      </c>
      <c r="Q4" s="7">
        <f>NovemberR!Q4</f>
        <v>15</v>
      </c>
      <c r="R4" s="7">
        <f>NovemberR!R4</f>
        <v>0</v>
      </c>
      <c r="S4" s="7">
        <f>FebruaryR!E4</f>
        <v>851</v>
      </c>
      <c r="T4" s="7">
        <f>FebruaryR!F4</f>
        <v>1022</v>
      </c>
    </row>
    <row r="5" spans="1:20">
      <c r="A5" s="8" t="s">
        <v>10</v>
      </c>
      <c r="B5" s="8">
        <f>'YTD Totals'!B5</f>
        <v>11962</v>
      </c>
      <c r="C5" s="8">
        <f>October!D5</f>
        <v>11991</v>
      </c>
      <c r="D5" s="8">
        <f>NovemberR!I5</f>
        <v>11998</v>
      </c>
      <c r="E5" s="8">
        <f>NovemberR!J5</f>
        <v>8</v>
      </c>
      <c r="F5" s="8">
        <f>NovemberR!K5</f>
        <v>1</v>
      </c>
      <c r="G5" s="8">
        <f>NovemberR!L5</f>
        <v>11722</v>
      </c>
      <c r="H5" s="8">
        <f>NovemberR!M5</f>
        <v>0</v>
      </c>
      <c r="I5" s="8">
        <f>NovemberR!N5</f>
        <v>1</v>
      </c>
      <c r="J5" s="8">
        <f>NovemberR!B5</f>
        <v>209</v>
      </c>
      <c r="K5" s="8">
        <f>NovemberR!C5</f>
        <v>79</v>
      </c>
      <c r="L5" s="8">
        <f>NovemberR!D5</f>
        <v>130</v>
      </c>
      <c r="M5" s="8">
        <f>NovemberR!U7</f>
        <v>16</v>
      </c>
      <c r="N5" s="8">
        <f>NovemberR!G5</f>
        <v>19</v>
      </c>
      <c r="O5" s="8">
        <f>NovemberR!O5</f>
        <v>167</v>
      </c>
      <c r="P5" s="8">
        <f>NovemberR!P5</f>
        <v>0</v>
      </c>
      <c r="Q5" s="8">
        <f>NovemberR!Q5</f>
        <v>0</v>
      </c>
      <c r="R5" s="8">
        <f>NovemberR!R5</f>
        <v>0</v>
      </c>
      <c r="S5" s="8">
        <f>FebruaryR!E5</f>
        <v>77</v>
      </c>
      <c r="T5" s="8">
        <f>FebruaryR!F5</f>
        <v>21</v>
      </c>
    </row>
    <row r="6" spans="1:20">
      <c r="A6" s="7" t="s">
        <v>11</v>
      </c>
      <c r="B6" s="7">
        <f>'YTD Totals'!B6</f>
        <v>57156</v>
      </c>
      <c r="C6" s="7">
        <f>October!D6</f>
        <v>58274</v>
      </c>
      <c r="D6" s="7">
        <f>NovemberR!I6</f>
        <v>58463</v>
      </c>
      <c r="E6" s="7">
        <f>NovemberR!J6</f>
        <v>439</v>
      </c>
      <c r="F6" s="7">
        <f>NovemberR!K6</f>
        <v>227</v>
      </c>
      <c r="G6" s="7">
        <f>NovemberR!L6</f>
        <v>55564</v>
      </c>
      <c r="H6" s="7">
        <f>NovemberR!M6</f>
        <v>223</v>
      </c>
      <c r="I6" s="7">
        <f>NovemberR!N6</f>
        <v>92</v>
      </c>
      <c r="J6" s="7">
        <f>NovemberR!B6</f>
        <v>5464</v>
      </c>
      <c r="K6" s="7">
        <f>NovemberR!C6</f>
        <v>2509</v>
      </c>
      <c r="L6" s="7">
        <f>NovemberR!D6</f>
        <v>2955</v>
      </c>
      <c r="M6" s="7">
        <f>NovemberR!U8</f>
        <v>478</v>
      </c>
      <c r="N6" s="7">
        <f>NovemberR!G6</f>
        <v>536</v>
      </c>
      <c r="O6" s="7">
        <f>NovemberR!O6</f>
        <v>12753</v>
      </c>
      <c r="P6" s="7">
        <f>NovemberR!P6</f>
        <v>27</v>
      </c>
      <c r="Q6" s="7">
        <f>NovemberR!Q6</f>
        <v>16</v>
      </c>
      <c r="R6" s="7">
        <f>NovemberR!R6</f>
        <v>3</v>
      </c>
      <c r="S6" s="7">
        <f>FebruaryR!E6</f>
        <v>1117</v>
      </c>
      <c r="T6" s="7">
        <f>FebruaryR!F6</f>
        <v>1047</v>
      </c>
    </row>
    <row r="7" spans="1:20">
      <c r="A7" s="8" t="s">
        <v>12</v>
      </c>
      <c r="B7" s="8">
        <f>'YTD Totals'!B7</f>
        <v>14058</v>
      </c>
      <c r="C7" s="8">
        <f>October!D7</f>
        <v>14157</v>
      </c>
      <c r="D7" s="8">
        <f>NovemberR!I7</f>
        <v>14178</v>
      </c>
      <c r="E7" s="8">
        <f>NovemberR!J7</f>
        <v>38</v>
      </c>
      <c r="F7" s="8">
        <f>NovemberR!K7</f>
        <v>17</v>
      </c>
      <c r="G7" s="8">
        <f>NovemberR!L7</f>
        <v>14087</v>
      </c>
      <c r="H7" s="8">
        <f>NovemberR!M7</f>
        <v>8</v>
      </c>
      <c r="I7" s="8">
        <f>NovemberR!N7</f>
        <v>6</v>
      </c>
      <c r="J7" s="8">
        <f>NovemberR!B7</f>
        <v>712</v>
      </c>
      <c r="K7" s="8">
        <f>NovemberR!C7</f>
        <v>419</v>
      </c>
      <c r="L7" s="8">
        <f>NovemberR!D7</f>
        <v>293</v>
      </c>
      <c r="M7" s="8">
        <f>NovemberR!U9</f>
        <v>29</v>
      </c>
      <c r="N7" s="8">
        <f>NovemberR!G7</f>
        <v>59</v>
      </c>
      <c r="O7" s="8">
        <f>NovemberR!O7</f>
        <v>668</v>
      </c>
      <c r="P7" s="8">
        <f>NovemberR!P7</f>
        <v>3</v>
      </c>
      <c r="Q7" s="8">
        <f>NovemberR!Q7</f>
        <v>0</v>
      </c>
      <c r="R7" s="8">
        <f>NovemberR!R7</f>
        <v>0</v>
      </c>
      <c r="S7" s="8">
        <f>FebruaryR!E7</f>
        <v>127</v>
      </c>
      <c r="T7" s="8">
        <f>FebruaryR!F7</f>
        <v>135</v>
      </c>
    </row>
    <row r="8" spans="1:20">
      <c r="A8" s="7" t="s">
        <v>13</v>
      </c>
      <c r="B8" s="7">
        <f>'YTD Totals'!B8</f>
        <v>9608</v>
      </c>
      <c r="C8" s="7">
        <f>October!D8</f>
        <v>9619</v>
      </c>
      <c r="D8" s="7">
        <f>NovemberR!I8</f>
        <v>9628</v>
      </c>
      <c r="E8" s="7">
        <f>NovemberR!J8</f>
        <v>16</v>
      </c>
      <c r="F8" s="7">
        <f>NovemberR!K8</f>
        <v>7</v>
      </c>
      <c r="G8" s="7">
        <f>NovemberR!L8</f>
        <v>9472</v>
      </c>
      <c r="H8" s="7">
        <f>NovemberR!M8</f>
        <v>0</v>
      </c>
      <c r="I8" s="7">
        <f>NovemberR!N8</f>
        <v>2</v>
      </c>
      <c r="J8" s="7">
        <f>NovemberR!B8</f>
        <v>434</v>
      </c>
      <c r="K8" s="7">
        <f>NovemberR!C8</f>
        <v>358</v>
      </c>
      <c r="L8" s="7">
        <f>NovemberR!D8</f>
        <v>76</v>
      </c>
      <c r="M8" s="7">
        <f>NovemberR!U10</f>
        <v>43</v>
      </c>
      <c r="N8" s="7">
        <f>NovemberR!G8</f>
        <v>44</v>
      </c>
      <c r="O8" s="7">
        <f>NovemberR!O8</f>
        <v>526</v>
      </c>
      <c r="P8" s="7">
        <f>NovemberR!P8</f>
        <v>1</v>
      </c>
      <c r="Q8" s="7">
        <f>NovemberR!Q8</f>
        <v>1</v>
      </c>
      <c r="R8" s="7">
        <f>NovemberR!R8</f>
        <v>0</v>
      </c>
      <c r="S8" s="7">
        <f>FebruaryR!E8</f>
        <v>46</v>
      </c>
      <c r="T8" s="7">
        <f>FebruaryR!F8</f>
        <v>96</v>
      </c>
    </row>
    <row r="9" spans="1:20">
      <c r="A9" s="8" t="s">
        <v>14</v>
      </c>
      <c r="B9" s="8">
        <f>'YTD Totals'!B9</f>
        <v>8361</v>
      </c>
      <c r="C9" s="8">
        <f>October!D9</f>
        <v>8275</v>
      </c>
      <c r="D9" s="8">
        <f>NovemberR!I9</f>
        <v>8285</v>
      </c>
      <c r="E9" s="8">
        <f>NovemberR!J9</f>
        <v>38</v>
      </c>
      <c r="F9" s="8">
        <f>NovemberR!K9</f>
        <v>28</v>
      </c>
      <c r="G9" s="8">
        <f>NovemberR!L9</f>
        <v>8157</v>
      </c>
      <c r="H9" s="8">
        <f>NovemberR!M9</f>
        <v>3</v>
      </c>
      <c r="I9" s="8">
        <f>NovemberR!N9</f>
        <v>9</v>
      </c>
      <c r="J9" s="8">
        <f>NovemberR!B9</f>
        <v>189</v>
      </c>
      <c r="K9" s="8">
        <f>NovemberR!C9</f>
        <v>153</v>
      </c>
      <c r="L9" s="8">
        <f>NovemberR!D9</f>
        <v>36</v>
      </c>
      <c r="M9" s="8">
        <f>NovemberR!U11</f>
        <v>13</v>
      </c>
      <c r="N9" s="8">
        <f>NovemberR!G9</f>
        <v>32</v>
      </c>
      <c r="O9" s="8">
        <f>NovemberR!O9</f>
        <v>237</v>
      </c>
      <c r="P9" s="8">
        <f>NovemberR!P9</f>
        <v>0</v>
      </c>
      <c r="Q9" s="8">
        <f>NovemberR!Q9</f>
        <v>0</v>
      </c>
      <c r="R9" s="8">
        <f>NovemberR!R9</f>
        <v>0</v>
      </c>
      <c r="S9" s="8">
        <f>FebruaryR!E9</f>
        <v>40</v>
      </c>
      <c r="T9" s="8">
        <f>FebruaryR!F9</f>
        <v>18</v>
      </c>
    </row>
    <row r="10" spans="1:20">
      <c r="A10" s="7" t="s">
        <v>15</v>
      </c>
      <c r="B10" s="7">
        <f>'YTD Totals'!B10</f>
        <v>5366</v>
      </c>
      <c r="C10" s="7">
        <f>October!D10</f>
        <v>5363</v>
      </c>
      <c r="D10" s="7">
        <f>NovemberR!I10</f>
        <v>5380</v>
      </c>
      <c r="E10" s="7">
        <f>NovemberR!J10</f>
        <v>17</v>
      </c>
      <c r="F10" s="7">
        <f>NovemberR!K10</f>
        <v>0</v>
      </c>
      <c r="G10" s="7">
        <f>NovemberR!L10</f>
        <v>5300</v>
      </c>
      <c r="H10" s="7">
        <f>NovemberR!M10</f>
        <v>0</v>
      </c>
      <c r="I10" s="7">
        <f>NovemberR!N10</f>
        <v>0</v>
      </c>
      <c r="J10" s="7">
        <f>NovemberR!B10</f>
        <v>46</v>
      </c>
      <c r="K10" s="7">
        <f>NovemberR!C10</f>
        <v>27</v>
      </c>
      <c r="L10" s="7">
        <f>NovemberR!D10</f>
        <v>19</v>
      </c>
      <c r="M10" s="7">
        <f>NovemberR!U12</f>
        <v>0</v>
      </c>
      <c r="N10" s="7">
        <f>NovemberR!G10</f>
        <v>6</v>
      </c>
      <c r="O10" s="7">
        <f>NovemberR!O10</f>
        <v>127</v>
      </c>
      <c r="P10" s="7">
        <f>NovemberR!P10</f>
        <v>0</v>
      </c>
      <c r="Q10" s="7">
        <f>NovemberR!Q10</f>
        <v>0</v>
      </c>
      <c r="R10" s="7">
        <f>NovemberR!R10</f>
        <v>0</v>
      </c>
      <c r="S10" s="7">
        <f>FebruaryR!E10</f>
        <v>30</v>
      </c>
      <c r="T10" s="7">
        <f>FebruaryR!F10</f>
        <v>0</v>
      </c>
    </row>
    <row r="11" spans="1:20">
      <c r="A11" s="8" t="s">
        <v>16</v>
      </c>
      <c r="B11" s="8">
        <f>'YTD Totals'!B11</f>
        <v>35730</v>
      </c>
      <c r="C11" s="8">
        <f>October!D11</f>
        <v>38342</v>
      </c>
      <c r="D11" s="8">
        <f>NovemberR!I11</f>
        <v>350</v>
      </c>
      <c r="E11" s="8">
        <f>NovemberR!J11</f>
        <v>12</v>
      </c>
      <c r="F11" s="8">
        <f>NovemberR!K11</f>
        <v>38004</v>
      </c>
      <c r="G11" s="8">
        <f>NovemberR!L11</f>
        <v>350</v>
      </c>
      <c r="H11" s="8">
        <f>NovemberR!M11</f>
        <v>12</v>
      </c>
      <c r="I11" s="8">
        <f>NovemberR!N11</f>
        <v>38004</v>
      </c>
      <c r="J11" s="8">
        <f>NovemberR!B11</f>
        <v>0</v>
      </c>
      <c r="K11" s="8">
        <f>NovemberR!C11</f>
        <v>0</v>
      </c>
      <c r="L11" s="8">
        <f>NovemberR!D11</f>
        <v>0</v>
      </c>
      <c r="M11" s="8"/>
      <c r="N11" s="8">
        <f>NovemberR!G11</f>
        <v>0</v>
      </c>
      <c r="O11" s="8">
        <f>NovemberR!O11</f>
        <v>4</v>
      </c>
      <c r="P11" s="8">
        <f>NovemberR!P11</f>
        <v>0</v>
      </c>
      <c r="Q11" s="8">
        <f>NovemberR!Q11</f>
        <v>0</v>
      </c>
      <c r="R11" s="8">
        <f>NovemberR!R11</f>
        <v>0</v>
      </c>
      <c r="S11" s="8">
        <f>FebruaryR!E11</f>
        <v>0</v>
      </c>
      <c r="T11" s="8">
        <f>FebruaryR!F11</f>
        <v>0</v>
      </c>
    </row>
    <row r="12" spans="1:20">
      <c r="A12" s="9" t="s">
        <v>17</v>
      </c>
      <c r="B12" s="9">
        <f>'YTD Totals'!B12</f>
        <v>2903</v>
      </c>
      <c r="C12" s="9">
        <f>October!D12</f>
        <v>2978</v>
      </c>
      <c r="D12" s="9">
        <f>NovemberR!I12</f>
        <v>3036</v>
      </c>
      <c r="E12" s="9">
        <f>NovemberR!J12</f>
        <v>72</v>
      </c>
      <c r="F12" s="9">
        <f>NovemberR!K12</f>
        <v>17</v>
      </c>
      <c r="G12" s="9">
        <f>NovemberR!L12</f>
        <v>2990</v>
      </c>
      <c r="H12" s="9">
        <f>NovemberR!M12</f>
        <v>26</v>
      </c>
      <c r="I12" s="9">
        <f>NovemberR!N12</f>
        <v>9</v>
      </c>
      <c r="J12" s="9">
        <f>NovemberR!B12</f>
        <v>59</v>
      </c>
      <c r="K12" s="9">
        <f>NovemberR!C12</f>
        <v>40</v>
      </c>
      <c r="L12" s="9">
        <f>NovemberR!D12</f>
        <v>19</v>
      </c>
      <c r="M12" s="9"/>
      <c r="N12" s="9">
        <f>NovemberR!G12</f>
        <v>12</v>
      </c>
      <c r="O12" s="9">
        <f>NovemberR!O12</f>
        <v>516</v>
      </c>
      <c r="P12" s="9">
        <f>NovemberR!P12</f>
        <v>1</v>
      </c>
      <c r="Q12" s="9">
        <f>NovemberR!Q12</f>
        <v>1</v>
      </c>
      <c r="R12" s="9">
        <f>NovemberR!R12</f>
        <v>0</v>
      </c>
      <c r="S12" s="9">
        <f>FebruaryR!E12</f>
        <v>14</v>
      </c>
      <c r="T12" s="9">
        <f>FebruaryR!F12</f>
        <v>28</v>
      </c>
    </row>
    <row r="13" spans="1:20">
      <c r="A13" s="9" t="s">
        <v>18</v>
      </c>
      <c r="B13" s="9">
        <f>'YTD Totals'!B13</f>
        <v>4779</v>
      </c>
      <c r="C13" s="9">
        <f>October!D13</f>
        <v>4802</v>
      </c>
      <c r="D13" s="9">
        <f>NovemberR!I13</f>
        <v>4920</v>
      </c>
      <c r="E13" s="9">
        <f>NovemberR!J13</f>
        <v>120</v>
      </c>
      <c r="F13" s="9">
        <f>NovemberR!K13</f>
        <v>10</v>
      </c>
      <c r="G13" s="9">
        <f>NovemberR!L13</f>
        <v>4829</v>
      </c>
      <c r="H13" s="9">
        <f>NovemberR!M13</f>
        <v>40</v>
      </c>
      <c r="I13" s="9">
        <f>NovemberR!N13</f>
        <v>1</v>
      </c>
      <c r="J13" s="9">
        <f>NovemberR!B13</f>
        <v>440</v>
      </c>
      <c r="K13" s="9">
        <f>NovemberR!C13</f>
        <v>295</v>
      </c>
      <c r="L13" s="9">
        <f>NovemberR!D13</f>
        <v>145</v>
      </c>
      <c r="M13" s="9"/>
      <c r="N13" s="9">
        <f>NovemberR!G13</f>
        <v>49</v>
      </c>
      <c r="O13" s="9">
        <f>NovemberR!O13</f>
        <v>549</v>
      </c>
      <c r="P13" s="9">
        <f>NovemberR!P13</f>
        <v>4</v>
      </c>
      <c r="Q13" s="9">
        <f>NovemberR!Q13</f>
        <v>0</v>
      </c>
      <c r="R13" s="9">
        <f>NovemberR!R13</f>
        <v>1</v>
      </c>
      <c r="S13" s="9">
        <f>FebruaryR!E13</f>
        <v>130</v>
      </c>
      <c r="T13" s="9">
        <f>FebruaryR!F13</f>
        <v>155</v>
      </c>
    </row>
    <row r="14" spans="1:20">
      <c r="A14" s="9" t="s">
        <v>19</v>
      </c>
      <c r="B14" s="9">
        <f>'YTD Totals'!B14</f>
        <v>12816</v>
      </c>
      <c r="C14" s="9">
        <f>October!D14</f>
        <v>11675</v>
      </c>
      <c r="D14" s="9">
        <f>NovemberR!I14</f>
        <v>11821</v>
      </c>
      <c r="E14" s="9">
        <f>NovemberR!J14</f>
        <v>242</v>
      </c>
      <c r="F14" s="9">
        <f>NovemberR!K14</f>
        <v>100</v>
      </c>
      <c r="G14" s="9">
        <f>NovemberR!L14</f>
        <v>11527</v>
      </c>
      <c r="H14" s="9">
        <f>NovemberR!M14</f>
        <v>90</v>
      </c>
      <c r="I14" s="9">
        <f>NovemberR!N14</f>
        <v>26</v>
      </c>
      <c r="J14" s="9">
        <f>NovemberR!B14</f>
        <v>886</v>
      </c>
      <c r="K14" s="9">
        <f>NovemberR!C14</f>
        <v>532</v>
      </c>
      <c r="L14" s="9">
        <f>NovemberR!D14</f>
        <v>354</v>
      </c>
      <c r="M14" s="9"/>
      <c r="N14" s="9">
        <f>NovemberR!G14</f>
        <v>111</v>
      </c>
      <c r="O14" s="9">
        <f>NovemberR!O14</f>
        <v>1214</v>
      </c>
      <c r="P14" s="9">
        <f>NovemberR!P14</f>
        <v>4</v>
      </c>
      <c r="Q14" s="9">
        <f>NovemberR!Q14</f>
        <v>1</v>
      </c>
      <c r="R14" s="9">
        <f>NovemberR!R14</f>
        <v>1</v>
      </c>
      <c r="S14" s="9">
        <f>FebruaryR!E14</f>
        <v>332</v>
      </c>
      <c r="T14" s="9">
        <f>FebruaryR!F14</f>
        <v>171</v>
      </c>
    </row>
    <row r="15" spans="1:20">
      <c r="A15" s="9" t="s">
        <v>20</v>
      </c>
      <c r="B15" s="9">
        <f>'YTD Totals'!B15</f>
        <v>7265</v>
      </c>
      <c r="C15" s="9">
        <f>October!D15</f>
        <v>7213</v>
      </c>
      <c r="D15" s="9">
        <f>NovemberR!I15</f>
        <v>7360</v>
      </c>
      <c r="E15" s="9">
        <f>NovemberR!J15</f>
        <v>209</v>
      </c>
      <c r="F15" s="9">
        <f>NovemberR!K15</f>
        <v>59</v>
      </c>
      <c r="G15" s="9">
        <f>NovemberR!L15</f>
        <v>7219</v>
      </c>
      <c r="H15" s="9">
        <f>NovemberR!M15</f>
        <v>78</v>
      </c>
      <c r="I15" s="9">
        <f>NovemberR!N15</f>
        <v>9</v>
      </c>
      <c r="J15" s="9">
        <f>NovemberR!B15</f>
        <v>613</v>
      </c>
      <c r="K15" s="9">
        <f>NovemberR!C15</f>
        <v>293</v>
      </c>
      <c r="L15" s="9">
        <f>NovemberR!D15</f>
        <v>320</v>
      </c>
      <c r="M15" s="9"/>
      <c r="N15" s="9">
        <f>NovemberR!G15</f>
        <v>80</v>
      </c>
      <c r="O15" s="9">
        <f>NovemberR!O15</f>
        <v>828</v>
      </c>
      <c r="P15" s="9">
        <f>NovemberR!P15</f>
        <v>1</v>
      </c>
      <c r="Q15" s="9">
        <f>NovemberR!Q15</f>
        <v>1</v>
      </c>
      <c r="R15" s="9">
        <f>NovemberR!R15</f>
        <v>0</v>
      </c>
      <c r="S15" s="9">
        <f>FebruaryR!E15</f>
        <v>266</v>
      </c>
      <c r="T15" s="9">
        <f>FebruaryR!F15</f>
        <v>126</v>
      </c>
    </row>
    <row r="16" spans="1:20">
      <c r="A16" s="5" t="s">
        <v>70</v>
      </c>
      <c r="B16" s="5">
        <f>'YTD Totals'!B16</f>
        <v>27763</v>
      </c>
      <c r="C16" s="5">
        <f>SUM(C12:C15)</f>
        <v>26668</v>
      </c>
      <c r="D16" s="5">
        <f t="shared" ref="D16:L16" si="0">SUM(D12:D15)</f>
        <v>27137</v>
      </c>
      <c r="E16" s="5">
        <f t="shared" si="0"/>
        <v>643</v>
      </c>
      <c r="F16" s="5">
        <f t="shared" si="0"/>
        <v>186</v>
      </c>
      <c r="G16" s="5">
        <f t="shared" si="0"/>
        <v>26565</v>
      </c>
      <c r="H16" s="5">
        <f t="shared" si="0"/>
        <v>234</v>
      </c>
      <c r="I16" s="5">
        <f t="shared" si="0"/>
        <v>45</v>
      </c>
      <c r="J16" s="5">
        <f t="shared" si="0"/>
        <v>1998</v>
      </c>
      <c r="K16" s="5">
        <f t="shared" si="0"/>
        <v>1160</v>
      </c>
      <c r="L16" s="5">
        <f t="shared" si="0"/>
        <v>838</v>
      </c>
      <c r="M16" s="5">
        <f>NovemberR!U14</f>
        <v>112</v>
      </c>
      <c r="N16" s="5">
        <f t="shared" ref="N16:T16" si="1">SUM(N12:N15)</f>
        <v>252</v>
      </c>
      <c r="O16" s="5">
        <f t="shared" si="1"/>
        <v>3107</v>
      </c>
      <c r="P16" s="5">
        <f>SUM(Q12:Q15)</f>
        <v>3</v>
      </c>
      <c r="Q16" s="5">
        <f>SUM(P12:P15)</f>
        <v>10</v>
      </c>
      <c r="R16" s="5">
        <f t="shared" si="1"/>
        <v>2</v>
      </c>
      <c r="S16" s="5">
        <f t="shared" si="1"/>
        <v>742</v>
      </c>
      <c r="T16" s="5">
        <f t="shared" si="1"/>
        <v>480</v>
      </c>
    </row>
    <row r="17" spans="1:20">
      <c r="A17" s="8" t="s">
        <v>21</v>
      </c>
      <c r="B17" s="8">
        <f>'YTD Totals'!B17</f>
        <v>8961</v>
      </c>
      <c r="C17" s="8">
        <f>October!D17</f>
        <v>9082</v>
      </c>
      <c r="D17" s="8">
        <f>NovemberR!I16</f>
        <v>9094</v>
      </c>
      <c r="E17" s="8">
        <f>NovemberR!J16</f>
        <v>13</v>
      </c>
      <c r="F17" s="8">
        <f>NovemberR!K16</f>
        <v>1</v>
      </c>
      <c r="G17" s="8">
        <f>NovemberR!L16</f>
        <v>8949</v>
      </c>
      <c r="H17" s="8">
        <f>NovemberR!M16</f>
        <v>3</v>
      </c>
      <c r="I17" s="8">
        <f>NovemberR!N16</f>
        <v>0</v>
      </c>
      <c r="J17" s="8">
        <f>NovemberR!B16</f>
        <v>158</v>
      </c>
      <c r="K17" s="8">
        <f>NovemberR!C16</f>
        <v>95</v>
      </c>
      <c r="L17" s="8">
        <f>NovemberR!D16</f>
        <v>63</v>
      </c>
      <c r="M17" s="8">
        <f>NovemberR!U15</f>
        <v>41</v>
      </c>
      <c r="N17" s="8">
        <f>NovemberR!G16</f>
        <v>25</v>
      </c>
      <c r="O17" s="8">
        <f>NovemberR!O16</f>
        <v>427</v>
      </c>
      <c r="P17" s="8">
        <f>NovemberR!P16</f>
        <v>4</v>
      </c>
      <c r="Q17" s="8">
        <f>NovemberR!Q16</f>
        <v>0</v>
      </c>
      <c r="R17" s="8">
        <f>NovemberR!R16</f>
        <v>0</v>
      </c>
      <c r="S17" s="8">
        <f>FebruaryR!E16</f>
        <v>91</v>
      </c>
      <c r="T17" s="8">
        <f>FebruaryR!F16</f>
        <v>31</v>
      </c>
    </row>
    <row r="18" spans="1:20">
      <c r="A18" s="7" t="s">
        <v>22</v>
      </c>
      <c r="B18" s="7">
        <f>'YTD Totals'!B18</f>
        <v>16538</v>
      </c>
      <c r="C18" s="7">
        <f>October!D18</f>
        <v>16123</v>
      </c>
      <c r="D18" s="7">
        <f>NovemberR!I17</f>
        <v>16163</v>
      </c>
      <c r="E18" s="7">
        <f>NovemberR!J17</f>
        <v>139</v>
      </c>
      <c r="F18" s="7">
        <f>NovemberR!K17</f>
        <v>92</v>
      </c>
      <c r="G18" s="7">
        <f>NovemberR!L17</f>
        <v>15920</v>
      </c>
      <c r="H18" s="7">
        <f>NovemberR!M17</f>
        <v>55</v>
      </c>
      <c r="I18" s="7">
        <f>NovemberR!N17</f>
        <v>25</v>
      </c>
      <c r="J18" s="7">
        <f>NovemberR!B17</f>
        <v>1342</v>
      </c>
      <c r="K18" s="7">
        <f>NovemberR!C17</f>
        <v>623</v>
      </c>
      <c r="L18" s="7">
        <f>NovemberR!D17</f>
        <v>719</v>
      </c>
      <c r="M18" s="7">
        <f>NovemberR!U16</f>
        <v>376</v>
      </c>
      <c r="N18" s="7">
        <f>NovemberR!G17</f>
        <v>112</v>
      </c>
      <c r="O18" s="7">
        <f>NovemberR!O17</f>
        <v>2331</v>
      </c>
      <c r="P18" s="7">
        <f>NovemberR!P17</f>
        <v>2</v>
      </c>
      <c r="Q18" s="7">
        <f>NovemberR!Q17</f>
        <v>0</v>
      </c>
      <c r="R18" s="7">
        <f>NovemberR!R17</f>
        <v>0</v>
      </c>
      <c r="S18" s="7">
        <f>FebruaryR!E17</f>
        <v>322</v>
      </c>
      <c r="T18" s="7">
        <f>FebruaryR!F17</f>
        <v>489</v>
      </c>
    </row>
    <row r="19" spans="1:20">
      <c r="A19" s="8" t="s">
        <v>23</v>
      </c>
      <c r="B19" s="8">
        <f>'YTD Totals'!B19</f>
        <v>11179</v>
      </c>
      <c r="C19" s="8">
        <f>October!D19</f>
        <v>11334</v>
      </c>
      <c r="D19" s="8">
        <f>NovemberR!I18</f>
        <v>11380</v>
      </c>
      <c r="E19" s="8">
        <f>NovemberR!J18</f>
        <v>49</v>
      </c>
      <c r="F19" s="8">
        <f>NovemberR!K18</f>
        <v>3</v>
      </c>
      <c r="G19" s="8">
        <f>NovemberR!L18</f>
        <v>11251</v>
      </c>
      <c r="H19" s="8">
        <f>NovemberR!M18</f>
        <v>18</v>
      </c>
      <c r="I19" s="8">
        <f>NovemberR!N18</f>
        <v>0</v>
      </c>
      <c r="J19" s="8">
        <f>NovemberR!B18</f>
        <v>631</v>
      </c>
      <c r="K19" s="8">
        <f>NovemberR!C18</f>
        <v>227</v>
      </c>
      <c r="L19" s="8">
        <f>NovemberR!D18</f>
        <v>404</v>
      </c>
      <c r="M19" s="8">
        <f>NovemberR!U4</f>
        <v>5</v>
      </c>
      <c r="N19" s="8">
        <f>NovemberR!G18</f>
        <v>32</v>
      </c>
      <c r="O19" s="8">
        <f>NovemberR!O18</f>
        <v>120</v>
      </c>
      <c r="P19" s="8">
        <f>NovemberR!P18</f>
        <v>0</v>
      </c>
      <c r="Q19" s="8">
        <f>NovemberR!Q18</f>
        <v>0</v>
      </c>
      <c r="R19" s="8">
        <f>NovemberR!R18</f>
        <v>0</v>
      </c>
      <c r="S19" s="8">
        <f>FebruaryR!E18</f>
        <v>70</v>
      </c>
      <c r="T19" s="8">
        <f>FebruaryR!F18</f>
        <v>57</v>
      </c>
    </row>
    <row r="20" spans="1:20">
      <c r="A20" s="7" t="s">
        <v>24</v>
      </c>
      <c r="B20" s="7">
        <f>'YTD Totals'!B20</f>
        <v>31360</v>
      </c>
      <c r="C20" s="7">
        <f>October!D20</f>
        <v>31045</v>
      </c>
      <c r="D20" s="7">
        <f>NovemberR!I19</f>
        <v>30779</v>
      </c>
      <c r="E20" s="7">
        <f>NovemberR!J19</f>
        <v>132</v>
      </c>
      <c r="F20" s="7">
        <f>NovemberR!K19</f>
        <v>404</v>
      </c>
      <c r="G20" s="7">
        <f>NovemberR!L19</f>
        <v>29574</v>
      </c>
      <c r="H20" s="7">
        <f>NovemberR!M19</f>
        <v>18</v>
      </c>
      <c r="I20" s="7">
        <f>NovemberR!N19</f>
        <v>51</v>
      </c>
      <c r="J20" s="7">
        <f>NovemberR!B19</f>
        <v>581</v>
      </c>
      <c r="K20" s="7">
        <f>NovemberR!C19</f>
        <v>376</v>
      </c>
      <c r="L20" s="7">
        <f>NovemberR!D19</f>
        <v>205</v>
      </c>
      <c r="M20" s="7">
        <f>NovemberR!U27</f>
        <v>174</v>
      </c>
      <c r="N20" s="7">
        <f>NovemberR!G19</f>
        <v>77</v>
      </c>
      <c r="O20" s="7">
        <f>NovemberR!O19</f>
        <v>2992</v>
      </c>
      <c r="P20" s="7">
        <f>NovemberR!P19</f>
        <v>2</v>
      </c>
      <c r="Q20" s="7">
        <f>NovemberR!Q19</f>
        <v>2</v>
      </c>
      <c r="R20" s="7">
        <f>NovemberR!R19</f>
        <v>0</v>
      </c>
      <c r="S20" s="7">
        <f>FebruaryR!E19</f>
        <v>229</v>
      </c>
      <c r="T20" s="7">
        <f>FebruaryR!F19</f>
        <v>444</v>
      </c>
    </row>
    <row r="21" spans="1:20">
      <c r="A21" s="8" t="s">
        <v>173</v>
      </c>
      <c r="B21" s="8">
        <f>'YTD Totals'!B21</f>
        <v>8584</v>
      </c>
      <c r="C21" s="8">
        <f>October!D21</f>
        <v>6976</v>
      </c>
      <c r="D21" s="8">
        <f>NovemberR!I20</f>
        <v>6963</v>
      </c>
      <c r="E21" s="8">
        <f>NovemberR!J20</f>
        <v>15</v>
      </c>
      <c r="F21" s="8">
        <f>NovemberR!K20</f>
        <v>28</v>
      </c>
      <c r="G21" s="8">
        <f>NovemberR!L20</f>
        <v>5780</v>
      </c>
      <c r="H21" s="8">
        <f>NovemberR!M20</f>
        <v>1</v>
      </c>
      <c r="I21" s="8">
        <f>NovemberR!N20</f>
        <v>14</v>
      </c>
      <c r="J21" s="8">
        <f>NovemberR!B20</f>
        <v>43</v>
      </c>
      <c r="K21" s="8">
        <f>NovemberR!C20</f>
        <v>31</v>
      </c>
      <c r="L21" s="8">
        <f>NovemberR!D20</f>
        <v>12</v>
      </c>
      <c r="M21" s="8">
        <f>NovemberR!U17</f>
        <v>10</v>
      </c>
      <c r="N21" s="8">
        <f>NovemberR!G20</f>
        <v>22</v>
      </c>
      <c r="O21" s="8">
        <f>NovemberR!O20</f>
        <v>5634</v>
      </c>
      <c r="P21" s="8">
        <f>NovemberR!P20</f>
        <v>7</v>
      </c>
      <c r="Q21" s="8">
        <f>NovemberR!Q20</f>
        <v>7</v>
      </c>
      <c r="R21" s="8">
        <f>NovemberR!R20</f>
        <v>2</v>
      </c>
      <c r="S21" s="8">
        <f>FebruaryR!E20</f>
        <v>50</v>
      </c>
      <c r="T21" s="8">
        <f>FebruaryR!F20</f>
        <v>1</v>
      </c>
    </row>
    <row r="22" spans="1:20">
      <c r="A22" s="7" t="s">
        <v>25</v>
      </c>
      <c r="B22" s="7">
        <f>'YTD Totals'!B22</f>
        <v>25750</v>
      </c>
      <c r="C22" s="7">
        <f>October!D22</f>
        <v>25934</v>
      </c>
      <c r="D22" s="7">
        <f>NovemberR!I21</f>
        <v>25983</v>
      </c>
      <c r="E22" s="7">
        <f>NovemberR!J21</f>
        <v>50</v>
      </c>
      <c r="F22" s="7">
        <f>NovemberR!K21</f>
        <v>1</v>
      </c>
      <c r="G22" s="7">
        <f>NovemberR!L21</f>
        <v>25332</v>
      </c>
      <c r="H22" s="7">
        <f>NovemberR!M21</f>
        <v>22</v>
      </c>
      <c r="I22" s="7">
        <f>NovemberR!N21</f>
        <v>0</v>
      </c>
      <c r="J22" s="7">
        <f>NovemberR!B21</f>
        <v>1337</v>
      </c>
      <c r="K22" s="7">
        <f>NovemberR!C21</f>
        <v>858</v>
      </c>
      <c r="L22" s="7">
        <f>NovemberR!D21</f>
        <v>479</v>
      </c>
      <c r="M22" s="7">
        <f>NovemberR!U6</f>
        <v>123</v>
      </c>
      <c r="N22" s="7">
        <f>NovemberR!G21</f>
        <v>238</v>
      </c>
      <c r="O22" s="7">
        <f>NovemberR!O21</f>
        <v>4376</v>
      </c>
      <c r="P22" s="7">
        <f>NovemberR!P21</f>
        <v>0</v>
      </c>
      <c r="Q22" s="7">
        <f>NovemberR!Q21</f>
        <v>5</v>
      </c>
      <c r="R22" s="7">
        <f>NovemberR!R21</f>
        <v>0</v>
      </c>
      <c r="S22" s="7">
        <f>FebruaryR!E21</f>
        <v>265</v>
      </c>
      <c r="T22" s="7">
        <f>FebruaryR!F21</f>
        <v>410</v>
      </c>
    </row>
    <row r="23" spans="1:20">
      <c r="A23" s="8" t="s">
        <v>26</v>
      </c>
      <c r="B23" s="8">
        <f>'YTD Totals'!B23</f>
        <v>13772</v>
      </c>
      <c r="C23" s="8">
        <f>October!D23</f>
        <v>14072</v>
      </c>
      <c r="D23" s="8">
        <f>NovemberR!I22</f>
        <v>14119</v>
      </c>
      <c r="E23" s="8">
        <f>NovemberR!J22</f>
        <v>49</v>
      </c>
      <c r="F23" s="8">
        <f>NovemberR!K22</f>
        <v>7</v>
      </c>
      <c r="G23" s="8">
        <f>NovemberR!L22</f>
        <v>13517</v>
      </c>
      <c r="H23" s="8">
        <f>NovemberR!M22</f>
        <v>24</v>
      </c>
      <c r="I23" s="8">
        <f>NovemberR!N22</f>
        <v>1</v>
      </c>
      <c r="J23" s="8">
        <f>NovemberR!B22</f>
        <v>97</v>
      </c>
      <c r="K23" s="8">
        <f>NovemberR!C22</f>
        <v>83</v>
      </c>
      <c r="L23" s="8">
        <f>NovemberR!D22</f>
        <v>14</v>
      </c>
      <c r="M23" s="8">
        <f>NovemberR!U18</f>
        <v>22</v>
      </c>
      <c r="N23" s="8">
        <f>NovemberR!G22</f>
        <v>22</v>
      </c>
      <c r="O23" s="8">
        <f>NovemberR!O22</f>
        <v>1693</v>
      </c>
      <c r="P23" s="8">
        <f>NovemberR!P22</f>
        <v>1</v>
      </c>
      <c r="Q23" s="8">
        <f>NovemberR!Q22</f>
        <v>1</v>
      </c>
      <c r="R23" s="8">
        <f>NovemberR!R22</f>
        <v>0</v>
      </c>
      <c r="S23" s="8">
        <f>FebruaryR!E22</f>
        <v>135</v>
      </c>
      <c r="T23" s="8">
        <f>FebruaryR!F22</f>
        <v>33</v>
      </c>
    </row>
    <row r="24" spans="1:20">
      <c r="A24" s="7" t="s">
        <v>27</v>
      </c>
      <c r="B24" s="7">
        <f>'YTD Totals'!B24</f>
        <v>22008</v>
      </c>
      <c r="C24" s="7">
        <f>October!D24</f>
        <v>22120</v>
      </c>
      <c r="D24" s="7">
        <f>NovemberR!I23</f>
        <v>22097</v>
      </c>
      <c r="E24" s="7">
        <f>NovemberR!J23</f>
        <v>119</v>
      </c>
      <c r="F24" s="7">
        <f>NovemberR!K23</f>
        <v>141</v>
      </c>
      <c r="G24" s="7">
        <f>NovemberR!L23</f>
        <v>21468</v>
      </c>
      <c r="H24" s="7">
        <f>NovemberR!M23</f>
        <v>62</v>
      </c>
      <c r="I24" s="7">
        <f>NovemberR!N23</f>
        <v>38</v>
      </c>
      <c r="J24" s="7">
        <f>NovemberR!B23</f>
        <v>2162</v>
      </c>
      <c r="K24" s="7">
        <f>NovemberR!C23</f>
        <v>1223</v>
      </c>
      <c r="L24" s="7">
        <f>NovemberR!D23</f>
        <v>939</v>
      </c>
      <c r="M24" s="7">
        <f>NovemberR!U19</f>
        <v>251</v>
      </c>
      <c r="N24" s="7">
        <f>NovemberR!G23</f>
        <v>255</v>
      </c>
      <c r="O24" s="7">
        <f>NovemberR!O23</f>
        <v>3397</v>
      </c>
      <c r="P24" s="7">
        <f>NovemberR!P23</f>
        <v>7</v>
      </c>
      <c r="Q24" s="7">
        <f>NovemberR!Q23</f>
        <v>8</v>
      </c>
      <c r="R24" s="7">
        <f>NovemberR!R23</f>
        <v>0</v>
      </c>
      <c r="S24" s="7">
        <f>FebruaryR!E23</f>
        <v>438</v>
      </c>
      <c r="T24" s="7">
        <f>FebruaryR!F23</f>
        <v>464</v>
      </c>
    </row>
    <row r="25" spans="1:20">
      <c r="A25" s="8" t="s">
        <v>28</v>
      </c>
      <c r="B25" s="8">
        <f>'YTD Totals'!B25</f>
        <v>91003</v>
      </c>
      <c r="C25" s="8">
        <f>October!D25</f>
        <v>90521</v>
      </c>
      <c r="D25" s="8">
        <f>NovemberR!I24</f>
        <v>90679</v>
      </c>
      <c r="E25" s="8">
        <f>NovemberR!J24</f>
        <v>494</v>
      </c>
      <c r="F25" s="8">
        <f>NovemberR!K24</f>
        <v>313</v>
      </c>
      <c r="G25" s="8">
        <f>NovemberR!L24</f>
        <v>82446</v>
      </c>
      <c r="H25" s="8">
        <f>NovemberR!M24</f>
        <v>273</v>
      </c>
      <c r="I25" s="8">
        <f>NovemberR!N24</f>
        <v>79</v>
      </c>
      <c r="J25" s="8">
        <f>NovemberR!B24</f>
        <v>6604</v>
      </c>
      <c r="K25" s="8">
        <f>NovemberR!C24</f>
        <v>3190</v>
      </c>
      <c r="L25" s="8">
        <f>NovemberR!D24</f>
        <v>3414</v>
      </c>
      <c r="M25" s="8">
        <f>NovemberR!U20</f>
        <v>1721</v>
      </c>
      <c r="N25" s="8">
        <f>NovemberR!G24</f>
        <v>526</v>
      </c>
      <c r="O25" s="8">
        <f>NovemberR!O24</f>
        <v>17642</v>
      </c>
      <c r="P25" s="8">
        <f>NovemberR!P24</f>
        <v>51</v>
      </c>
      <c r="Q25" s="8">
        <f>NovemberR!Q24</f>
        <v>21</v>
      </c>
      <c r="R25" s="8">
        <f>NovemberR!R24</f>
        <v>1</v>
      </c>
      <c r="S25" s="8">
        <f>FebruaryR!E24</f>
        <v>1207</v>
      </c>
      <c r="T25" s="8">
        <f>FebruaryR!F24</f>
        <v>1305</v>
      </c>
    </row>
    <row r="26" spans="1:20">
      <c r="A26" s="7" t="s">
        <v>29</v>
      </c>
      <c r="B26" s="7">
        <f>'YTD Totals'!B26</f>
        <v>13229</v>
      </c>
      <c r="C26" s="7">
        <f>October!D26</f>
        <v>13088</v>
      </c>
      <c r="D26" s="7">
        <f>NovemberR!I25</f>
        <v>13165</v>
      </c>
      <c r="E26" s="7">
        <f>NovemberR!J25</f>
        <v>199</v>
      </c>
      <c r="F26" s="7">
        <f>NovemberR!K25</f>
        <v>112</v>
      </c>
      <c r="G26" s="7">
        <f>NovemberR!L25</f>
        <v>12970</v>
      </c>
      <c r="H26" s="7">
        <f>NovemberR!M25</f>
        <v>62</v>
      </c>
      <c r="I26" s="7">
        <f>NovemberR!N25</f>
        <v>30</v>
      </c>
      <c r="J26" s="7">
        <f>NovemberR!B25</f>
        <v>929</v>
      </c>
      <c r="K26" s="7">
        <f>NovemberR!C25</f>
        <v>487</v>
      </c>
      <c r="L26" s="7">
        <f>NovemberR!D25</f>
        <v>442</v>
      </c>
      <c r="M26" s="7">
        <f>NovemberR!U21</f>
        <v>64</v>
      </c>
      <c r="N26" s="7">
        <f>NovemberR!G25</f>
        <v>92</v>
      </c>
      <c r="O26" s="7">
        <f>NovemberR!O25</f>
        <v>891</v>
      </c>
      <c r="P26" s="7">
        <f>NovemberR!P25</f>
        <v>12</v>
      </c>
      <c r="Q26" s="7">
        <f>NovemberR!Q25</f>
        <v>2</v>
      </c>
      <c r="R26" s="7">
        <f>NovemberR!R25</f>
        <v>1</v>
      </c>
      <c r="S26" s="7">
        <f>FebruaryR!E25</f>
        <v>227</v>
      </c>
      <c r="T26" s="7">
        <f>FebruaryR!F25</f>
        <v>168</v>
      </c>
    </row>
    <row r="27" spans="1:20">
      <c r="A27" s="8" t="s">
        <v>30</v>
      </c>
      <c r="B27" s="8">
        <f>'YTD Totals'!B27</f>
        <v>0</v>
      </c>
      <c r="C27" s="8">
        <f>October!D27</f>
        <v>0</v>
      </c>
      <c r="D27" s="8">
        <f>NovemberR!I26</f>
        <v>0</v>
      </c>
      <c r="E27" s="8">
        <f>NovemberR!J26</f>
        <v>0</v>
      </c>
      <c r="F27" s="8">
        <f>NovemberR!K26</f>
        <v>0</v>
      </c>
      <c r="G27" s="8">
        <f>NovemberR!L26</f>
        <v>0</v>
      </c>
      <c r="H27" s="8">
        <f>NovemberR!M26</f>
        <v>0</v>
      </c>
      <c r="I27" s="8">
        <f>NovemberR!N26</f>
        <v>0</v>
      </c>
      <c r="J27" s="8">
        <f>NovemberR!B26</f>
        <v>0</v>
      </c>
      <c r="K27" s="8">
        <f>NovemberR!C26</f>
        <v>0</v>
      </c>
      <c r="L27" s="8">
        <f>NovemberR!D26</f>
        <v>0</v>
      </c>
      <c r="M27" s="8">
        <f>NovemberR!U22</f>
        <v>290</v>
      </c>
      <c r="N27" s="8">
        <f>NovemberR!G26</f>
        <v>0</v>
      </c>
      <c r="O27" s="8">
        <f>NovemberR!O26</f>
        <v>378</v>
      </c>
      <c r="P27" s="8">
        <f>NovemberR!P26</f>
        <v>4</v>
      </c>
      <c r="Q27" s="8">
        <f>NovemberR!Q26</f>
        <v>0</v>
      </c>
      <c r="R27" s="8">
        <f>NovemberR!R26</f>
        <v>0</v>
      </c>
      <c r="S27" s="8">
        <f>FebruaryR!E26</f>
        <v>0</v>
      </c>
      <c r="T27" s="8">
        <f>FebruaryR!F26</f>
        <v>0</v>
      </c>
    </row>
    <row r="28" spans="1:20">
      <c r="A28" s="7" t="s">
        <v>31</v>
      </c>
      <c r="B28" s="7">
        <f>'YTD Totals'!B28</f>
        <v>14036</v>
      </c>
      <c r="C28" s="7">
        <f>October!D28</f>
        <v>13993</v>
      </c>
      <c r="D28" s="7">
        <f>NovemberR!I27</f>
        <v>14109</v>
      </c>
      <c r="E28" s="7">
        <f>NovemberR!J27</f>
        <v>141</v>
      </c>
      <c r="F28" s="7">
        <f>NovemberR!K27</f>
        <v>25</v>
      </c>
      <c r="G28" s="7">
        <f>NovemberR!L27</f>
        <v>13866</v>
      </c>
      <c r="H28" s="7">
        <f>NovemberR!M27</f>
        <v>46</v>
      </c>
      <c r="I28" s="7">
        <f>NovemberR!N27</f>
        <v>4</v>
      </c>
      <c r="J28" s="7">
        <f>NovemberR!B27</f>
        <v>772</v>
      </c>
      <c r="K28" s="7">
        <f>NovemberR!C27</f>
        <v>396</v>
      </c>
      <c r="L28" s="7">
        <f>NovemberR!D27</f>
        <v>376</v>
      </c>
      <c r="M28" s="7">
        <f>NovemberR!U23</f>
        <v>97</v>
      </c>
      <c r="N28" s="7">
        <f>NovemberR!G27</f>
        <v>85</v>
      </c>
      <c r="O28" s="7">
        <f>NovemberR!O27</f>
        <v>1057</v>
      </c>
      <c r="P28" s="7">
        <f>NovemberR!P27</f>
        <v>6</v>
      </c>
      <c r="Q28" s="7">
        <f>NovemberR!Q27</f>
        <v>1</v>
      </c>
      <c r="R28" s="7">
        <f>NovemberR!R27</f>
        <v>0</v>
      </c>
      <c r="S28" s="7">
        <f>FebruaryR!E27</f>
        <v>156</v>
      </c>
      <c r="T28" s="7">
        <f>FebruaryR!F27</f>
        <v>153</v>
      </c>
    </row>
    <row r="29" spans="1:20">
      <c r="A29" s="8" t="s">
        <v>32</v>
      </c>
      <c r="B29" s="8">
        <f>'YTD Totals'!B29</f>
        <v>3819</v>
      </c>
      <c r="C29" s="8">
        <f>October!D29</f>
        <v>3928</v>
      </c>
      <c r="D29" s="8">
        <f>NovemberR!I28</f>
        <v>3958</v>
      </c>
      <c r="E29" s="8">
        <f>NovemberR!J28</f>
        <v>37</v>
      </c>
      <c r="F29" s="8">
        <f>NovemberR!K28</f>
        <v>7</v>
      </c>
      <c r="G29" s="8">
        <f>NovemberR!L28</f>
        <v>3940</v>
      </c>
      <c r="H29" s="8">
        <f>NovemberR!M28</f>
        <v>4</v>
      </c>
      <c r="I29" s="8">
        <f>NovemberR!N28</f>
        <v>1</v>
      </c>
      <c r="J29" s="8">
        <f>NovemberR!B28</f>
        <v>223</v>
      </c>
      <c r="K29" s="8">
        <f>NovemberR!C28</f>
        <v>90</v>
      </c>
      <c r="L29" s="8">
        <f>NovemberR!D28</f>
        <v>133</v>
      </c>
      <c r="M29" s="8">
        <f>NovemberR!U25</f>
        <v>20</v>
      </c>
      <c r="N29" s="8">
        <f>NovemberR!G28</f>
        <v>35</v>
      </c>
      <c r="O29" s="8">
        <f>NovemberR!O28</f>
        <v>594</v>
      </c>
      <c r="P29" s="8">
        <f>NovemberR!P28</f>
        <v>2</v>
      </c>
      <c r="Q29" s="8">
        <f>NovemberR!Q28</f>
        <v>0</v>
      </c>
      <c r="R29" s="8">
        <f>NovemberR!R28</f>
        <v>0</v>
      </c>
      <c r="S29" s="8">
        <f>FebruaryR!E28</f>
        <v>51</v>
      </c>
      <c r="T29" s="8">
        <f>FebruaryR!F28</f>
        <v>71</v>
      </c>
    </row>
    <row r="30" spans="1:20">
      <c r="A30" s="7" t="s">
        <v>33</v>
      </c>
      <c r="B30" s="7">
        <f>'YTD Totals'!B30</f>
        <v>16725</v>
      </c>
      <c r="C30" s="7">
        <f>October!D30</f>
        <v>16581</v>
      </c>
      <c r="D30" s="7">
        <f>NovemberR!I29</f>
        <v>16541</v>
      </c>
      <c r="E30" s="7">
        <f>NovemberR!J29</f>
        <v>135</v>
      </c>
      <c r="F30" s="7">
        <f>NovemberR!K29</f>
        <v>175</v>
      </c>
      <c r="G30" s="7">
        <f>NovemberR!L29</f>
        <v>16392</v>
      </c>
      <c r="H30" s="7">
        <f>NovemberR!M29</f>
        <v>58</v>
      </c>
      <c r="I30" s="7">
        <f>NovemberR!N29</f>
        <v>30</v>
      </c>
      <c r="J30" s="7">
        <f>NovemberR!B29</f>
        <v>2030</v>
      </c>
      <c r="K30" s="7">
        <f>NovemberR!C29</f>
        <v>977</v>
      </c>
      <c r="L30" s="7">
        <f>NovemberR!D29</f>
        <v>1053</v>
      </c>
      <c r="M30" s="7">
        <f>NovemberR!U26</f>
        <v>108</v>
      </c>
      <c r="N30" s="7">
        <f>NovemberR!G29</f>
        <v>203</v>
      </c>
      <c r="O30" s="7">
        <f>NovemberR!O29</f>
        <v>1811</v>
      </c>
      <c r="P30" s="7">
        <f>NovemberR!P29</f>
        <v>9</v>
      </c>
      <c r="Q30" s="7">
        <f>NovemberR!Q29</f>
        <v>3</v>
      </c>
      <c r="R30" s="7">
        <f>NovemberR!R29</f>
        <v>0</v>
      </c>
      <c r="S30" s="7">
        <f>FebruaryR!E29</f>
        <v>390</v>
      </c>
      <c r="T30" s="7">
        <f>FebruaryR!F29</f>
        <v>282</v>
      </c>
    </row>
    <row r="31" spans="1:20">
      <c r="A31" s="8" t="s">
        <v>34</v>
      </c>
      <c r="B31" s="8">
        <f>'YTD Totals'!B31</f>
        <v>802</v>
      </c>
      <c r="C31" s="8">
        <f>October!D31</f>
        <v>757</v>
      </c>
      <c r="D31" s="8">
        <f>NovemberR!I30</f>
        <v>758</v>
      </c>
      <c r="E31" s="8">
        <f>NovemberR!J30</f>
        <v>1</v>
      </c>
      <c r="F31" s="8">
        <f>NovemberR!K30</f>
        <v>0</v>
      </c>
      <c r="G31" s="8">
        <f>NovemberR!L30</f>
        <v>683</v>
      </c>
      <c r="H31" s="8">
        <f>NovemberR!M30</f>
        <v>0</v>
      </c>
      <c r="I31" s="8">
        <f>NovemberR!N30</f>
        <v>0</v>
      </c>
      <c r="J31" s="8">
        <f>NovemberR!B30</f>
        <v>5</v>
      </c>
      <c r="K31" s="8">
        <f>NovemberR!C30</f>
        <v>5</v>
      </c>
      <c r="L31" s="8">
        <f>NovemberR!D30</f>
        <v>0</v>
      </c>
      <c r="M31" s="8">
        <f>NovemberR!U28</f>
        <v>7</v>
      </c>
      <c r="N31" s="8">
        <f>NovemberR!G30</f>
        <v>2</v>
      </c>
      <c r="O31" s="8">
        <f>NovemberR!O30</f>
        <v>409</v>
      </c>
      <c r="P31" s="8">
        <f>NovemberR!P30</f>
        <v>1</v>
      </c>
      <c r="Q31" s="8">
        <f>NovemberR!Q30</f>
        <v>1</v>
      </c>
      <c r="R31" s="8">
        <f>NovemberR!R30</f>
        <v>0</v>
      </c>
      <c r="S31" s="8">
        <f>FebruaryR!E30</f>
        <v>25</v>
      </c>
      <c r="T31" s="8">
        <f>FebruaryR!F30</f>
        <v>22</v>
      </c>
    </row>
    <row r="32" spans="1:20">
      <c r="A32" s="7" t="s">
        <v>35</v>
      </c>
      <c r="B32" s="7">
        <f>'YTD Totals'!B32</f>
        <v>21340</v>
      </c>
      <c r="C32" s="7">
        <f>October!D32</f>
        <v>20126</v>
      </c>
      <c r="D32" s="7">
        <f>NovemberR!I31</f>
        <v>20045</v>
      </c>
      <c r="E32" s="7">
        <f>NovemberR!J31</f>
        <v>93</v>
      </c>
      <c r="F32" s="7">
        <f>NovemberR!K31</f>
        <v>174</v>
      </c>
      <c r="G32" s="7">
        <f>NovemberR!L31</f>
        <v>19273</v>
      </c>
      <c r="H32" s="7">
        <f>NovemberR!M31</f>
        <v>25</v>
      </c>
      <c r="I32" s="7">
        <f>NovemberR!N31</f>
        <v>41</v>
      </c>
      <c r="J32" s="7">
        <f>NovemberR!B31</f>
        <v>160</v>
      </c>
      <c r="K32" s="7">
        <f>NovemberR!C31</f>
        <v>101</v>
      </c>
      <c r="L32" s="7">
        <f>NovemberR!D31</f>
        <v>59</v>
      </c>
      <c r="M32" s="7">
        <f>NovemberR!U29</f>
        <v>11</v>
      </c>
      <c r="N32" s="7">
        <f>NovemberR!G31</f>
        <v>30</v>
      </c>
      <c r="O32" s="7">
        <f>NovemberR!O31</f>
        <v>560</v>
      </c>
      <c r="P32" s="7">
        <f>NovemberR!P31</f>
        <v>2</v>
      </c>
      <c r="Q32" s="7">
        <f>NovemberR!Q31</f>
        <v>0</v>
      </c>
      <c r="R32" s="7">
        <f>NovemberR!R31</f>
        <v>0</v>
      </c>
      <c r="S32" s="7">
        <f>FebruaryR!E31</f>
        <v>175</v>
      </c>
      <c r="T32" s="7">
        <f>FebruaryR!F31</f>
        <v>44</v>
      </c>
    </row>
    <row r="33" spans="1:20">
      <c r="A33" s="8" t="s">
        <v>36</v>
      </c>
      <c r="B33" s="8">
        <f>'YTD Totals'!B33</f>
        <v>23355</v>
      </c>
      <c r="C33" s="8">
        <f>October!D33</f>
        <v>23664</v>
      </c>
      <c r="D33" s="8">
        <f>NovemberR!I32</f>
        <v>23738</v>
      </c>
      <c r="E33" s="8">
        <f>NovemberR!J32</f>
        <v>101</v>
      </c>
      <c r="F33" s="8">
        <f>NovemberR!K32</f>
        <v>27</v>
      </c>
      <c r="G33" s="8">
        <f>NovemberR!L32</f>
        <v>23544</v>
      </c>
      <c r="H33" s="8">
        <f>NovemberR!M32</f>
        <v>40</v>
      </c>
      <c r="I33" s="8">
        <f>NovemberR!N32</f>
        <v>18</v>
      </c>
      <c r="J33" s="8">
        <f>NovemberR!B32</f>
        <v>977</v>
      </c>
      <c r="K33" s="8">
        <f>NovemberR!C32</f>
        <v>666</v>
      </c>
      <c r="L33" s="8">
        <f>NovemberR!D32</f>
        <v>311</v>
      </c>
      <c r="M33" s="8">
        <f>NovemberR!U30</f>
        <v>195</v>
      </c>
      <c r="N33" s="8">
        <f>NovemberR!G32</f>
        <v>186</v>
      </c>
      <c r="O33" s="8">
        <f>NovemberR!O32</f>
        <v>2732</v>
      </c>
      <c r="P33" s="8">
        <f>NovemberR!P32</f>
        <v>10</v>
      </c>
      <c r="Q33" s="8">
        <f>NovemberR!Q32</f>
        <v>3</v>
      </c>
      <c r="R33" s="8">
        <f>NovemberR!R32</f>
        <v>6</v>
      </c>
      <c r="S33" s="8">
        <f>FebruaryR!E32</f>
        <v>453</v>
      </c>
      <c r="T33" s="8">
        <f>FebruaryR!F32</f>
        <v>525</v>
      </c>
    </row>
    <row r="34" spans="1:20">
      <c r="A34" s="7" t="s">
        <v>37</v>
      </c>
      <c r="B34" s="7">
        <f>'YTD Totals'!B34</f>
        <v>22738</v>
      </c>
      <c r="C34" s="7">
        <f>October!D34</f>
        <v>23006</v>
      </c>
      <c r="D34" s="7">
        <f>NovemberR!I33</f>
        <v>23046</v>
      </c>
      <c r="E34" s="7">
        <f>NovemberR!J33</f>
        <v>56</v>
      </c>
      <c r="F34" s="7">
        <f>NovemberR!K33</f>
        <v>16</v>
      </c>
      <c r="G34" s="7">
        <f>NovemberR!L33</f>
        <v>22781</v>
      </c>
      <c r="H34" s="7">
        <f>NovemberR!M33</f>
        <v>21</v>
      </c>
      <c r="I34" s="7">
        <f>NovemberR!N33</f>
        <v>6</v>
      </c>
      <c r="J34" s="7">
        <f>NovemberR!B33</f>
        <v>1220</v>
      </c>
      <c r="K34" s="7">
        <f>NovemberR!C33</f>
        <v>984</v>
      </c>
      <c r="L34" s="7">
        <f>NovemberR!D33</f>
        <v>236</v>
      </c>
      <c r="M34" s="7">
        <f>NovemberR!U31</f>
        <v>50</v>
      </c>
      <c r="N34" s="7">
        <f>NovemberR!G33</f>
        <v>147</v>
      </c>
      <c r="O34" s="7">
        <f>NovemberR!O33</f>
        <v>2631</v>
      </c>
      <c r="P34" s="7">
        <f>NovemberR!P33</f>
        <v>2</v>
      </c>
      <c r="Q34" s="7">
        <f>NovemberR!Q33</f>
        <v>2</v>
      </c>
      <c r="R34" s="7">
        <f>NovemberR!R33</f>
        <v>0</v>
      </c>
      <c r="S34" s="7">
        <f>FebruaryR!E33</f>
        <v>289</v>
      </c>
      <c r="T34" s="7">
        <f>FebruaryR!F33</f>
        <v>365</v>
      </c>
    </row>
    <row r="35" spans="1:20">
      <c r="A35" s="8" t="s">
        <v>38</v>
      </c>
      <c r="B35" s="8">
        <f>'YTD Totals'!B35</f>
        <v>10154</v>
      </c>
      <c r="C35" s="8">
        <f>October!D35</f>
        <v>10235</v>
      </c>
      <c r="D35" s="8">
        <f>NovemberR!I34</f>
        <v>10238</v>
      </c>
      <c r="E35" s="8">
        <f>NovemberR!J34</f>
        <v>49</v>
      </c>
      <c r="F35" s="8">
        <f>NovemberR!K34</f>
        <v>46</v>
      </c>
      <c r="G35" s="8">
        <f>NovemberR!L34</f>
        <v>10071</v>
      </c>
      <c r="H35" s="8">
        <f>NovemberR!M34</f>
        <v>12</v>
      </c>
      <c r="I35" s="8">
        <f>NovemberR!N34</f>
        <v>2</v>
      </c>
      <c r="J35" s="8">
        <f>NovemberR!B34</f>
        <v>843</v>
      </c>
      <c r="K35" s="8">
        <f>NovemberR!C34</f>
        <v>495</v>
      </c>
      <c r="L35" s="8">
        <f>NovemberR!D34</f>
        <v>348</v>
      </c>
      <c r="M35" s="8">
        <f>NovemberR!U32</f>
        <v>117</v>
      </c>
      <c r="N35" s="8">
        <f>NovemberR!G34</f>
        <v>137</v>
      </c>
      <c r="O35" s="8">
        <f>NovemberR!O34</f>
        <v>1364</v>
      </c>
      <c r="P35" s="8">
        <f>NovemberR!P34</f>
        <v>2</v>
      </c>
      <c r="Q35" s="8">
        <f>NovemberR!Q34</f>
        <v>0</v>
      </c>
      <c r="R35" s="8">
        <f>NovemberR!R34</f>
        <v>0</v>
      </c>
      <c r="S35" s="8">
        <f>FebruaryR!E34</f>
        <v>109</v>
      </c>
      <c r="T35" s="8">
        <f>FebruaryR!F34</f>
        <v>163</v>
      </c>
    </row>
    <row r="36" spans="1:20">
      <c r="A36" s="7" t="s">
        <v>39</v>
      </c>
      <c r="B36" s="7">
        <f>'YTD Totals'!B36</f>
        <v>66448</v>
      </c>
      <c r="C36" s="7">
        <f>October!D36</f>
        <v>67339</v>
      </c>
      <c r="D36" s="7">
        <f>NovemberR!I35</f>
        <v>67631</v>
      </c>
      <c r="E36" s="7">
        <f>NovemberR!J35</f>
        <v>363</v>
      </c>
      <c r="F36" s="7">
        <f>NovemberR!K35</f>
        <v>72</v>
      </c>
      <c r="G36" s="7">
        <f>NovemberR!L35</f>
        <v>65362</v>
      </c>
      <c r="H36" s="7">
        <f>NovemberR!M35</f>
        <v>206</v>
      </c>
      <c r="I36" s="7">
        <f>NovemberR!N35</f>
        <v>27</v>
      </c>
      <c r="J36" s="7">
        <f>NovemberR!B35</f>
        <v>5889</v>
      </c>
      <c r="K36" s="7">
        <f>NovemberR!C35</f>
        <v>3025</v>
      </c>
      <c r="L36" s="7">
        <f>NovemberR!D35</f>
        <v>2864</v>
      </c>
      <c r="M36" s="7">
        <f>NovemberR!U33</f>
        <v>450</v>
      </c>
      <c r="N36" s="7">
        <f>NovemberR!G35</f>
        <v>609</v>
      </c>
      <c r="O36" s="7">
        <f>NovemberR!O35</f>
        <v>13086</v>
      </c>
      <c r="P36" s="7">
        <f>NovemberR!P35</f>
        <v>33</v>
      </c>
      <c r="Q36" s="7">
        <f>NovemberR!Q35</f>
        <v>28</v>
      </c>
      <c r="R36" s="7">
        <f>NovemberR!R35</f>
        <v>2</v>
      </c>
      <c r="S36" s="7">
        <f>FebruaryR!E35</f>
        <v>795</v>
      </c>
      <c r="T36" s="7">
        <f>FebruaryR!F35</f>
        <v>857</v>
      </c>
    </row>
    <row r="37" spans="1:20">
      <c r="A37" s="8" t="s">
        <v>40</v>
      </c>
      <c r="B37" s="8">
        <f>'YTD Totals'!B37</f>
        <v>21257</v>
      </c>
      <c r="C37" s="8">
        <f>October!D37</f>
        <v>21203</v>
      </c>
      <c r="D37" s="8">
        <f>NovemberR!I36</f>
        <v>21267</v>
      </c>
      <c r="E37" s="8">
        <f>NovemberR!J36</f>
        <v>77</v>
      </c>
      <c r="F37" s="8">
        <f>NovemberR!K36</f>
        <v>13</v>
      </c>
      <c r="G37" s="8">
        <f>NovemberR!L36</f>
        <v>20967</v>
      </c>
      <c r="H37" s="8">
        <f>NovemberR!M36</f>
        <v>24</v>
      </c>
      <c r="I37" s="8">
        <f>NovemberR!N36</f>
        <v>2</v>
      </c>
      <c r="J37" s="8">
        <f>NovemberR!B36</f>
        <v>922</v>
      </c>
      <c r="K37" s="8">
        <f>NovemberR!C36</f>
        <v>606</v>
      </c>
      <c r="L37" s="8">
        <f>NovemberR!D36</f>
        <v>316</v>
      </c>
      <c r="M37" s="8">
        <f>NovemberR!U34</f>
        <v>65</v>
      </c>
      <c r="N37" s="8">
        <f>NovemberR!G36</f>
        <v>138</v>
      </c>
      <c r="O37" s="8">
        <f>NovemberR!O36</f>
        <v>1378</v>
      </c>
      <c r="P37" s="8">
        <f>NovemberR!P36</f>
        <v>4</v>
      </c>
      <c r="Q37" s="8">
        <f>NovemberR!Q36</f>
        <v>2</v>
      </c>
      <c r="R37" s="8">
        <f>NovemberR!R36</f>
        <v>0</v>
      </c>
      <c r="S37" s="8">
        <f>FebruaryR!E36</f>
        <v>395</v>
      </c>
      <c r="T37" s="8">
        <f>FebruaryR!F36</f>
        <v>220</v>
      </c>
    </row>
    <row r="38" spans="1:20">
      <c r="A38" s="7" t="s">
        <v>41</v>
      </c>
      <c r="B38" s="7">
        <f>'YTD Totals'!B38</f>
        <v>32372</v>
      </c>
      <c r="C38" s="7">
        <f>October!D38</f>
        <v>32423</v>
      </c>
      <c r="D38" s="7">
        <f>NovemberR!I37</f>
        <v>32490</v>
      </c>
      <c r="E38" s="7">
        <f>NovemberR!J37</f>
        <v>155</v>
      </c>
      <c r="F38" s="7">
        <f>NovemberR!K37</f>
        <v>88</v>
      </c>
      <c r="G38" s="7">
        <f>NovemberR!L37</f>
        <v>31317</v>
      </c>
      <c r="H38" s="7">
        <f>NovemberR!M37</f>
        <v>77</v>
      </c>
      <c r="I38" s="7">
        <f>NovemberR!N37</f>
        <v>47</v>
      </c>
      <c r="J38" s="7">
        <f>NovemberR!B37</f>
        <v>1549</v>
      </c>
      <c r="K38" s="7">
        <f>NovemberR!C37</f>
        <v>682</v>
      </c>
      <c r="L38" s="7">
        <f>NovemberR!D37</f>
        <v>867</v>
      </c>
      <c r="M38" s="7">
        <f>NovemberR!U35</f>
        <v>149</v>
      </c>
      <c r="N38" s="7">
        <f>NovemberR!G37</f>
        <v>239</v>
      </c>
      <c r="O38" s="7">
        <f>NovemberR!O37</f>
        <v>6006</v>
      </c>
      <c r="P38" s="7">
        <f>NovemberR!P37</f>
        <v>9</v>
      </c>
      <c r="Q38" s="7">
        <f>NovemberR!Q37</f>
        <v>8</v>
      </c>
      <c r="R38" s="7">
        <f>NovemberR!R37</f>
        <v>23</v>
      </c>
      <c r="S38" s="7">
        <f>FebruaryR!E37</f>
        <v>256</v>
      </c>
      <c r="T38" s="7">
        <f>FebruaryR!F37</f>
        <v>369</v>
      </c>
    </row>
    <row r="39" spans="1:20">
      <c r="A39" s="8" t="s">
        <v>42</v>
      </c>
      <c r="B39" s="8">
        <f>'YTD Totals'!B39</f>
        <v>8558</v>
      </c>
      <c r="C39" s="8">
        <f>October!D39</f>
        <v>8721</v>
      </c>
      <c r="D39" s="8">
        <f>NovemberR!I38</f>
        <v>8749</v>
      </c>
      <c r="E39" s="8">
        <f>NovemberR!J38</f>
        <v>37</v>
      </c>
      <c r="F39" s="8">
        <f>NovemberR!K38</f>
        <v>9</v>
      </c>
      <c r="G39" s="8">
        <f>NovemberR!L38</f>
        <v>8743</v>
      </c>
      <c r="H39" s="8">
        <f>NovemberR!M38</f>
        <v>6</v>
      </c>
      <c r="I39" s="8">
        <f>NovemberR!N38</f>
        <v>4</v>
      </c>
      <c r="J39" s="8">
        <f>NovemberR!B38</f>
        <v>91</v>
      </c>
      <c r="K39" s="8">
        <f>NovemberR!C38</f>
        <v>69</v>
      </c>
      <c r="L39" s="8">
        <f>NovemberR!D38</f>
        <v>22</v>
      </c>
      <c r="M39" s="8">
        <f>NovemberR!U36</f>
        <v>0</v>
      </c>
      <c r="N39" s="8">
        <f>NovemberR!G38</f>
        <v>16</v>
      </c>
      <c r="O39" s="8">
        <f>NovemberR!O38</f>
        <v>223</v>
      </c>
      <c r="P39" s="8">
        <f>NovemberR!P38</f>
        <v>1</v>
      </c>
      <c r="Q39" s="8">
        <f>NovemberR!Q38</f>
        <v>0</v>
      </c>
      <c r="R39" s="8">
        <f>NovemberR!R38</f>
        <v>0</v>
      </c>
      <c r="S39" s="8">
        <f>FebruaryR!E38</f>
        <v>80</v>
      </c>
      <c r="T39" s="8">
        <f>FebruaryR!F38</f>
        <v>19</v>
      </c>
    </row>
    <row r="40" spans="1:20">
      <c r="A40" s="10" t="s">
        <v>43</v>
      </c>
      <c r="B40" s="10">
        <f>'YTD Totals'!B40</f>
        <v>10804</v>
      </c>
      <c r="C40" s="10">
        <f>October!D40</f>
        <v>11118</v>
      </c>
      <c r="D40" s="10">
        <f>NovemberR!I39</f>
        <v>11223</v>
      </c>
      <c r="E40" s="10">
        <f>NovemberR!J39</f>
        <v>173</v>
      </c>
      <c r="F40" s="10">
        <f>NovemberR!K39</f>
        <v>68</v>
      </c>
      <c r="G40" s="10">
        <f>NovemberR!L39</f>
        <v>9793</v>
      </c>
      <c r="H40" s="10">
        <f>NovemberR!M39</f>
        <v>35</v>
      </c>
      <c r="I40" s="10">
        <f>NovemberR!N39</f>
        <v>8</v>
      </c>
      <c r="J40" s="10">
        <f>NovemberR!B39</f>
        <v>262</v>
      </c>
      <c r="K40" s="10">
        <f>NovemberR!C39</f>
        <v>14</v>
      </c>
      <c r="L40" s="10">
        <f>NovemberR!D39</f>
        <v>248</v>
      </c>
      <c r="M40" s="10"/>
      <c r="N40" s="10">
        <f>NovemberR!G39</f>
        <v>92</v>
      </c>
      <c r="O40" s="10">
        <f>NovemberR!O39</f>
        <v>235</v>
      </c>
      <c r="P40" s="10">
        <f>NovemberR!P39</f>
        <v>2</v>
      </c>
      <c r="Q40" s="10">
        <f>NovemberR!Q39</f>
        <v>0</v>
      </c>
      <c r="R40" s="10">
        <f>NovemberR!R39</f>
        <v>0</v>
      </c>
      <c r="S40" s="10">
        <f>FebruaryR!E39</f>
        <v>0</v>
      </c>
      <c r="T40" s="10">
        <f>FebruaryR!F39</f>
        <v>0</v>
      </c>
    </row>
    <row r="41" spans="1:20">
      <c r="A41" s="10" t="s">
        <v>44</v>
      </c>
      <c r="B41" s="10">
        <f>'YTD Totals'!B41</f>
        <v>19580</v>
      </c>
      <c r="C41" s="10">
        <f>October!D41</f>
        <v>19786</v>
      </c>
      <c r="D41" s="10">
        <f>NovemberR!I40</f>
        <v>19855</v>
      </c>
      <c r="E41" s="10">
        <f>NovemberR!J40</f>
        <v>76</v>
      </c>
      <c r="F41" s="10">
        <f>NovemberR!K40</f>
        <v>7</v>
      </c>
      <c r="G41" s="10">
        <f>NovemberR!L40</f>
        <v>15565</v>
      </c>
      <c r="H41" s="10">
        <f>NovemberR!M40</f>
        <v>6</v>
      </c>
      <c r="I41" s="10">
        <f>NovemberR!N40</f>
        <v>3</v>
      </c>
      <c r="J41" s="10">
        <f>NovemberR!B40</f>
        <v>1096</v>
      </c>
      <c r="K41" s="10">
        <f>NovemberR!C40</f>
        <v>1</v>
      </c>
      <c r="L41" s="10">
        <f>NovemberR!D40</f>
        <v>1095</v>
      </c>
      <c r="M41" s="10"/>
      <c r="N41" s="10">
        <f>NovemberR!G40</f>
        <v>329</v>
      </c>
      <c r="O41" s="10">
        <f>NovemberR!O40</f>
        <v>662</v>
      </c>
      <c r="P41" s="10">
        <f>NovemberR!P40</f>
        <v>0</v>
      </c>
      <c r="Q41" s="10">
        <f>NovemberR!Q40</f>
        <v>1</v>
      </c>
      <c r="R41" s="10">
        <f>NovemberR!R40</f>
        <v>0</v>
      </c>
      <c r="S41" s="10">
        <f>FebruaryR!E40</f>
        <v>0</v>
      </c>
      <c r="T41" s="10">
        <f>FebruaryR!F40</f>
        <v>0</v>
      </c>
    </row>
    <row r="42" spans="1:20">
      <c r="A42" s="10" t="s">
        <v>45</v>
      </c>
      <c r="B42" s="10">
        <f>'YTD Totals'!B42</f>
        <v>3730</v>
      </c>
      <c r="C42" s="10">
        <f>October!D42</f>
        <v>3730</v>
      </c>
      <c r="D42" s="10">
        <f>NovemberR!I41</f>
        <v>3764</v>
      </c>
      <c r="E42" s="10">
        <f>NovemberR!J41</f>
        <v>34</v>
      </c>
      <c r="F42" s="10">
        <f>NovemberR!K41</f>
        <v>1</v>
      </c>
      <c r="G42" s="10">
        <f>NovemberR!L41</f>
        <v>3510</v>
      </c>
      <c r="H42" s="10">
        <f>NovemberR!M41</f>
        <v>7</v>
      </c>
      <c r="I42" s="10">
        <f>NovemberR!N41</f>
        <v>0</v>
      </c>
      <c r="J42" s="10">
        <f>NovemberR!B41</f>
        <v>26</v>
      </c>
      <c r="K42" s="10">
        <f>NovemberR!C41</f>
        <v>22</v>
      </c>
      <c r="L42" s="10">
        <f>NovemberR!D41</f>
        <v>4</v>
      </c>
      <c r="M42" s="10"/>
      <c r="N42" s="10">
        <f>NovemberR!G41</f>
        <v>10</v>
      </c>
      <c r="O42" s="10">
        <f>NovemberR!O41</f>
        <v>363</v>
      </c>
      <c r="P42" s="10">
        <f>NovemberR!P41</f>
        <v>0</v>
      </c>
      <c r="Q42" s="10">
        <f>NovemberR!Q41</f>
        <v>0</v>
      </c>
      <c r="R42" s="10">
        <f>NovemberR!R41</f>
        <v>0</v>
      </c>
      <c r="S42" s="10">
        <f>FebruaryR!E41</f>
        <v>1</v>
      </c>
      <c r="T42" s="10">
        <f>FebruaryR!F41</f>
        <v>0</v>
      </c>
    </row>
    <row r="43" spans="1:20">
      <c r="A43" s="10" t="s">
        <v>46</v>
      </c>
      <c r="B43" s="10">
        <f>'YTD Totals'!B43</f>
        <v>4938</v>
      </c>
      <c r="C43" s="10">
        <f>October!D43</f>
        <v>4933</v>
      </c>
      <c r="D43" s="10">
        <f>NovemberR!I42</f>
        <v>4933</v>
      </c>
      <c r="E43" s="10">
        <f>NovemberR!J42</f>
        <v>0</v>
      </c>
      <c r="F43" s="10">
        <f>NovemberR!K42</f>
        <v>0</v>
      </c>
      <c r="G43" s="10">
        <f>NovemberR!L42</f>
        <v>4302</v>
      </c>
      <c r="H43" s="10">
        <f>NovemberR!M42</f>
        <v>0</v>
      </c>
      <c r="I43" s="10">
        <f>NovemberR!N42</f>
        <v>0</v>
      </c>
      <c r="J43" s="10">
        <f>NovemberR!B42</f>
        <v>102</v>
      </c>
      <c r="K43" s="10">
        <f>NovemberR!C42</f>
        <v>0</v>
      </c>
      <c r="L43" s="10">
        <f>NovemberR!D42</f>
        <v>102</v>
      </c>
      <c r="M43" s="10"/>
      <c r="N43" s="10">
        <f>NovemberR!G42</f>
        <v>61</v>
      </c>
      <c r="O43" s="10">
        <f>NovemberR!O42</f>
        <v>205</v>
      </c>
      <c r="P43" s="10">
        <f>NovemberR!P42</f>
        <v>0</v>
      </c>
      <c r="Q43" s="10">
        <f>NovemberR!Q42</f>
        <v>0</v>
      </c>
      <c r="R43" s="10">
        <f>NovemberR!R42</f>
        <v>0</v>
      </c>
      <c r="S43" s="10">
        <f>FebruaryR!E42</f>
        <v>0</v>
      </c>
      <c r="T43" s="10">
        <f>FebruaryR!F42</f>
        <v>0</v>
      </c>
    </row>
    <row r="44" spans="1:20">
      <c r="A44" s="10" t="s">
        <v>47</v>
      </c>
      <c r="B44" s="10">
        <f>'YTD Totals'!B44</f>
        <v>13451</v>
      </c>
      <c r="C44" s="10">
        <f>October!D44</f>
        <v>13350</v>
      </c>
      <c r="D44" s="10">
        <f>NovemberR!I43</f>
        <v>13347</v>
      </c>
      <c r="E44" s="10">
        <f>NovemberR!J43</f>
        <v>0</v>
      </c>
      <c r="F44" s="10">
        <f>NovemberR!K43</f>
        <v>3</v>
      </c>
      <c r="G44" s="10">
        <f>NovemberR!L43</f>
        <v>9436</v>
      </c>
      <c r="H44" s="10">
        <f>NovemberR!M43</f>
        <v>0</v>
      </c>
      <c r="I44" s="10">
        <f>NovemberR!N43</f>
        <v>2</v>
      </c>
      <c r="J44" s="10">
        <f>NovemberR!B43</f>
        <v>275</v>
      </c>
      <c r="K44" s="10">
        <f>NovemberR!C43</f>
        <v>0</v>
      </c>
      <c r="L44" s="10">
        <f>NovemberR!D43</f>
        <v>275</v>
      </c>
      <c r="M44" s="10"/>
      <c r="N44" s="10">
        <f>NovemberR!G43</f>
        <v>74</v>
      </c>
      <c r="O44" s="10">
        <f>NovemberR!O43</f>
        <v>210</v>
      </c>
      <c r="P44" s="10">
        <f>NovemberR!P43</f>
        <v>1</v>
      </c>
      <c r="Q44" s="10">
        <f>NovemberR!Q43</f>
        <v>1</v>
      </c>
      <c r="R44" s="10">
        <f>NovemberR!R43</f>
        <v>0</v>
      </c>
      <c r="S44" s="10">
        <f>FebruaryR!E43</f>
        <v>0</v>
      </c>
      <c r="T44" s="10">
        <f>FebruaryR!F43</f>
        <v>0</v>
      </c>
    </row>
    <row r="45" spans="1:20">
      <c r="A45" s="11" t="s">
        <v>69</v>
      </c>
      <c r="B45" s="11">
        <f>'YTD Totals'!B45</f>
        <v>52503</v>
      </c>
      <c r="C45" s="11">
        <f>SUM(C40:C44)</f>
        <v>52917</v>
      </c>
      <c r="D45" s="11">
        <f t="shared" ref="D45:L45" si="2">SUM(D40:D44)</f>
        <v>53122</v>
      </c>
      <c r="E45" s="11">
        <f t="shared" si="2"/>
        <v>283</v>
      </c>
      <c r="F45" s="11">
        <f t="shared" si="2"/>
        <v>79</v>
      </c>
      <c r="G45" s="11">
        <f t="shared" si="2"/>
        <v>42606</v>
      </c>
      <c r="H45" s="11">
        <f t="shared" si="2"/>
        <v>48</v>
      </c>
      <c r="I45" s="11">
        <f t="shared" si="2"/>
        <v>13</v>
      </c>
      <c r="J45" s="11">
        <f t="shared" si="2"/>
        <v>1761</v>
      </c>
      <c r="K45" s="11">
        <f t="shared" si="2"/>
        <v>37</v>
      </c>
      <c r="L45" s="11">
        <f t="shared" si="2"/>
        <v>1724</v>
      </c>
      <c r="M45" s="11"/>
      <c r="N45" s="11">
        <f t="shared" ref="N45:T45" si="3">SUM(N40:N44)</f>
        <v>566</v>
      </c>
      <c r="O45" s="11">
        <f t="shared" si="3"/>
        <v>1675</v>
      </c>
      <c r="P45" s="11">
        <f>SUM(Q40:Q44)</f>
        <v>2</v>
      </c>
      <c r="Q45" s="11">
        <f>SUM(P40:P44)</f>
        <v>3</v>
      </c>
      <c r="R45" s="11">
        <f t="shared" si="3"/>
        <v>0</v>
      </c>
      <c r="S45" s="11">
        <f t="shared" si="3"/>
        <v>1</v>
      </c>
      <c r="T45" s="11">
        <f t="shared" si="3"/>
        <v>0</v>
      </c>
    </row>
    <row r="46" spans="1:20">
      <c r="A46" s="8" t="s">
        <v>48</v>
      </c>
      <c r="B46" s="8">
        <f>'YTD Totals'!B46</f>
        <v>7188</v>
      </c>
      <c r="C46" s="8">
        <f>October!D46</f>
        <v>7205</v>
      </c>
      <c r="D46" s="8">
        <f>NovemberR!I44</f>
        <v>7224</v>
      </c>
      <c r="E46" s="8">
        <f>NovemberR!J44</f>
        <v>22</v>
      </c>
      <c r="F46" s="8">
        <f>NovemberR!K44</f>
        <v>3</v>
      </c>
      <c r="G46" s="8">
        <f>NovemberR!L44</f>
        <v>7081</v>
      </c>
      <c r="H46" s="8">
        <f>NovemberR!M44</f>
        <v>1</v>
      </c>
      <c r="I46" s="8">
        <f>NovemberR!N44</f>
        <v>2</v>
      </c>
      <c r="J46" s="8">
        <f>NovemberR!B44</f>
        <v>43</v>
      </c>
      <c r="K46" s="8">
        <f>NovemberR!C44</f>
        <v>35</v>
      </c>
      <c r="L46" s="8">
        <f>NovemberR!D44</f>
        <v>8</v>
      </c>
      <c r="M46" s="8">
        <f>NovemberR!U37</f>
        <v>8</v>
      </c>
      <c r="N46" s="8">
        <f>NovemberR!G44</f>
        <v>13</v>
      </c>
      <c r="O46" s="8">
        <f>NovemberR!O44</f>
        <v>379</v>
      </c>
      <c r="P46" s="8">
        <f>NovemberR!P44</f>
        <v>1</v>
      </c>
      <c r="Q46" s="8">
        <f>NovemberR!Q44</f>
        <v>1</v>
      </c>
      <c r="R46" s="8">
        <f>NovemberR!R44</f>
        <v>0</v>
      </c>
      <c r="S46" s="8">
        <f>FebruaryR!E44</f>
        <v>61</v>
      </c>
      <c r="T46" s="8">
        <f>FebruaryR!F44</f>
        <v>40</v>
      </c>
    </row>
    <row r="47" spans="1:20">
      <c r="A47" s="7" t="s">
        <v>49</v>
      </c>
      <c r="B47" s="7">
        <f>'YTD Totals'!B47</f>
        <v>7678</v>
      </c>
      <c r="C47" s="7">
        <f>October!D47</f>
        <v>7804</v>
      </c>
      <c r="D47" s="7">
        <f>NovemberR!I45</f>
        <v>7727</v>
      </c>
      <c r="E47" s="7">
        <f>NovemberR!J45</f>
        <v>46</v>
      </c>
      <c r="F47" s="7">
        <f>NovemberR!K45</f>
        <v>123</v>
      </c>
      <c r="G47" s="7">
        <f>NovemberR!L45</f>
        <v>7694</v>
      </c>
      <c r="H47" s="7">
        <f>NovemberR!M45</f>
        <v>16</v>
      </c>
      <c r="I47" s="7">
        <f>NovemberR!N45</f>
        <v>50</v>
      </c>
      <c r="J47" s="7">
        <f>NovemberR!B45</f>
        <v>246</v>
      </c>
      <c r="K47" s="7">
        <f>NovemberR!C45</f>
        <v>147</v>
      </c>
      <c r="L47" s="7">
        <f>NovemberR!D45</f>
        <v>99</v>
      </c>
      <c r="M47" s="7">
        <f>NovemberR!U38</f>
        <v>22</v>
      </c>
      <c r="N47" s="7">
        <f>NovemberR!G45</f>
        <v>31</v>
      </c>
      <c r="O47" s="7">
        <f>NovemberR!O45</f>
        <v>263</v>
      </c>
      <c r="P47" s="7">
        <f>NovemberR!P45</f>
        <v>0</v>
      </c>
      <c r="Q47" s="7">
        <f>NovemberR!Q45</f>
        <v>0</v>
      </c>
      <c r="R47" s="7">
        <f>NovemberR!R45</f>
        <v>0</v>
      </c>
      <c r="S47" s="7">
        <f>FebruaryR!E45</f>
        <v>173</v>
      </c>
      <c r="T47" s="7">
        <f>FebruaryR!F45</f>
        <v>68</v>
      </c>
    </row>
    <row r="48" spans="1:20">
      <c r="A48" s="8" t="s">
        <v>50</v>
      </c>
      <c r="B48" s="8">
        <f>'YTD Totals'!B48</f>
        <v>15339</v>
      </c>
      <c r="C48" s="8">
        <f>October!D48</f>
        <v>15542</v>
      </c>
      <c r="D48" s="8">
        <f>NovemberR!I46</f>
        <v>15631</v>
      </c>
      <c r="E48" s="8">
        <f>NovemberR!J46</f>
        <v>132</v>
      </c>
      <c r="F48" s="8">
        <f>NovemberR!K46</f>
        <v>43</v>
      </c>
      <c r="G48" s="8">
        <f>NovemberR!L46</f>
        <v>15559</v>
      </c>
      <c r="H48" s="8">
        <f>NovemberR!M46</f>
        <v>31</v>
      </c>
      <c r="I48" s="8">
        <f>NovemberR!N46</f>
        <v>17</v>
      </c>
      <c r="J48" s="8">
        <f>NovemberR!B46</f>
        <v>1455</v>
      </c>
      <c r="K48" s="8">
        <f>NovemberR!C46</f>
        <v>702</v>
      </c>
      <c r="L48" s="8">
        <f>NovemberR!D46</f>
        <v>753</v>
      </c>
      <c r="M48" s="8">
        <f>NovemberR!U39</f>
        <v>58</v>
      </c>
      <c r="N48" s="8">
        <f>NovemberR!G46</f>
        <v>203</v>
      </c>
      <c r="O48" s="8">
        <f>NovemberR!O46</f>
        <v>1464</v>
      </c>
      <c r="P48" s="8">
        <f>NovemberR!P46</f>
        <v>7</v>
      </c>
      <c r="Q48" s="8">
        <f>NovemberR!Q46</f>
        <v>2</v>
      </c>
      <c r="R48" s="8">
        <f>NovemberR!R46</f>
        <v>0</v>
      </c>
      <c r="S48" s="8">
        <f>FebruaryR!E46</f>
        <v>416</v>
      </c>
      <c r="T48" s="8">
        <f>FebruaryR!F46</f>
        <v>306</v>
      </c>
    </row>
    <row r="49" spans="1:20">
      <c r="A49" s="7" t="s">
        <v>51</v>
      </c>
      <c r="B49" s="7">
        <f>'YTD Totals'!B49</f>
        <v>32621</v>
      </c>
      <c r="C49" s="7">
        <f>October!D49</f>
        <v>32028</v>
      </c>
      <c r="D49" s="7">
        <f>NovemberR!I47</f>
        <v>32019</v>
      </c>
      <c r="E49" s="7">
        <f>NovemberR!J47</f>
        <v>178</v>
      </c>
      <c r="F49" s="7">
        <f>NovemberR!K47</f>
        <v>186</v>
      </c>
      <c r="G49" s="7">
        <f>NovemberR!L47</f>
        <v>31052</v>
      </c>
      <c r="H49" s="7">
        <f>NovemberR!M47</f>
        <v>94</v>
      </c>
      <c r="I49" s="7">
        <f>NovemberR!N47</f>
        <v>101</v>
      </c>
      <c r="J49" s="7">
        <f>NovemberR!B47</f>
        <v>3895</v>
      </c>
      <c r="K49" s="7">
        <f>NovemberR!C47</f>
        <v>1099</v>
      </c>
      <c r="L49" s="7">
        <f>NovemberR!D47</f>
        <v>2796</v>
      </c>
      <c r="M49" s="7">
        <f>NovemberR!U24</f>
        <v>230</v>
      </c>
      <c r="N49" s="7">
        <f>NovemberR!G47</f>
        <v>281</v>
      </c>
      <c r="O49" s="7">
        <f>NovemberR!O47</f>
        <v>1727</v>
      </c>
      <c r="P49" s="7">
        <f>NovemberR!P47</f>
        <v>19</v>
      </c>
      <c r="Q49" s="7">
        <f>NovemberR!Q47</f>
        <v>1</v>
      </c>
      <c r="R49" s="7">
        <f>NovemberR!R47</f>
        <v>1</v>
      </c>
      <c r="S49" s="7">
        <f>FebruaryR!E47</f>
        <v>444</v>
      </c>
      <c r="T49" s="7">
        <f>FebruaryR!F47</f>
        <v>554</v>
      </c>
    </row>
    <row r="50" spans="1:20">
      <c r="A50" s="8" t="s">
        <v>52</v>
      </c>
      <c r="B50" s="8">
        <f>'YTD Totals'!B50</f>
        <v>23275</v>
      </c>
      <c r="C50" s="8">
        <f>October!D50</f>
        <v>23211</v>
      </c>
      <c r="D50" s="8">
        <f>NovemberR!I48</f>
        <v>23182</v>
      </c>
      <c r="E50" s="8">
        <f>NovemberR!J48</f>
        <v>76</v>
      </c>
      <c r="F50" s="8">
        <f>NovemberR!K48</f>
        <v>105</v>
      </c>
      <c r="G50" s="8">
        <f>NovemberR!L48</f>
        <v>23079</v>
      </c>
      <c r="H50" s="8">
        <f>NovemberR!M48</f>
        <v>42</v>
      </c>
      <c r="I50" s="8">
        <f>NovemberR!N48</f>
        <v>22</v>
      </c>
      <c r="J50" s="8">
        <f>NovemberR!B48</f>
        <v>1865</v>
      </c>
      <c r="K50" s="8">
        <f>NovemberR!C48</f>
        <v>822</v>
      </c>
      <c r="L50" s="8">
        <f>NovemberR!D48</f>
        <v>1043</v>
      </c>
      <c r="M50" s="8">
        <f>NovemberR!U40</f>
        <v>230</v>
      </c>
      <c r="N50" s="8">
        <f>NovemberR!G48</f>
        <v>227</v>
      </c>
      <c r="O50" s="8">
        <f>NovemberR!O48</f>
        <v>1880</v>
      </c>
      <c r="P50" s="8">
        <f>NovemberR!P48</f>
        <v>6</v>
      </c>
      <c r="Q50" s="8">
        <f>NovemberR!Q48</f>
        <v>5</v>
      </c>
      <c r="R50" s="8">
        <f>NovemberR!R48</f>
        <v>0</v>
      </c>
      <c r="S50" s="8">
        <f>FebruaryR!E48</f>
        <v>523</v>
      </c>
      <c r="T50" s="8">
        <f>FebruaryR!F48</f>
        <v>183</v>
      </c>
    </row>
    <row r="51" spans="1:20">
      <c r="A51" s="7" t="s">
        <v>53</v>
      </c>
      <c r="B51" s="7">
        <f>'YTD Totals'!B51</f>
        <v>10987</v>
      </c>
      <c r="C51" s="7">
        <f>October!D51</f>
        <v>11072</v>
      </c>
      <c r="D51" s="7">
        <f>NovemberR!I49</f>
        <v>11101</v>
      </c>
      <c r="E51" s="7">
        <f>NovemberR!J49</f>
        <v>110</v>
      </c>
      <c r="F51" s="7">
        <f>NovemberR!K49</f>
        <v>81</v>
      </c>
      <c r="G51" s="7">
        <f>NovemberR!L49</f>
        <v>10502</v>
      </c>
      <c r="H51" s="7">
        <f>NovemberR!M49</f>
        <v>34</v>
      </c>
      <c r="I51" s="7">
        <f>NovemberR!N49</f>
        <v>9</v>
      </c>
      <c r="J51" s="7">
        <f>NovemberR!B49</f>
        <v>1217</v>
      </c>
      <c r="K51" s="7">
        <f>NovemberR!C49</f>
        <v>446</v>
      </c>
      <c r="L51" s="7">
        <f>NovemberR!D49</f>
        <v>771</v>
      </c>
      <c r="M51" s="7">
        <f>NovemberR!U41</f>
        <v>96</v>
      </c>
      <c r="N51" s="7">
        <f>NovemberR!G49</f>
        <v>139</v>
      </c>
      <c r="O51" s="7">
        <f>NovemberR!O49</f>
        <v>1160</v>
      </c>
      <c r="P51" s="7">
        <f>NovemberR!P49</f>
        <v>4</v>
      </c>
      <c r="Q51" s="7">
        <f>NovemberR!Q49</f>
        <v>2</v>
      </c>
      <c r="R51" s="7">
        <f>NovemberR!R49</f>
        <v>0</v>
      </c>
      <c r="S51" s="7">
        <f>FebruaryR!E49</f>
        <v>112</v>
      </c>
      <c r="T51" s="7">
        <f>FebruaryR!F49</f>
        <v>252</v>
      </c>
    </row>
    <row r="52" spans="1:20">
      <c r="A52" s="8" t="s">
        <v>54</v>
      </c>
      <c r="B52" s="8">
        <f>'YTD Totals'!B52</f>
        <v>29873</v>
      </c>
      <c r="C52" s="8">
        <f>October!D52</f>
        <v>30017</v>
      </c>
      <c r="D52" s="8">
        <f>NovemberR!I50</f>
        <v>30092</v>
      </c>
      <c r="E52" s="8">
        <f>NovemberR!J50</f>
        <v>116</v>
      </c>
      <c r="F52" s="8">
        <f>NovemberR!K50</f>
        <v>41</v>
      </c>
      <c r="G52" s="8">
        <f>NovemberR!L50</f>
        <v>29709</v>
      </c>
      <c r="H52" s="8">
        <f>NovemberR!M50</f>
        <v>73</v>
      </c>
      <c r="I52" s="8">
        <f>NovemberR!N50</f>
        <v>14</v>
      </c>
      <c r="J52" s="8">
        <f>NovemberR!B50</f>
        <v>1544</v>
      </c>
      <c r="K52" s="8">
        <f>NovemberR!C50</f>
        <v>1028</v>
      </c>
      <c r="L52" s="8">
        <f>NovemberR!D50</f>
        <v>516</v>
      </c>
      <c r="M52" s="8">
        <f>NovemberR!U42</f>
        <v>451</v>
      </c>
      <c r="N52" s="8">
        <f>NovemberR!G50</f>
        <v>198</v>
      </c>
      <c r="O52" s="8">
        <f>NovemberR!O50</f>
        <v>4924</v>
      </c>
      <c r="P52" s="8">
        <f>NovemberR!P50</f>
        <v>14</v>
      </c>
      <c r="Q52" s="8">
        <f>NovemberR!Q50</f>
        <v>9</v>
      </c>
      <c r="R52" s="8">
        <f>NovemberR!R50</f>
        <v>1</v>
      </c>
      <c r="S52" s="8">
        <f>FebruaryR!E50</f>
        <v>334</v>
      </c>
      <c r="T52" s="8">
        <f>FebruaryR!F50</f>
        <v>479</v>
      </c>
    </row>
    <row r="53" spans="1:20">
      <c r="A53" s="7" t="s">
        <v>55</v>
      </c>
      <c r="B53" s="7">
        <f>'YTD Totals'!B53</f>
        <v>10952</v>
      </c>
      <c r="C53" s="7">
        <f>October!D53</f>
        <v>10860</v>
      </c>
      <c r="D53" s="7">
        <f>NovemberR!I51</f>
        <v>10869</v>
      </c>
      <c r="E53" s="7">
        <f>NovemberR!J51</f>
        <v>14</v>
      </c>
      <c r="F53" s="7">
        <f>NovemberR!K51</f>
        <v>5</v>
      </c>
      <c r="G53" s="7">
        <f>NovemberR!L51</f>
        <v>10792</v>
      </c>
      <c r="H53" s="7">
        <f>NovemberR!M51</f>
        <v>1</v>
      </c>
      <c r="I53" s="7">
        <f>NovemberR!N51</f>
        <v>3</v>
      </c>
      <c r="J53" s="7">
        <f>NovemberR!B51</f>
        <v>542</v>
      </c>
      <c r="K53" s="7">
        <f>NovemberR!C51</f>
        <v>318</v>
      </c>
      <c r="L53" s="7">
        <f>NovemberR!D51</f>
        <v>224</v>
      </c>
      <c r="M53" s="7">
        <f>NovemberR!U13</f>
        <v>18</v>
      </c>
      <c r="N53" s="7">
        <f>NovemberR!G51</f>
        <v>67</v>
      </c>
      <c r="O53" s="7">
        <f>NovemberR!O51</f>
        <v>675</v>
      </c>
      <c r="P53" s="7">
        <f>NovemberR!P51</f>
        <v>5</v>
      </c>
      <c r="Q53" s="7">
        <f>NovemberR!Q51</f>
        <v>1</v>
      </c>
      <c r="R53" s="7">
        <f>NovemberR!R51</f>
        <v>0</v>
      </c>
      <c r="S53" s="7">
        <f>FebruaryR!E51</f>
        <v>77</v>
      </c>
      <c r="T53" s="7">
        <f>FebruaryR!F51</f>
        <v>76</v>
      </c>
    </row>
    <row r="54" spans="1:20">
      <c r="A54" s="8" t="s">
        <v>56</v>
      </c>
      <c r="B54" s="8">
        <f>'YTD Totals'!B54</f>
        <v>22764</v>
      </c>
      <c r="C54" s="8">
        <f>October!D54</f>
        <v>22673</v>
      </c>
      <c r="D54" s="8">
        <f>NovemberR!I52</f>
        <v>22584</v>
      </c>
      <c r="E54" s="8">
        <f>NovemberR!J52</f>
        <v>59</v>
      </c>
      <c r="F54" s="8">
        <f>NovemberR!K52</f>
        <v>148</v>
      </c>
      <c r="G54" s="8">
        <f>NovemberR!L52</f>
        <v>21872</v>
      </c>
      <c r="H54" s="8">
        <f>NovemberR!M52</f>
        <v>26</v>
      </c>
      <c r="I54" s="8">
        <f>NovemberR!N52</f>
        <v>76</v>
      </c>
      <c r="J54" s="8">
        <f>NovemberR!B52</f>
        <v>2163</v>
      </c>
      <c r="K54" s="8">
        <f>NovemberR!C52</f>
        <v>915</v>
      </c>
      <c r="L54" s="8">
        <f>NovemberR!D52</f>
        <v>1248</v>
      </c>
      <c r="M54" s="8">
        <f>NovemberR!U43</f>
        <v>56</v>
      </c>
      <c r="N54" s="8">
        <f>NovemberR!G52</f>
        <v>181</v>
      </c>
      <c r="O54" s="8">
        <f>NovemberR!O52</f>
        <v>1306</v>
      </c>
      <c r="P54" s="8">
        <f>NovemberR!P52</f>
        <v>8</v>
      </c>
      <c r="Q54" s="8">
        <f>NovemberR!Q52</f>
        <v>3</v>
      </c>
      <c r="R54" s="8">
        <f>NovemberR!R52</f>
        <v>0</v>
      </c>
      <c r="S54" s="8">
        <f>FebruaryR!E52</f>
        <v>300</v>
      </c>
      <c r="T54" s="8">
        <f>FebruaryR!F52</f>
        <v>367</v>
      </c>
    </row>
    <row r="55" spans="1:20">
      <c r="A55" s="7" t="s">
        <v>57</v>
      </c>
      <c r="B55" s="7">
        <f>'YTD Totals'!B55</f>
        <v>10330</v>
      </c>
      <c r="C55" s="7">
        <f>October!D55</f>
        <v>10378</v>
      </c>
      <c r="D55" s="7">
        <f>NovemberR!I53</f>
        <v>10369</v>
      </c>
      <c r="E55" s="7">
        <f>NovemberR!J53</f>
        <v>32</v>
      </c>
      <c r="F55" s="7">
        <f>NovemberR!K53</f>
        <v>41</v>
      </c>
      <c r="G55" s="7">
        <f>NovemberR!L53</f>
        <v>10196</v>
      </c>
      <c r="H55" s="7">
        <f>NovemberR!M53</f>
        <v>12</v>
      </c>
      <c r="I55" s="7">
        <f>NovemberR!N53</f>
        <v>18</v>
      </c>
      <c r="J55" s="7">
        <f>NovemberR!B53</f>
        <v>234</v>
      </c>
      <c r="K55" s="7">
        <f>NovemberR!C53</f>
        <v>128</v>
      </c>
      <c r="L55" s="7">
        <f>NovemberR!D53</f>
        <v>106</v>
      </c>
      <c r="M55" s="7">
        <f>NovemberR!U44</f>
        <v>3</v>
      </c>
      <c r="N55" s="7">
        <f>NovemberR!G53</f>
        <v>17</v>
      </c>
      <c r="O55" s="7">
        <f>NovemberR!O53</f>
        <v>289</v>
      </c>
      <c r="P55" s="7">
        <f>NovemberR!P53</f>
        <v>0</v>
      </c>
      <c r="Q55" s="7">
        <f>NovemberR!Q53</f>
        <v>0</v>
      </c>
      <c r="R55" s="7">
        <f>NovemberR!R53</f>
        <v>0</v>
      </c>
      <c r="S55" s="7">
        <f>FebruaryR!E53</f>
        <v>41</v>
      </c>
      <c r="T55" s="7">
        <f>FebruaryR!F53</f>
        <v>88</v>
      </c>
    </row>
    <row r="56" spans="1:20">
      <c r="A56" s="8" t="s">
        <v>58</v>
      </c>
      <c r="B56" s="8">
        <f>'YTD Totals'!B56</f>
        <v>14521</v>
      </c>
      <c r="C56" s="8">
        <f>October!D56</f>
        <v>14734</v>
      </c>
      <c r="D56" s="8">
        <f>NovemberR!I54</f>
        <v>14737</v>
      </c>
      <c r="E56" s="8">
        <f>NovemberR!J54</f>
        <v>22</v>
      </c>
      <c r="F56" s="8">
        <f>NovemberR!K54</f>
        <v>21</v>
      </c>
      <c r="G56" s="8">
        <f>NovemberR!L54</f>
        <v>14637</v>
      </c>
      <c r="H56" s="8">
        <f>NovemberR!M54</f>
        <v>9</v>
      </c>
      <c r="I56" s="8">
        <f>NovemberR!N54</f>
        <v>9</v>
      </c>
      <c r="J56" s="8">
        <f>NovemberR!B54</f>
        <v>184</v>
      </c>
      <c r="K56" s="8">
        <f>NovemberR!C54</f>
        <v>69</v>
      </c>
      <c r="L56" s="8">
        <f>NovemberR!D54</f>
        <v>115</v>
      </c>
      <c r="M56" s="8">
        <f>NovemberR!U45</f>
        <v>5</v>
      </c>
      <c r="N56" s="8">
        <f>NovemberR!G54</f>
        <v>30</v>
      </c>
      <c r="O56" s="8">
        <f>NovemberR!O54</f>
        <v>725</v>
      </c>
      <c r="P56" s="8">
        <f>NovemberR!P54</f>
        <v>1</v>
      </c>
      <c r="Q56" s="8">
        <f>NovemberR!Q54</f>
        <v>1</v>
      </c>
      <c r="R56" s="8">
        <f>NovemberR!R54</f>
        <v>0</v>
      </c>
      <c r="S56" s="8">
        <f>FebruaryR!E54</f>
        <v>183</v>
      </c>
      <c r="T56" s="8">
        <f>FebruaryR!F54</f>
        <v>30</v>
      </c>
    </row>
    <row r="57" spans="1:20">
      <c r="A57" s="7" t="s">
        <v>59</v>
      </c>
      <c r="B57" s="7">
        <f>'YTD Totals'!B57</f>
        <v>14622</v>
      </c>
      <c r="C57" s="7">
        <f>October!D57</f>
        <v>14663</v>
      </c>
      <c r="D57" s="7">
        <f>NovemberR!I55</f>
        <v>14663</v>
      </c>
      <c r="E57" s="7">
        <f>NovemberR!J55</f>
        <v>23</v>
      </c>
      <c r="F57" s="7">
        <f>NovemberR!K55</f>
        <v>23</v>
      </c>
      <c r="G57" s="7">
        <f>NovemberR!L55</f>
        <v>14251</v>
      </c>
      <c r="H57" s="7">
        <f>NovemberR!M55</f>
        <v>12</v>
      </c>
      <c r="I57" s="7">
        <f>NovemberR!N55</f>
        <v>7</v>
      </c>
      <c r="J57" s="7">
        <f>NovemberR!B55</f>
        <v>307</v>
      </c>
      <c r="K57" s="7">
        <f>NovemberR!C55</f>
        <v>171</v>
      </c>
      <c r="L57" s="7">
        <f>NovemberR!D55</f>
        <v>136</v>
      </c>
      <c r="M57" s="7">
        <f>NovemberR!U46</f>
        <v>44</v>
      </c>
      <c r="N57" s="7">
        <f>NovemberR!G55</f>
        <v>38</v>
      </c>
      <c r="O57" s="7">
        <f>NovemberR!O55</f>
        <v>780</v>
      </c>
      <c r="P57" s="7">
        <f>NovemberR!P55</f>
        <v>0</v>
      </c>
      <c r="Q57" s="7">
        <f>NovemberR!Q55</f>
        <v>0</v>
      </c>
      <c r="R57" s="7">
        <f>NovemberR!R55</f>
        <v>0</v>
      </c>
      <c r="S57" s="7">
        <f>FebruaryR!E55</f>
        <v>148</v>
      </c>
      <c r="T57" s="7">
        <f>FebruaryR!F55</f>
        <v>141</v>
      </c>
    </row>
    <row r="58" spans="1:20">
      <c r="A58" s="6" t="s">
        <v>68</v>
      </c>
      <c r="B58" s="6">
        <f>'YTD Totals'!B58</f>
        <v>1060029</v>
      </c>
      <c r="C58" s="6">
        <f t="shared" ref="C58:T58" si="4">SUM(C46:C57)+SUM(C17:C44)+SUM(C2:C15)</f>
        <v>1062060</v>
      </c>
      <c r="D58" s="6">
        <f t="shared" si="4"/>
        <v>1025314</v>
      </c>
      <c r="E58" s="6">
        <f t="shared" si="4"/>
        <v>5817</v>
      </c>
      <c r="F58" s="6">
        <f t="shared" si="4"/>
        <v>42495</v>
      </c>
      <c r="G58" s="6">
        <f>NovemberR!X2</f>
        <v>404833</v>
      </c>
      <c r="H58" s="6">
        <f>NovemberR!X3</f>
        <v>1943</v>
      </c>
      <c r="I58" s="6">
        <f>NovemberR!X4</f>
        <v>39798</v>
      </c>
      <c r="J58" s="6">
        <f t="shared" si="4"/>
        <v>67505</v>
      </c>
      <c r="K58" s="6">
        <f t="shared" si="4"/>
        <v>32428</v>
      </c>
      <c r="L58" s="6">
        <f t="shared" si="4"/>
        <v>35077</v>
      </c>
      <c r="M58" s="6">
        <f>SUM(M2:M57)</f>
        <v>8132</v>
      </c>
      <c r="N58" s="6">
        <f t="shared" si="4"/>
        <v>7426</v>
      </c>
      <c r="O58" s="6">
        <f t="shared" si="4"/>
        <v>124381</v>
      </c>
      <c r="P58" s="6">
        <f>SUM(Q46:Q57)+SUM(Q17:Q44)+SUM(Q2:Q15)</f>
        <v>179</v>
      </c>
      <c r="Q58" s="6">
        <f>SUM(P46:P57)+SUM(P17:P44)+SUM(P2:P15)</f>
        <v>325</v>
      </c>
      <c r="R58" s="6">
        <f t="shared" si="4"/>
        <v>43</v>
      </c>
      <c r="S58" s="6">
        <f t="shared" si="4"/>
        <v>13367</v>
      </c>
      <c r="T58" s="6">
        <f t="shared" si="4"/>
        <v>13367</v>
      </c>
    </row>
  </sheetData>
  <sheetProtection autoFilter="0"/>
  <autoFilter ref="A1:T58" xr:uid="{00000000-0009-0000-0000-00000B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0B00-000000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3"/>
  <dimension ref="A1:X55"/>
  <sheetViews>
    <sheetView topLeftCell="L1" workbookViewId="0">
      <selection activeCell="U5" sqref="U5"/>
    </sheetView>
  </sheetViews>
  <sheetFormatPr defaultRowHeight="15"/>
  <cols>
    <col min="2" max="18" width="21.7109375" customWidth="1"/>
  </cols>
  <sheetData>
    <row r="1" spans="1:24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  <c r="W1" t="s">
        <v>220</v>
      </c>
      <c r="X1" t="s">
        <v>221</v>
      </c>
    </row>
    <row r="2" spans="1:24">
      <c r="A2" t="s">
        <v>7</v>
      </c>
      <c r="B2">
        <v>5444</v>
      </c>
      <c r="C2">
        <v>2744</v>
      </c>
      <c r="D2">
        <v>2700</v>
      </c>
      <c r="E2">
        <v>927</v>
      </c>
      <c r="F2">
        <v>872</v>
      </c>
      <c r="G2">
        <v>501</v>
      </c>
      <c r="H2">
        <v>60819</v>
      </c>
      <c r="I2">
        <v>60888</v>
      </c>
      <c r="J2">
        <v>398</v>
      </c>
      <c r="K2">
        <v>329</v>
      </c>
      <c r="L2">
        <v>59527</v>
      </c>
      <c r="M2">
        <v>174</v>
      </c>
      <c r="N2">
        <v>134</v>
      </c>
      <c r="O2">
        <v>6711</v>
      </c>
      <c r="P2">
        <v>24</v>
      </c>
      <c r="Q2">
        <v>17</v>
      </c>
      <c r="R2">
        <v>1</v>
      </c>
      <c r="T2" s="30" t="s">
        <v>91</v>
      </c>
      <c r="U2" s="31">
        <v>537</v>
      </c>
      <c r="W2" t="s">
        <v>222</v>
      </c>
      <c r="X2">
        <v>404833</v>
      </c>
    </row>
    <row r="3" spans="1:24">
      <c r="A3" t="s">
        <v>8</v>
      </c>
      <c r="B3">
        <v>1654</v>
      </c>
      <c r="C3">
        <v>733</v>
      </c>
      <c r="D3">
        <v>921</v>
      </c>
      <c r="E3">
        <v>349</v>
      </c>
      <c r="F3">
        <v>381</v>
      </c>
      <c r="G3">
        <v>183</v>
      </c>
      <c r="H3">
        <v>26656</v>
      </c>
      <c r="I3">
        <v>26787</v>
      </c>
      <c r="J3">
        <v>213</v>
      </c>
      <c r="K3">
        <v>82</v>
      </c>
      <c r="L3">
        <v>26303</v>
      </c>
      <c r="M3">
        <v>75</v>
      </c>
      <c r="N3">
        <v>45</v>
      </c>
      <c r="O3">
        <v>4111</v>
      </c>
      <c r="P3">
        <v>4</v>
      </c>
      <c r="Q3">
        <v>6</v>
      </c>
      <c r="R3">
        <v>0</v>
      </c>
      <c r="T3" s="30" t="s">
        <v>92</v>
      </c>
      <c r="U3" s="31">
        <v>350</v>
      </c>
      <c r="W3" t="s">
        <v>223</v>
      </c>
      <c r="X3">
        <v>1943</v>
      </c>
    </row>
    <row r="4" spans="1:24">
      <c r="A4" t="s">
        <v>9</v>
      </c>
      <c r="B4">
        <v>7334</v>
      </c>
      <c r="C4">
        <v>3040</v>
      </c>
      <c r="D4">
        <v>4294</v>
      </c>
      <c r="E4">
        <v>818</v>
      </c>
      <c r="F4">
        <v>1005</v>
      </c>
      <c r="G4">
        <v>575</v>
      </c>
      <c r="H4">
        <v>66491</v>
      </c>
      <c r="I4">
        <v>65908</v>
      </c>
      <c r="J4">
        <v>378</v>
      </c>
      <c r="K4">
        <v>961</v>
      </c>
      <c r="L4">
        <v>62352</v>
      </c>
      <c r="M4">
        <v>213</v>
      </c>
      <c r="N4">
        <v>268</v>
      </c>
      <c r="O4">
        <v>6991</v>
      </c>
      <c r="P4">
        <v>17</v>
      </c>
      <c r="Q4">
        <v>15</v>
      </c>
      <c r="R4">
        <v>0</v>
      </c>
      <c r="T4" s="30" t="s">
        <v>93</v>
      </c>
      <c r="U4" s="31">
        <v>5</v>
      </c>
      <c r="W4" t="s">
        <v>224</v>
      </c>
      <c r="X4">
        <v>39798</v>
      </c>
    </row>
    <row r="5" spans="1:24">
      <c r="A5" t="s">
        <v>10</v>
      </c>
      <c r="B5">
        <v>209</v>
      </c>
      <c r="C5">
        <v>79</v>
      </c>
      <c r="D5">
        <v>130</v>
      </c>
      <c r="E5">
        <v>66</v>
      </c>
      <c r="F5">
        <v>4</v>
      </c>
      <c r="G5">
        <v>19</v>
      </c>
      <c r="H5">
        <v>11991</v>
      </c>
      <c r="I5">
        <v>11998</v>
      </c>
      <c r="J5">
        <v>8</v>
      </c>
      <c r="K5">
        <v>1</v>
      </c>
      <c r="L5">
        <v>11722</v>
      </c>
      <c r="M5">
        <v>0</v>
      </c>
      <c r="N5">
        <v>1</v>
      </c>
      <c r="O5">
        <v>167</v>
      </c>
      <c r="P5">
        <v>0</v>
      </c>
      <c r="Q5">
        <v>0</v>
      </c>
      <c r="R5">
        <v>0</v>
      </c>
      <c r="T5" s="30" t="s">
        <v>94</v>
      </c>
      <c r="U5" s="31">
        <v>987</v>
      </c>
    </row>
    <row r="6" spans="1:24">
      <c r="A6" t="s">
        <v>11</v>
      </c>
      <c r="B6">
        <v>5464</v>
      </c>
      <c r="C6">
        <v>2509</v>
      </c>
      <c r="D6">
        <v>2955</v>
      </c>
      <c r="E6">
        <v>729</v>
      </c>
      <c r="F6">
        <v>887</v>
      </c>
      <c r="G6">
        <v>536</v>
      </c>
      <c r="H6">
        <v>58251</v>
      </c>
      <c r="I6">
        <v>58463</v>
      </c>
      <c r="J6">
        <v>439</v>
      </c>
      <c r="K6">
        <v>227</v>
      </c>
      <c r="L6">
        <v>55564</v>
      </c>
      <c r="M6">
        <v>223</v>
      </c>
      <c r="N6">
        <v>92</v>
      </c>
      <c r="O6">
        <v>12753</v>
      </c>
      <c r="P6">
        <v>27</v>
      </c>
      <c r="Q6">
        <v>16</v>
      </c>
      <c r="R6">
        <v>3</v>
      </c>
      <c r="T6" s="30" t="s">
        <v>95</v>
      </c>
      <c r="U6" s="31">
        <v>123</v>
      </c>
    </row>
    <row r="7" spans="1:24">
      <c r="A7" t="s">
        <v>12</v>
      </c>
      <c r="B7">
        <v>712</v>
      </c>
      <c r="C7">
        <v>419</v>
      </c>
      <c r="D7">
        <v>293</v>
      </c>
      <c r="E7">
        <v>71</v>
      </c>
      <c r="F7">
        <v>175</v>
      </c>
      <c r="G7">
        <v>59</v>
      </c>
      <c r="H7">
        <v>14157</v>
      </c>
      <c r="I7">
        <v>14178</v>
      </c>
      <c r="J7">
        <v>38</v>
      </c>
      <c r="K7">
        <v>17</v>
      </c>
      <c r="L7">
        <v>14087</v>
      </c>
      <c r="M7">
        <v>8</v>
      </c>
      <c r="N7">
        <v>6</v>
      </c>
      <c r="O7">
        <v>668</v>
      </c>
      <c r="P7">
        <v>3</v>
      </c>
      <c r="Q7">
        <v>0</v>
      </c>
      <c r="R7">
        <v>0</v>
      </c>
      <c r="T7" s="30" t="s">
        <v>96</v>
      </c>
      <c r="U7" s="31">
        <v>16</v>
      </c>
    </row>
    <row r="8" spans="1:24">
      <c r="A8" t="s">
        <v>13</v>
      </c>
      <c r="B8">
        <v>434</v>
      </c>
      <c r="C8">
        <v>358</v>
      </c>
      <c r="D8">
        <v>76</v>
      </c>
      <c r="E8">
        <v>20</v>
      </c>
      <c r="F8">
        <v>130</v>
      </c>
      <c r="G8">
        <v>44</v>
      </c>
      <c r="H8">
        <v>9619</v>
      </c>
      <c r="I8">
        <v>9628</v>
      </c>
      <c r="J8">
        <v>16</v>
      </c>
      <c r="K8">
        <v>7</v>
      </c>
      <c r="L8">
        <v>9472</v>
      </c>
      <c r="M8">
        <v>0</v>
      </c>
      <c r="N8">
        <v>2</v>
      </c>
      <c r="O8">
        <v>526</v>
      </c>
      <c r="P8">
        <v>1</v>
      </c>
      <c r="Q8">
        <v>1</v>
      </c>
      <c r="R8">
        <v>0</v>
      </c>
      <c r="T8" s="30" t="s">
        <v>97</v>
      </c>
      <c r="U8" s="31">
        <v>478</v>
      </c>
    </row>
    <row r="9" spans="1:24">
      <c r="A9" t="s">
        <v>14</v>
      </c>
      <c r="B9">
        <v>189</v>
      </c>
      <c r="C9">
        <v>153</v>
      </c>
      <c r="D9">
        <v>36</v>
      </c>
      <c r="E9">
        <v>63</v>
      </c>
      <c r="F9">
        <v>25</v>
      </c>
      <c r="G9">
        <v>32</v>
      </c>
      <c r="H9">
        <v>8275</v>
      </c>
      <c r="I9">
        <v>8285</v>
      </c>
      <c r="J9">
        <v>38</v>
      </c>
      <c r="K9">
        <v>28</v>
      </c>
      <c r="L9">
        <v>8157</v>
      </c>
      <c r="M9">
        <v>3</v>
      </c>
      <c r="N9">
        <v>9</v>
      </c>
      <c r="O9">
        <v>237</v>
      </c>
      <c r="P9">
        <v>0</v>
      </c>
      <c r="Q9">
        <v>0</v>
      </c>
      <c r="R9">
        <v>0</v>
      </c>
      <c r="T9" s="30" t="s">
        <v>98</v>
      </c>
      <c r="U9" s="31">
        <v>29</v>
      </c>
    </row>
    <row r="10" spans="1:24">
      <c r="A10" t="s">
        <v>15</v>
      </c>
      <c r="B10">
        <v>46</v>
      </c>
      <c r="C10">
        <v>27</v>
      </c>
      <c r="D10">
        <v>19</v>
      </c>
      <c r="E10">
        <v>44</v>
      </c>
      <c r="F10">
        <v>10</v>
      </c>
      <c r="G10">
        <v>6</v>
      </c>
      <c r="H10">
        <v>5363</v>
      </c>
      <c r="I10">
        <v>5380</v>
      </c>
      <c r="J10">
        <v>17</v>
      </c>
      <c r="K10">
        <v>0</v>
      </c>
      <c r="L10">
        <v>5300</v>
      </c>
      <c r="M10">
        <v>0</v>
      </c>
      <c r="N10">
        <v>0</v>
      </c>
      <c r="O10">
        <v>127</v>
      </c>
      <c r="P10">
        <v>0</v>
      </c>
      <c r="Q10">
        <v>0</v>
      </c>
      <c r="R10">
        <v>0</v>
      </c>
      <c r="T10" s="30" t="s">
        <v>99</v>
      </c>
      <c r="U10" s="31">
        <v>43</v>
      </c>
    </row>
    <row r="11" spans="1:2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38342</v>
      </c>
      <c r="I11">
        <v>350</v>
      </c>
      <c r="J11">
        <v>12</v>
      </c>
      <c r="K11">
        <v>38004</v>
      </c>
      <c r="L11">
        <v>350</v>
      </c>
      <c r="M11">
        <v>12</v>
      </c>
      <c r="N11">
        <v>38004</v>
      </c>
      <c r="O11">
        <v>4</v>
      </c>
      <c r="P11">
        <v>0</v>
      </c>
      <c r="Q11">
        <v>0</v>
      </c>
      <c r="R11">
        <v>0</v>
      </c>
      <c r="T11" s="30" t="s">
        <v>100</v>
      </c>
      <c r="U11" s="31">
        <v>13</v>
      </c>
    </row>
    <row r="12" spans="1:24">
      <c r="A12" t="s">
        <v>17</v>
      </c>
      <c r="B12">
        <v>59</v>
      </c>
      <c r="C12">
        <v>40</v>
      </c>
      <c r="D12">
        <v>19</v>
      </c>
      <c r="E12">
        <v>19</v>
      </c>
      <c r="F12">
        <v>15</v>
      </c>
      <c r="G12">
        <v>12</v>
      </c>
      <c r="H12">
        <v>2981</v>
      </c>
      <c r="I12">
        <v>3036</v>
      </c>
      <c r="J12">
        <v>72</v>
      </c>
      <c r="K12">
        <v>17</v>
      </c>
      <c r="L12">
        <v>2990</v>
      </c>
      <c r="M12">
        <v>26</v>
      </c>
      <c r="N12">
        <v>9</v>
      </c>
      <c r="O12">
        <v>516</v>
      </c>
      <c r="P12">
        <v>1</v>
      </c>
      <c r="Q12">
        <v>1</v>
      </c>
      <c r="R12">
        <v>0</v>
      </c>
      <c r="T12" s="30" t="s">
        <v>101</v>
      </c>
      <c r="U12" s="31">
        <v>0</v>
      </c>
    </row>
    <row r="13" spans="1:24">
      <c r="A13" t="s">
        <v>18</v>
      </c>
      <c r="B13">
        <v>440</v>
      </c>
      <c r="C13">
        <v>295</v>
      </c>
      <c r="D13">
        <v>145</v>
      </c>
      <c r="E13">
        <v>161</v>
      </c>
      <c r="F13">
        <v>177</v>
      </c>
      <c r="G13">
        <v>49</v>
      </c>
      <c r="H13">
        <v>4810</v>
      </c>
      <c r="I13">
        <v>4920</v>
      </c>
      <c r="J13">
        <v>120</v>
      </c>
      <c r="K13">
        <v>10</v>
      </c>
      <c r="L13">
        <v>4829</v>
      </c>
      <c r="M13">
        <v>40</v>
      </c>
      <c r="N13">
        <v>1</v>
      </c>
      <c r="O13">
        <v>549</v>
      </c>
      <c r="P13">
        <v>4</v>
      </c>
      <c r="Q13">
        <v>0</v>
      </c>
      <c r="R13">
        <v>1</v>
      </c>
      <c r="T13" s="30" t="s">
        <v>102</v>
      </c>
      <c r="U13" s="31">
        <v>18</v>
      </c>
    </row>
    <row r="14" spans="1:24">
      <c r="A14" t="s">
        <v>19</v>
      </c>
      <c r="B14">
        <v>886</v>
      </c>
      <c r="C14">
        <v>532</v>
      </c>
      <c r="D14">
        <v>354</v>
      </c>
      <c r="E14">
        <v>349</v>
      </c>
      <c r="F14">
        <v>184</v>
      </c>
      <c r="G14">
        <v>111</v>
      </c>
      <c r="H14">
        <v>11679</v>
      </c>
      <c r="I14">
        <v>11821</v>
      </c>
      <c r="J14">
        <v>242</v>
      </c>
      <c r="K14">
        <v>100</v>
      </c>
      <c r="L14">
        <v>11527</v>
      </c>
      <c r="M14">
        <v>90</v>
      </c>
      <c r="N14">
        <v>26</v>
      </c>
      <c r="O14">
        <v>1214</v>
      </c>
      <c r="P14">
        <v>4</v>
      </c>
      <c r="Q14">
        <v>1</v>
      </c>
      <c r="R14">
        <v>1</v>
      </c>
      <c r="T14" s="30" t="s">
        <v>103</v>
      </c>
      <c r="U14" s="31">
        <v>112</v>
      </c>
    </row>
    <row r="15" spans="1:24">
      <c r="A15" t="s">
        <v>20</v>
      </c>
      <c r="B15">
        <v>613</v>
      </c>
      <c r="C15">
        <v>293</v>
      </c>
      <c r="D15">
        <v>320</v>
      </c>
      <c r="E15">
        <v>170</v>
      </c>
      <c r="F15">
        <v>115</v>
      </c>
      <c r="G15">
        <v>80</v>
      </c>
      <c r="H15">
        <v>7210</v>
      </c>
      <c r="I15">
        <v>7360</v>
      </c>
      <c r="J15">
        <v>209</v>
      </c>
      <c r="K15">
        <v>59</v>
      </c>
      <c r="L15">
        <v>7219</v>
      </c>
      <c r="M15">
        <v>78</v>
      </c>
      <c r="N15">
        <v>9</v>
      </c>
      <c r="O15">
        <v>828</v>
      </c>
      <c r="P15">
        <v>1</v>
      </c>
      <c r="Q15">
        <v>1</v>
      </c>
      <c r="R15">
        <v>0</v>
      </c>
      <c r="T15" s="30" t="s">
        <v>104</v>
      </c>
      <c r="U15" s="31">
        <v>41</v>
      </c>
    </row>
    <row r="16" spans="1:24">
      <c r="A16" t="s">
        <v>21</v>
      </c>
      <c r="B16">
        <v>158</v>
      </c>
      <c r="C16">
        <v>95</v>
      </c>
      <c r="D16">
        <v>63</v>
      </c>
      <c r="E16">
        <v>73</v>
      </c>
      <c r="F16">
        <v>29</v>
      </c>
      <c r="G16">
        <v>25</v>
      </c>
      <c r="H16">
        <v>9082</v>
      </c>
      <c r="I16">
        <v>9094</v>
      </c>
      <c r="J16">
        <v>13</v>
      </c>
      <c r="K16">
        <v>1</v>
      </c>
      <c r="L16">
        <v>8949</v>
      </c>
      <c r="M16">
        <v>3</v>
      </c>
      <c r="N16">
        <v>0</v>
      </c>
      <c r="O16">
        <v>427</v>
      </c>
      <c r="P16">
        <v>4</v>
      </c>
      <c r="Q16">
        <v>0</v>
      </c>
      <c r="R16">
        <v>0</v>
      </c>
      <c r="T16" s="30" t="s">
        <v>105</v>
      </c>
      <c r="U16" s="31">
        <v>376</v>
      </c>
    </row>
    <row r="17" spans="1:21">
      <c r="A17" t="s">
        <v>22</v>
      </c>
      <c r="B17">
        <v>1342</v>
      </c>
      <c r="C17">
        <v>623</v>
      </c>
      <c r="D17">
        <v>719</v>
      </c>
      <c r="E17">
        <v>301</v>
      </c>
      <c r="F17">
        <v>481</v>
      </c>
      <c r="G17">
        <v>112</v>
      </c>
      <c r="H17">
        <v>16116</v>
      </c>
      <c r="I17">
        <v>16163</v>
      </c>
      <c r="J17">
        <v>139</v>
      </c>
      <c r="K17">
        <v>92</v>
      </c>
      <c r="L17">
        <v>15920</v>
      </c>
      <c r="M17">
        <v>55</v>
      </c>
      <c r="N17">
        <v>25</v>
      </c>
      <c r="O17">
        <v>2331</v>
      </c>
      <c r="P17">
        <v>2</v>
      </c>
      <c r="Q17">
        <v>0</v>
      </c>
      <c r="R17">
        <v>0</v>
      </c>
      <c r="T17" s="30" t="s">
        <v>175</v>
      </c>
      <c r="U17" s="31">
        <v>10</v>
      </c>
    </row>
    <row r="18" spans="1:21">
      <c r="A18" t="s">
        <v>23</v>
      </c>
      <c r="B18">
        <v>631</v>
      </c>
      <c r="C18">
        <v>227</v>
      </c>
      <c r="D18">
        <v>404</v>
      </c>
      <c r="E18">
        <v>106</v>
      </c>
      <c r="F18">
        <v>48</v>
      </c>
      <c r="G18">
        <v>32</v>
      </c>
      <c r="H18">
        <v>11334</v>
      </c>
      <c r="I18">
        <v>11380</v>
      </c>
      <c r="J18">
        <v>49</v>
      </c>
      <c r="K18">
        <v>3</v>
      </c>
      <c r="L18">
        <v>11251</v>
      </c>
      <c r="M18">
        <v>18</v>
      </c>
      <c r="N18">
        <v>0</v>
      </c>
      <c r="O18">
        <v>120</v>
      </c>
      <c r="P18">
        <v>0</v>
      </c>
      <c r="Q18">
        <v>0</v>
      </c>
      <c r="R18">
        <v>0</v>
      </c>
      <c r="T18" s="30" t="s">
        <v>106</v>
      </c>
      <c r="U18" s="31">
        <v>22</v>
      </c>
    </row>
    <row r="19" spans="1:21">
      <c r="A19" t="s">
        <v>24</v>
      </c>
      <c r="B19">
        <v>581</v>
      </c>
      <c r="C19">
        <v>376</v>
      </c>
      <c r="D19">
        <v>205</v>
      </c>
      <c r="E19">
        <v>0</v>
      </c>
      <c r="F19">
        <v>260</v>
      </c>
      <c r="G19">
        <v>77</v>
      </c>
      <c r="H19">
        <v>31051</v>
      </c>
      <c r="I19">
        <v>30779</v>
      </c>
      <c r="J19">
        <v>132</v>
      </c>
      <c r="K19">
        <v>404</v>
      </c>
      <c r="L19">
        <v>29574</v>
      </c>
      <c r="M19">
        <v>18</v>
      </c>
      <c r="N19">
        <v>51</v>
      </c>
      <c r="O19">
        <v>2992</v>
      </c>
      <c r="P19">
        <v>2</v>
      </c>
      <c r="Q19">
        <v>2</v>
      </c>
      <c r="R19">
        <v>0</v>
      </c>
      <c r="T19" s="30" t="s">
        <v>107</v>
      </c>
      <c r="U19" s="31">
        <v>251</v>
      </c>
    </row>
    <row r="20" spans="1:21">
      <c r="A20" t="s">
        <v>173</v>
      </c>
      <c r="B20">
        <v>43</v>
      </c>
      <c r="C20">
        <v>31</v>
      </c>
      <c r="D20">
        <v>12</v>
      </c>
      <c r="E20">
        <v>84</v>
      </c>
      <c r="F20">
        <v>0</v>
      </c>
      <c r="G20">
        <v>22</v>
      </c>
      <c r="H20">
        <v>6976</v>
      </c>
      <c r="I20">
        <v>6963</v>
      </c>
      <c r="J20">
        <v>15</v>
      </c>
      <c r="K20">
        <v>28</v>
      </c>
      <c r="L20">
        <v>5780</v>
      </c>
      <c r="M20">
        <v>1</v>
      </c>
      <c r="N20">
        <v>14</v>
      </c>
      <c r="O20">
        <v>5634</v>
      </c>
      <c r="P20">
        <v>7</v>
      </c>
      <c r="Q20">
        <v>7</v>
      </c>
      <c r="R20">
        <v>2</v>
      </c>
      <c r="T20" s="30" t="s">
        <v>108</v>
      </c>
      <c r="U20" s="31">
        <v>1721</v>
      </c>
    </row>
    <row r="21" spans="1:21">
      <c r="A21" t="s">
        <v>25</v>
      </c>
      <c r="B21">
        <v>1337</v>
      </c>
      <c r="C21">
        <v>858</v>
      </c>
      <c r="D21">
        <v>479</v>
      </c>
      <c r="E21">
        <v>170</v>
      </c>
      <c r="F21">
        <v>225</v>
      </c>
      <c r="G21">
        <v>238</v>
      </c>
      <c r="H21">
        <v>25934</v>
      </c>
      <c r="I21">
        <v>25983</v>
      </c>
      <c r="J21">
        <v>50</v>
      </c>
      <c r="K21">
        <v>1</v>
      </c>
      <c r="L21">
        <v>25332</v>
      </c>
      <c r="M21">
        <v>22</v>
      </c>
      <c r="N21">
        <v>0</v>
      </c>
      <c r="O21">
        <v>4376</v>
      </c>
      <c r="P21">
        <v>0</v>
      </c>
      <c r="Q21">
        <v>5</v>
      </c>
      <c r="R21">
        <v>0</v>
      </c>
      <c r="T21" s="30" t="s">
        <v>109</v>
      </c>
      <c r="U21" s="31">
        <v>64</v>
      </c>
    </row>
    <row r="22" spans="1:21">
      <c r="A22" t="s">
        <v>26</v>
      </c>
      <c r="B22">
        <v>97</v>
      </c>
      <c r="C22">
        <v>83</v>
      </c>
      <c r="D22">
        <v>14</v>
      </c>
      <c r="E22">
        <v>92</v>
      </c>
      <c r="F22">
        <v>22</v>
      </c>
      <c r="G22">
        <v>22</v>
      </c>
      <c r="H22">
        <v>14077</v>
      </c>
      <c r="I22">
        <v>14119</v>
      </c>
      <c r="J22">
        <v>49</v>
      </c>
      <c r="K22">
        <v>7</v>
      </c>
      <c r="L22">
        <v>13517</v>
      </c>
      <c r="M22">
        <v>24</v>
      </c>
      <c r="N22">
        <v>1</v>
      </c>
      <c r="O22">
        <v>1693</v>
      </c>
      <c r="P22">
        <v>1</v>
      </c>
      <c r="Q22">
        <v>1</v>
      </c>
      <c r="R22">
        <v>0</v>
      </c>
      <c r="T22" s="30" t="s">
        <v>110</v>
      </c>
      <c r="U22" s="31">
        <v>290</v>
      </c>
    </row>
    <row r="23" spans="1:21">
      <c r="A23" t="s">
        <v>27</v>
      </c>
      <c r="B23">
        <v>2162</v>
      </c>
      <c r="C23">
        <v>1223</v>
      </c>
      <c r="D23">
        <v>939</v>
      </c>
      <c r="E23">
        <v>419</v>
      </c>
      <c r="F23">
        <v>426</v>
      </c>
      <c r="G23">
        <v>255</v>
      </c>
      <c r="H23">
        <v>22119</v>
      </c>
      <c r="I23">
        <v>22097</v>
      </c>
      <c r="J23">
        <v>119</v>
      </c>
      <c r="K23">
        <v>141</v>
      </c>
      <c r="L23">
        <v>21468</v>
      </c>
      <c r="M23">
        <v>62</v>
      </c>
      <c r="N23">
        <v>38</v>
      </c>
      <c r="O23">
        <v>3397</v>
      </c>
      <c r="P23">
        <v>7</v>
      </c>
      <c r="Q23">
        <v>8</v>
      </c>
      <c r="R23">
        <v>0</v>
      </c>
      <c r="T23" s="30" t="s">
        <v>111</v>
      </c>
      <c r="U23" s="31">
        <v>97</v>
      </c>
    </row>
    <row r="24" spans="1:21">
      <c r="A24" t="s">
        <v>28</v>
      </c>
      <c r="B24">
        <v>6604</v>
      </c>
      <c r="C24">
        <v>3190</v>
      </c>
      <c r="D24">
        <v>3414</v>
      </c>
      <c r="E24">
        <v>1025</v>
      </c>
      <c r="F24">
        <v>1415</v>
      </c>
      <c r="G24">
        <v>526</v>
      </c>
      <c r="H24">
        <v>90498</v>
      </c>
      <c r="I24">
        <v>90679</v>
      </c>
      <c r="J24">
        <v>494</v>
      </c>
      <c r="K24">
        <v>313</v>
      </c>
      <c r="L24">
        <v>82446</v>
      </c>
      <c r="M24">
        <v>273</v>
      </c>
      <c r="N24">
        <v>79</v>
      </c>
      <c r="O24">
        <v>17642</v>
      </c>
      <c r="P24">
        <v>51</v>
      </c>
      <c r="Q24">
        <v>21</v>
      </c>
      <c r="R24">
        <v>1</v>
      </c>
      <c r="T24" s="30" t="s">
        <v>112</v>
      </c>
      <c r="U24" s="31">
        <v>230</v>
      </c>
    </row>
    <row r="25" spans="1:21">
      <c r="A25" t="s">
        <v>29</v>
      </c>
      <c r="B25">
        <v>929</v>
      </c>
      <c r="C25">
        <v>487</v>
      </c>
      <c r="D25">
        <v>442</v>
      </c>
      <c r="E25">
        <v>282</v>
      </c>
      <c r="F25">
        <v>176</v>
      </c>
      <c r="G25">
        <v>92</v>
      </c>
      <c r="H25">
        <v>13078</v>
      </c>
      <c r="I25">
        <v>13165</v>
      </c>
      <c r="J25">
        <v>199</v>
      </c>
      <c r="K25">
        <v>112</v>
      </c>
      <c r="L25">
        <v>12970</v>
      </c>
      <c r="M25">
        <v>62</v>
      </c>
      <c r="N25">
        <v>30</v>
      </c>
      <c r="O25">
        <v>891</v>
      </c>
      <c r="P25">
        <v>12</v>
      </c>
      <c r="Q25">
        <v>2</v>
      </c>
      <c r="R25">
        <v>1</v>
      </c>
      <c r="T25" s="30" t="s">
        <v>113</v>
      </c>
      <c r="U25" s="31">
        <v>20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378</v>
      </c>
      <c r="P26">
        <v>4</v>
      </c>
      <c r="Q26">
        <v>0</v>
      </c>
      <c r="R26">
        <v>0</v>
      </c>
      <c r="T26" s="30" t="s">
        <v>114</v>
      </c>
      <c r="U26" s="31">
        <v>108</v>
      </c>
    </row>
    <row r="27" spans="1:21">
      <c r="A27" t="s">
        <v>31</v>
      </c>
      <c r="B27">
        <v>772</v>
      </c>
      <c r="C27">
        <v>396</v>
      </c>
      <c r="D27">
        <v>376</v>
      </c>
      <c r="E27">
        <v>192</v>
      </c>
      <c r="F27">
        <v>177</v>
      </c>
      <c r="G27">
        <v>85</v>
      </c>
      <c r="H27">
        <v>13993</v>
      </c>
      <c r="I27">
        <v>14109</v>
      </c>
      <c r="J27">
        <v>141</v>
      </c>
      <c r="K27">
        <v>25</v>
      </c>
      <c r="L27">
        <v>13866</v>
      </c>
      <c r="M27">
        <v>46</v>
      </c>
      <c r="N27">
        <v>4</v>
      </c>
      <c r="O27">
        <v>1057</v>
      </c>
      <c r="P27">
        <v>6</v>
      </c>
      <c r="Q27">
        <v>1</v>
      </c>
      <c r="R27">
        <v>0</v>
      </c>
      <c r="T27" s="30" t="s">
        <v>115</v>
      </c>
      <c r="U27" s="31">
        <v>174</v>
      </c>
    </row>
    <row r="28" spans="1:21">
      <c r="A28" t="s">
        <v>32</v>
      </c>
      <c r="B28">
        <v>223</v>
      </c>
      <c r="C28">
        <v>90</v>
      </c>
      <c r="D28">
        <v>133</v>
      </c>
      <c r="E28">
        <v>35</v>
      </c>
      <c r="F28">
        <v>34</v>
      </c>
      <c r="G28">
        <v>35</v>
      </c>
      <c r="H28">
        <v>3928</v>
      </c>
      <c r="I28">
        <v>3958</v>
      </c>
      <c r="J28">
        <v>37</v>
      </c>
      <c r="K28">
        <v>7</v>
      </c>
      <c r="L28">
        <v>3940</v>
      </c>
      <c r="M28">
        <v>4</v>
      </c>
      <c r="N28">
        <v>1</v>
      </c>
      <c r="O28">
        <v>594</v>
      </c>
      <c r="P28">
        <v>2</v>
      </c>
      <c r="Q28">
        <v>0</v>
      </c>
      <c r="R28">
        <v>0</v>
      </c>
      <c r="T28" s="30" t="s">
        <v>116</v>
      </c>
      <c r="U28" s="31">
        <v>7</v>
      </c>
    </row>
    <row r="29" spans="1:21">
      <c r="A29" t="s">
        <v>33</v>
      </c>
      <c r="B29">
        <v>2030</v>
      </c>
      <c r="C29">
        <v>977</v>
      </c>
      <c r="D29">
        <v>1053</v>
      </c>
      <c r="E29">
        <v>450</v>
      </c>
      <c r="F29">
        <v>270</v>
      </c>
      <c r="G29">
        <v>203</v>
      </c>
      <c r="H29">
        <v>16581</v>
      </c>
      <c r="I29">
        <v>16541</v>
      </c>
      <c r="J29">
        <v>135</v>
      </c>
      <c r="K29">
        <v>175</v>
      </c>
      <c r="L29">
        <v>16392</v>
      </c>
      <c r="M29">
        <v>58</v>
      </c>
      <c r="N29">
        <v>30</v>
      </c>
      <c r="O29">
        <v>1811</v>
      </c>
      <c r="P29">
        <v>9</v>
      </c>
      <c r="Q29">
        <v>3</v>
      </c>
      <c r="R29">
        <v>0</v>
      </c>
      <c r="T29" s="30" t="s">
        <v>117</v>
      </c>
      <c r="U29" s="31">
        <v>11</v>
      </c>
    </row>
    <row r="30" spans="1:21">
      <c r="A30" t="s">
        <v>34</v>
      </c>
      <c r="B30">
        <v>5</v>
      </c>
      <c r="C30">
        <v>5</v>
      </c>
      <c r="D30">
        <v>0</v>
      </c>
      <c r="E30">
        <v>0</v>
      </c>
      <c r="F30">
        <v>0</v>
      </c>
      <c r="G30">
        <v>2</v>
      </c>
      <c r="H30">
        <v>757</v>
      </c>
      <c r="I30">
        <v>758</v>
      </c>
      <c r="J30">
        <v>1</v>
      </c>
      <c r="K30">
        <v>0</v>
      </c>
      <c r="L30">
        <v>683</v>
      </c>
      <c r="M30">
        <v>0</v>
      </c>
      <c r="N30">
        <v>0</v>
      </c>
      <c r="O30">
        <v>409</v>
      </c>
      <c r="P30">
        <v>1</v>
      </c>
      <c r="Q30">
        <v>1</v>
      </c>
      <c r="R30">
        <v>0</v>
      </c>
      <c r="T30" s="30" t="s">
        <v>118</v>
      </c>
      <c r="U30" s="31">
        <v>195</v>
      </c>
    </row>
    <row r="31" spans="1:21">
      <c r="A31" t="s">
        <v>35</v>
      </c>
      <c r="B31">
        <v>160</v>
      </c>
      <c r="C31">
        <v>101</v>
      </c>
      <c r="D31">
        <v>59</v>
      </c>
      <c r="E31">
        <v>189</v>
      </c>
      <c r="F31">
        <v>17</v>
      </c>
      <c r="G31">
        <v>30</v>
      </c>
      <c r="H31">
        <v>20126</v>
      </c>
      <c r="I31">
        <v>20045</v>
      </c>
      <c r="J31">
        <v>93</v>
      </c>
      <c r="K31">
        <v>174</v>
      </c>
      <c r="L31">
        <v>19273</v>
      </c>
      <c r="M31">
        <v>25</v>
      </c>
      <c r="N31">
        <v>41</v>
      </c>
      <c r="O31">
        <v>560</v>
      </c>
      <c r="P31">
        <v>2</v>
      </c>
      <c r="Q31">
        <v>0</v>
      </c>
      <c r="R31">
        <v>0</v>
      </c>
      <c r="T31" s="30" t="s">
        <v>119</v>
      </c>
      <c r="U31" s="31">
        <v>50</v>
      </c>
    </row>
    <row r="32" spans="1:21">
      <c r="A32" t="s">
        <v>36</v>
      </c>
      <c r="B32">
        <v>977</v>
      </c>
      <c r="C32">
        <v>666</v>
      </c>
      <c r="D32">
        <v>311</v>
      </c>
      <c r="E32">
        <v>324</v>
      </c>
      <c r="F32">
        <v>228</v>
      </c>
      <c r="G32">
        <v>186</v>
      </c>
      <c r="H32">
        <v>23664</v>
      </c>
      <c r="I32">
        <v>23738</v>
      </c>
      <c r="J32">
        <v>101</v>
      </c>
      <c r="K32">
        <v>27</v>
      </c>
      <c r="L32">
        <v>23544</v>
      </c>
      <c r="M32">
        <v>40</v>
      </c>
      <c r="N32">
        <v>18</v>
      </c>
      <c r="O32">
        <v>2732</v>
      </c>
      <c r="P32">
        <v>10</v>
      </c>
      <c r="Q32">
        <v>3</v>
      </c>
      <c r="R32">
        <v>6</v>
      </c>
      <c r="T32" s="30" t="s">
        <v>120</v>
      </c>
      <c r="U32" s="31">
        <v>117</v>
      </c>
    </row>
    <row r="33" spans="1:21">
      <c r="A33" t="s">
        <v>37</v>
      </c>
      <c r="B33">
        <v>1220</v>
      </c>
      <c r="C33">
        <v>984</v>
      </c>
      <c r="D33">
        <v>236</v>
      </c>
      <c r="E33">
        <v>302</v>
      </c>
      <c r="F33">
        <v>415</v>
      </c>
      <c r="G33">
        <v>147</v>
      </c>
      <c r="H33">
        <v>23006</v>
      </c>
      <c r="I33">
        <v>23046</v>
      </c>
      <c r="J33">
        <v>56</v>
      </c>
      <c r="K33">
        <v>16</v>
      </c>
      <c r="L33">
        <v>22781</v>
      </c>
      <c r="M33">
        <v>21</v>
      </c>
      <c r="N33">
        <v>6</v>
      </c>
      <c r="O33">
        <v>2631</v>
      </c>
      <c r="P33">
        <v>2</v>
      </c>
      <c r="Q33">
        <v>2</v>
      </c>
      <c r="R33">
        <v>0</v>
      </c>
      <c r="T33" s="30" t="s">
        <v>121</v>
      </c>
      <c r="U33" s="31">
        <v>450</v>
      </c>
    </row>
    <row r="34" spans="1:21">
      <c r="A34" t="s">
        <v>38</v>
      </c>
      <c r="B34">
        <v>843</v>
      </c>
      <c r="C34">
        <v>495</v>
      </c>
      <c r="D34">
        <v>348</v>
      </c>
      <c r="E34">
        <v>101</v>
      </c>
      <c r="F34">
        <v>252</v>
      </c>
      <c r="G34">
        <v>137</v>
      </c>
      <c r="H34">
        <v>10235</v>
      </c>
      <c r="I34">
        <v>10238</v>
      </c>
      <c r="J34">
        <v>49</v>
      </c>
      <c r="K34">
        <v>46</v>
      </c>
      <c r="L34">
        <v>10071</v>
      </c>
      <c r="M34">
        <v>12</v>
      </c>
      <c r="N34">
        <v>2</v>
      </c>
      <c r="O34">
        <v>1364</v>
      </c>
      <c r="P34">
        <v>2</v>
      </c>
      <c r="Q34">
        <v>0</v>
      </c>
      <c r="R34">
        <v>0</v>
      </c>
      <c r="T34" s="30" t="s">
        <v>122</v>
      </c>
      <c r="U34" s="31">
        <v>65</v>
      </c>
    </row>
    <row r="35" spans="1:21">
      <c r="A35" t="s">
        <v>39</v>
      </c>
      <c r="B35">
        <v>5889</v>
      </c>
      <c r="C35">
        <v>3025</v>
      </c>
      <c r="D35">
        <v>2864</v>
      </c>
      <c r="E35">
        <v>808</v>
      </c>
      <c r="F35">
        <v>640</v>
      </c>
      <c r="G35">
        <v>609</v>
      </c>
      <c r="H35">
        <v>67340</v>
      </c>
      <c r="I35">
        <v>67631</v>
      </c>
      <c r="J35">
        <v>363</v>
      </c>
      <c r="K35">
        <v>72</v>
      </c>
      <c r="L35">
        <v>65362</v>
      </c>
      <c r="M35">
        <v>206</v>
      </c>
      <c r="N35">
        <v>27</v>
      </c>
      <c r="O35">
        <v>13086</v>
      </c>
      <c r="P35">
        <v>33</v>
      </c>
      <c r="Q35">
        <v>28</v>
      </c>
      <c r="R35">
        <v>2</v>
      </c>
      <c r="T35" s="30" t="s">
        <v>123</v>
      </c>
      <c r="U35" s="31">
        <v>149</v>
      </c>
    </row>
    <row r="36" spans="1:21">
      <c r="A36" t="s">
        <v>40</v>
      </c>
      <c r="B36">
        <v>922</v>
      </c>
      <c r="C36">
        <v>606</v>
      </c>
      <c r="D36">
        <v>316</v>
      </c>
      <c r="E36">
        <v>342</v>
      </c>
      <c r="F36">
        <v>177</v>
      </c>
      <c r="G36">
        <v>138</v>
      </c>
      <c r="H36">
        <v>21203</v>
      </c>
      <c r="I36">
        <v>21267</v>
      </c>
      <c r="J36">
        <v>77</v>
      </c>
      <c r="K36">
        <v>13</v>
      </c>
      <c r="L36">
        <v>20967</v>
      </c>
      <c r="M36">
        <v>24</v>
      </c>
      <c r="N36">
        <v>2</v>
      </c>
      <c r="O36">
        <v>1378</v>
      </c>
      <c r="P36">
        <v>4</v>
      </c>
      <c r="Q36">
        <v>2</v>
      </c>
      <c r="R36">
        <v>0</v>
      </c>
      <c r="T36" s="30" t="s">
        <v>124</v>
      </c>
      <c r="U36" s="31"/>
    </row>
    <row r="37" spans="1:21">
      <c r="A37" t="s">
        <v>41</v>
      </c>
      <c r="B37">
        <v>1549</v>
      </c>
      <c r="C37">
        <v>682</v>
      </c>
      <c r="D37">
        <v>867</v>
      </c>
      <c r="E37">
        <v>260</v>
      </c>
      <c r="F37">
        <v>248</v>
      </c>
      <c r="G37">
        <v>239</v>
      </c>
      <c r="H37">
        <v>32423</v>
      </c>
      <c r="I37">
        <v>32490</v>
      </c>
      <c r="J37">
        <v>155</v>
      </c>
      <c r="K37">
        <v>88</v>
      </c>
      <c r="L37">
        <v>31317</v>
      </c>
      <c r="M37">
        <v>77</v>
      </c>
      <c r="N37">
        <v>47</v>
      </c>
      <c r="O37">
        <v>6006</v>
      </c>
      <c r="P37">
        <v>9</v>
      </c>
      <c r="Q37">
        <v>8</v>
      </c>
      <c r="R37">
        <v>23</v>
      </c>
      <c r="T37" s="30" t="s">
        <v>125</v>
      </c>
      <c r="U37" s="31">
        <v>8</v>
      </c>
    </row>
    <row r="38" spans="1:21">
      <c r="A38" t="s">
        <v>42</v>
      </c>
      <c r="B38">
        <v>91</v>
      </c>
      <c r="C38">
        <v>69</v>
      </c>
      <c r="D38">
        <v>22</v>
      </c>
      <c r="E38">
        <v>63</v>
      </c>
      <c r="F38">
        <v>44</v>
      </c>
      <c r="G38">
        <v>16</v>
      </c>
      <c r="H38">
        <v>8721</v>
      </c>
      <c r="I38">
        <v>8749</v>
      </c>
      <c r="J38">
        <v>37</v>
      </c>
      <c r="K38">
        <v>9</v>
      </c>
      <c r="L38">
        <v>8743</v>
      </c>
      <c r="M38">
        <v>6</v>
      </c>
      <c r="N38">
        <v>4</v>
      </c>
      <c r="O38">
        <v>223</v>
      </c>
      <c r="P38">
        <v>1</v>
      </c>
      <c r="Q38">
        <v>0</v>
      </c>
      <c r="R38">
        <v>0</v>
      </c>
      <c r="T38" s="30" t="s">
        <v>126</v>
      </c>
      <c r="U38" s="31">
        <v>22</v>
      </c>
    </row>
    <row r="39" spans="1:21">
      <c r="A39" t="s">
        <v>43</v>
      </c>
      <c r="B39">
        <v>262</v>
      </c>
      <c r="C39">
        <v>14</v>
      </c>
      <c r="D39">
        <v>248</v>
      </c>
      <c r="E39">
        <v>36</v>
      </c>
      <c r="F39">
        <v>7</v>
      </c>
      <c r="G39">
        <v>92</v>
      </c>
      <c r="H39">
        <v>11118</v>
      </c>
      <c r="I39">
        <v>11223</v>
      </c>
      <c r="J39">
        <v>173</v>
      </c>
      <c r="K39">
        <v>68</v>
      </c>
      <c r="L39">
        <v>9793</v>
      </c>
      <c r="M39">
        <v>35</v>
      </c>
      <c r="N39">
        <v>8</v>
      </c>
      <c r="O39">
        <v>235</v>
      </c>
      <c r="P39">
        <v>2</v>
      </c>
      <c r="Q39">
        <v>0</v>
      </c>
      <c r="R39">
        <v>0</v>
      </c>
      <c r="T39" s="30" t="s">
        <v>127</v>
      </c>
      <c r="U39" s="31">
        <v>58</v>
      </c>
    </row>
    <row r="40" spans="1:21">
      <c r="A40" t="s">
        <v>44</v>
      </c>
      <c r="B40">
        <v>1096</v>
      </c>
      <c r="C40">
        <v>1</v>
      </c>
      <c r="D40">
        <v>1095</v>
      </c>
      <c r="E40">
        <v>107</v>
      </c>
      <c r="F40">
        <v>17</v>
      </c>
      <c r="G40">
        <v>329</v>
      </c>
      <c r="H40">
        <v>19786</v>
      </c>
      <c r="I40">
        <v>19855</v>
      </c>
      <c r="J40">
        <v>76</v>
      </c>
      <c r="K40">
        <v>7</v>
      </c>
      <c r="L40">
        <v>15565</v>
      </c>
      <c r="M40">
        <v>6</v>
      </c>
      <c r="N40">
        <v>3</v>
      </c>
      <c r="O40">
        <v>662</v>
      </c>
      <c r="P40">
        <v>0</v>
      </c>
      <c r="Q40">
        <v>1</v>
      </c>
      <c r="R40">
        <v>0</v>
      </c>
      <c r="T40" s="30" t="s">
        <v>128</v>
      </c>
      <c r="U40" s="31">
        <v>230</v>
      </c>
    </row>
    <row r="41" spans="1:21">
      <c r="A41" t="s">
        <v>45</v>
      </c>
      <c r="B41">
        <v>26</v>
      </c>
      <c r="C41">
        <v>22</v>
      </c>
      <c r="D41">
        <v>4</v>
      </c>
      <c r="E41">
        <v>13</v>
      </c>
      <c r="F41">
        <v>3</v>
      </c>
      <c r="G41">
        <v>10</v>
      </c>
      <c r="H41">
        <v>3731</v>
      </c>
      <c r="I41">
        <v>3764</v>
      </c>
      <c r="J41">
        <v>34</v>
      </c>
      <c r="K41">
        <v>1</v>
      </c>
      <c r="L41">
        <v>3510</v>
      </c>
      <c r="M41">
        <v>7</v>
      </c>
      <c r="N41">
        <v>0</v>
      </c>
      <c r="O41">
        <v>363</v>
      </c>
      <c r="P41">
        <v>0</v>
      </c>
      <c r="Q41">
        <v>0</v>
      </c>
      <c r="R41">
        <v>0</v>
      </c>
      <c r="T41" s="30" t="s">
        <v>129</v>
      </c>
      <c r="U41" s="31">
        <v>96</v>
      </c>
    </row>
    <row r="42" spans="1:21">
      <c r="A42" t="s">
        <v>46</v>
      </c>
      <c r="B42">
        <v>102</v>
      </c>
      <c r="C42">
        <v>0</v>
      </c>
      <c r="D42">
        <v>102</v>
      </c>
      <c r="E42">
        <v>0</v>
      </c>
      <c r="F42">
        <v>5</v>
      </c>
      <c r="G42">
        <v>61</v>
      </c>
      <c r="H42">
        <v>4933</v>
      </c>
      <c r="I42">
        <v>4933</v>
      </c>
      <c r="J42">
        <v>0</v>
      </c>
      <c r="K42">
        <v>0</v>
      </c>
      <c r="L42">
        <v>4302</v>
      </c>
      <c r="M42">
        <v>0</v>
      </c>
      <c r="N42">
        <v>0</v>
      </c>
      <c r="O42">
        <v>205</v>
      </c>
      <c r="P42">
        <v>0</v>
      </c>
      <c r="Q42">
        <v>0</v>
      </c>
      <c r="R42">
        <v>0</v>
      </c>
      <c r="T42" s="30" t="s">
        <v>130</v>
      </c>
      <c r="U42" s="31">
        <v>451</v>
      </c>
    </row>
    <row r="43" spans="1:21">
      <c r="A43" t="s">
        <v>47</v>
      </c>
      <c r="B43">
        <v>275</v>
      </c>
      <c r="C43">
        <v>0</v>
      </c>
      <c r="D43">
        <v>275</v>
      </c>
      <c r="E43">
        <v>21</v>
      </c>
      <c r="F43">
        <v>0</v>
      </c>
      <c r="G43">
        <v>74</v>
      </c>
      <c r="H43">
        <v>13350</v>
      </c>
      <c r="I43">
        <v>13347</v>
      </c>
      <c r="J43">
        <v>0</v>
      </c>
      <c r="K43">
        <v>3</v>
      </c>
      <c r="L43">
        <v>9436</v>
      </c>
      <c r="M43">
        <v>0</v>
      </c>
      <c r="N43">
        <v>2</v>
      </c>
      <c r="O43">
        <v>210</v>
      </c>
      <c r="P43">
        <v>1</v>
      </c>
      <c r="Q43">
        <v>1</v>
      </c>
      <c r="R43">
        <v>0</v>
      </c>
      <c r="T43" s="30" t="s">
        <v>131</v>
      </c>
      <c r="U43" s="31">
        <v>56</v>
      </c>
    </row>
    <row r="44" spans="1:21">
      <c r="A44" t="s">
        <v>48</v>
      </c>
      <c r="B44">
        <v>43</v>
      </c>
      <c r="C44">
        <v>35</v>
      </c>
      <c r="D44">
        <v>8</v>
      </c>
      <c r="E44">
        <v>13</v>
      </c>
      <c r="F44">
        <v>20</v>
      </c>
      <c r="G44">
        <v>13</v>
      </c>
      <c r="H44">
        <v>7205</v>
      </c>
      <c r="I44">
        <v>7224</v>
      </c>
      <c r="J44">
        <v>22</v>
      </c>
      <c r="K44">
        <v>3</v>
      </c>
      <c r="L44">
        <v>7081</v>
      </c>
      <c r="M44">
        <v>1</v>
      </c>
      <c r="N44">
        <v>2</v>
      </c>
      <c r="O44">
        <v>379</v>
      </c>
      <c r="P44">
        <v>1</v>
      </c>
      <c r="Q44">
        <v>1</v>
      </c>
      <c r="R44">
        <v>0</v>
      </c>
      <c r="T44" s="30" t="s">
        <v>132</v>
      </c>
      <c r="U44" s="31">
        <v>3</v>
      </c>
    </row>
    <row r="45" spans="1:21">
      <c r="A45" t="s">
        <v>49</v>
      </c>
      <c r="B45">
        <v>246</v>
      </c>
      <c r="C45">
        <v>147</v>
      </c>
      <c r="D45">
        <v>99</v>
      </c>
      <c r="E45">
        <v>111</v>
      </c>
      <c r="F45">
        <v>62</v>
      </c>
      <c r="G45">
        <v>31</v>
      </c>
      <c r="H45">
        <v>7804</v>
      </c>
      <c r="I45">
        <v>7727</v>
      </c>
      <c r="J45">
        <v>46</v>
      </c>
      <c r="K45">
        <v>123</v>
      </c>
      <c r="L45">
        <v>7694</v>
      </c>
      <c r="M45">
        <v>16</v>
      </c>
      <c r="N45">
        <v>50</v>
      </c>
      <c r="O45">
        <v>263</v>
      </c>
      <c r="P45">
        <v>0</v>
      </c>
      <c r="Q45">
        <v>0</v>
      </c>
      <c r="R45">
        <v>0</v>
      </c>
      <c r="T45" s="30" t="s">
        <v>133</v>
      </c>
      <c r="U45" s="31">
        <v>5</v>
      </c>
    </row>
    <row r="46" spans="1:21" ht="15.75" thickBot="1">
      <c r="A46" t="s">
        <v>50</v>
      </c>
      <c r="B46">
        <v>1455</v>
      </c>
      <c r="C46">
        <v>702</v>
      </c>
      <c r="D46">
        <v>753</v>
      </c>
      <c r="E46">
        <v>443</v>
      </c>
      <c r="F46">
        <v>324</v>
      </c>
      <c r="G46">
        <v>203</v>
      </c>
      <c r="H46">
        <v>15542</v>
      </c>
      <c r="I46">
        <v>15631</v>
      </c>
      <c r="J46">
        <v>132</v>
      </c>
      <c r="K46">
        <v>43</v>
      </c>
      <c r="L46">
        <v>15559</v>
      </c>
      <c r="M46">
        <v>31</v>
      </c>
      <c r="N46">
        <v>17</v>
      </c>
      <c r="O46">
        <v>1464</v>
      </c>
      <c r="P46">
        <v>7</v>
      </c>
      <c r="Q46">
        <v>2</v>
      </c>
      <c r="R46">
        <v>0</v>
      </c>
      <c r="T46" s="32" t="s">
        <v>134</v>
      </c>
      <c r="U46" s="31">
        <v>44</v>
      </c>
    </row>
    <row r="47" spans="1:21" ht="15.75" thickTop="1">
      <c r="A47" t="s">
        <v>51</v>
      </c>
      <c r="B47">
        <v>3895</v>
      </c>
      <c r="C47">
        <v>1099</v>
      </c>
      <c r="D47">
        <v>2796</v>
      </c>
      <c r="E47">
        <v>517</v>
      </c>
      <c r="F47">
        <v>677</v>
      </c>
      <c r="G47">
        <v>281</v>
      </c>
      <c r="H47">
        <v>32027</v>
      </c>
      <c r="I47">
        <v>32019</v>
      </c>
      <c r="J47">
        <v>178</v>
      </c>
      <c r="K47">
        <v>186</v>
      </c>
      <c r="L47">
        <v>31052</v>
      </c>
      <c r="M47">
        <v>94</v>
      </c>
      <c r="N47">
        <v>101</v>
      </c>
      <c r="O47">
        <v>1727</v>
      </c>
      <c r="P47">
        <v>19</v>
      </c>
      <c r="Q47">
        <v>1</v>
      </c>
      <c r="R47">
        <v>1</v>
      </c>
      <c r="U47" s="31">
        <v>8132</v>
      </c>
    </row>
    <row r="48" spans="1:21">
      <c r="A48" t="s">
        <v>52</v>
      </c>
      <c r="B48">
        <v>1865</v>
      </c>
      <c r="C48">
        <v>822</v>
      </c>
      <c r="D48">
        <v>1043</v>
      </c>
      <c r="E48">
        <v>478</v>
      </c>
      <c r="F48">
        <v>150</v>
      </c>
      <c r="G48">
        <v>227</v>
      </c>
      <c r="H48">
        <v>23211</v>
      </c>
      <c r="I48">
        <v>23182</v>
      </c>
      <c r="J48">
        <v>76</v>
      </c>
      <c r="K48">
        <v>105</v>
      </c>
      <c r="L48">
        <v>23079</v>
      </c>
      <c r="M48">
        <v>42</v>
      </c>
      <c r="N48">
        <v>22</v>
      </c>
      <c r="O48">
        <v>1880</v>
      </c>
      <c r="P48">
        <v>6</v>
      </c>
      <c r="Q48">
        <v>5</v>
      </c>
      <c r="R48">
        <v>0</v>
      </c>
    </row>
    <row r="49" spans="1:18">
      <c r="A49" t="s">
        <v>53</v>
      </c>
      <c r="B49">
        <v>1217</v>
      </c>
      <c r="C49">
        <v>446</v>
      </c>
      <c r="D49">
        <v>771</v>
      </c>
      <c r="E49">
        <v>164</v>
      </c>
      <c r="F49">
        <v>238</v>
      </c>
      <c r="G49">
        <v>139</v>
      </c>
      <c r="H49">
        <v>11072</v>
      </c>
      <c r="I49">
        <v>11101</v>
      </c>
      <c r="J49">
        <v>110</v>
      </c>
      <c r="K49">
        <v>81</v>
      </c>
      <c r="L49">
        <v>10502</v>
      </c>
      <c r="M49">
        <v>34</v>
      </c>
      <c r="N49">
        <v>9</v>
      </c>
      <c r="O49">
        <v>1160</v>
      </c>
      <c r="P49">
        <v>4</v>
      </c>
      <c r="Q49">
        <v>2</v>
      </c>
      <c r="R49">
        <v>0</v>
      </c>
    </row>
    <row r="50" spans="1:18">
      <c r="A50" t="s">
        <v>54</v>
      </c>
      <c r="B50">
        <v>1544</v>
      </c>
      <c r="C50">
        <v>1028</v>
      </c>
      <c r="D50">
        <v>516</v>
      </c>
      <c r="E50">
        <v>326</v>
      </c>
      <c r="F50">
        <v>609</v>
      </c>
      <c r="G50">
        <v>198</v>
      </c>
      <c r="H50">
        <v>30017</v>
      </c>
      <c r="I50">
        <v>30092</v>
      </c>
      <c r="J50">
        <v>116</v>
      </c>
      <c r="K50">
        <v>41</v>
      </c>
      <c r="L50">
        <v>29709</v>
      </c>
      <c r="M50">
        <v>73</v>
      </c>
      <c r="N50">
        <v>14</v>
      </c>
      <c r="O50">
        <v>4924</v>
      </c>
      <c r="P50">
        <v>14</v>
      </c>
      <c r="Q50">
        <v>9</v>
      </c>
      <c r="R50">
        <v>1</v>
      </c>
    </row>
    <row r="51" spans="1:18">
      <c r="A51" t="s">
        <v>55</v>
      </c>
      <c r="B51">
        <v>542</v>
      </c>
      <c r="C51">
        <v>318</v>
      </c>
      <c r="D51">
        <v>224</v>
      </c>
      <c r="E51">
        <v>124</v>
      </c>
      <c r="F51">
        <v>133</v>
      </c>
      <c r="G51">
        <v>67</v>
      </c>
      <c r="H51">
        <v>10860</v>
      </c>
      <c r="I51">
        <v>10869</v>
      </c>
      <c r="J51">
        <v>14</v>
      </c>
      <c r="K51">
        <v>5</v>
      </c>
      <c r="L51">
        <v>10792</v>
      </c>
      <c r="M51">
        <v>1</v>
      </c>
      <c r="N51">
        <v>3</v>
      </c>
      <c r="O51">
        <v>675</v>
      </c>
      <c r="P51">
        <v>5</v>
      </c>
      <c r="Q51">
        <v>1</v>
      </c>
      <c r="R51">
        <v>0</v>
      </c>
    </row>
    <row r="52" spans="1:18">
      <c r="A52" t="s">
        <v>56</v>
      </c>
      <c r="B52">
        <v>2163</v>
      </c>
      <c r="C52">
        <v>915</v>
      </c>
      <c r="D52">
        <v>1248</v>
      </c>
      <c r="E52">
        <v>407</v>
      </c>
      <c r="F52">
        <v>413</v>
      </c>
      <c r="G52">
        <v>181</v>
      </c>
      <c r="H52">
        <v>22673</v>
      </c>
      <c r="I52">
        <v>22584</v>
      </c>
      <c r="J52">
        <v>59</v>
      </c>
      <c r="K52">
        <v>148</v>
      </c>
      <c r="L52">
        <v>21872</v>
      </c>
      <c r="M52">
        <v>26</v>
      </c>
      <c r="N52">
        <v>76</v>
      </c>
      <c r="O52">
        <v>1306</v>
      </c>
      <c r="P52">
        <v>8</v>
      </c>
      <c r="Q52">
        <v>3</v>
      </c>
      <c r="R52">
        <v>0</v>
      </c>
    </row>
    <row r="53" spans="1:18">
      <c r="A53" t="s">
        <v>57</v>
      </c>
      <c r="B53">
        <v>234</v>
      </c>
      <c r="C53">
        <v>128</v>
      </c>
      <c r="D53">
        <v>106</v>
      </c>
      <c r="E53">
        <v>38</v>
      </c>
      <c r="F53">
        <v>113</v>
      </c>
      <c r="G53">
        <v>17</v>
      </c>
      <c r="H53">
        <v>10378</v>
      </c>
      <c r="I53">
        <v>10369</v>
      </c>
      <c r="J53">
        <v>32</v>
      </c>
      <c r="K53">
        <v>41</v>
      </c>
      <c r="L53">
        <v>10196</v>
      </c>
      <c r="M53">
        <v>12</v>
      </c>
      <c r="N53">
        <v>18</v>
      </c>
      <c r="O53">
        <v>289</v>
      </c>
      <c r="P53">
        <v>0</v>
      </c>
      <c r="Q53">
        <v>0</v>
      </c>
      <c r="R53">
        <v>0</v>
      </c>
    </row>
    <row r="54" spans="1:18">
      <c r="A54" t="s">
        <v>58</v>
      </c>
      <c r="B54">
        <v>184</v>
      </c>
      <c r="C54">
        <v>69</v>
      </c>
      <c r="D54">
        <v>115</v>
      </c>
      <c r="E54">
        <v>190</v>
      </c>
      <c r="F54">
        <v>49</v>
      </c>
      <c r="G54">
        <v>30</v>
      </c>
      <c r="H54">
        <v>14736</v>
      </c>
      <c r="I54">
        <v>14737</v>
      </c>
      <c r="J54">
        <v>22</v>
      </c>
      <c r="K54">
        <v>21</v>
      </c>
      <c r="L54">
        <v>14637</v>
      </c>
      <c r="M54">
        <v>9</v>
      </c>
      <c r="N54">
        <v>9</v>
      </c>
      <c r="O54">
        <v>725</v>
      </c>
      <c r="P54">
        <v>1</v>
      </c>
      <c r="Q54">
        <v>1</v>
      </c>
      <c r="R54">
        <v>0</v>
      </c>
    </row>
    <row r="55" spans="1:18">
      <c r="A55" t="s">
        <v>59</v>
      </c>
      <c r="B55">
        <v>307</v>
      </c>
      <c r="C55">
        <v>171</v>
      </c>
      <c r="D55">
        <v>136</v>
      </c>
      <c r="E55">
        <v>120</v>
      </c>
      <c r="F55">
        <v>128</v>
      </c>
      <c r="G55">
        <v>38</v>
      </c>
      <c r="H55">
        <v>14663</v>
      </c>
      <c r="I55">
        <v>14663</v>
      </c>
      <c r="J55">
        <v>23</v>
      </c>
      <c r="K55">
        <v>23</v>
      </c>
      <c r="L55">
        <v>14251</v>
      </c>
      <c r="M55">
        <v>12</v>
      </c>
      <c r="N55">
        <v>7</v>
      </c>
      <c r="O55">
        <v>780</v>
      </c>
      <c r="P55">
        <v>0</v>
      </c>
      <c r="Q55">
        <v>0</v>
      </c>
      <c r="R55">
        <v>0</v>
      </c>
    </row>
  </sheetData>
  <sheetProtection autoFilter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4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197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60005</v>
      </c>
      <c r="C2" s="7">
        <f>November!D2</f>
        <v>60888</v>
      </c>
      <c r="D2" s="7">
        <f>DecemberR!I2</f>
        <v>60738</v>
      </c>
      <c r="E2" s="7">
        <f>DecemberR!J2</f>
        <v>416</v>
      </c>
      <c r="F2" s="7">
        <f>DecemberR!K2</f>
        <v>569</v>
      </c>
      <c r="G2" s="7">
        <f>DecemberR!L2</f>
        <v>59337</v>
      </c>
      <c r="H2" s="7">
        <f>DecemberR!M2</f>
        <v>190</v>
      </c>
      <c r="I2" s="7">
        <f>DecemberR!N2</f>
        <v>240</v>
      </c>
      <c r="J2" s="7">
        <f>DecemberR!B2</f>
        <v>4473</v>
      </c>
      <c r="K2" s="7">
        <f>DecemberR!C2</f>
        <v>2398</v>
      </c>
      <c r="L2" s="7">
        <f>DecemberR!D2</f>
        <v>2075</v>
      </c>
      <c r="M2" s="7">
        <f>DecemberR!U2</f>
        <v>485</v>
      </c>
      <c r="N2" s="7">
        <f>DecemberR!G2</f>
        <v>462</v>
      </c>
      <c r="O2" s="7">
        <f>DecemberR!O2</f>
        <v>6620</v>
      </c>
      <c r="P2" s="7">
        <f>DecemberR!P2</f>
        <v>16</v>
      </c>
      <c r="Q2" s="7">
        <f>DecemberR!Q2</f>
        <v>35</v>
      </c>
      <c r="R2" s="7">
        <f>DecemberR!R2</f>
        <v>108</v>
      </c>
      <c r="S2" s="7">
        <f>DecemberR!E2</f>
        <v>782</v>
      </c>
      <c r="T2" s="7">
        <f>DecemberR!F2</f>
        <v>730</v>
      </c>
    </row>
    <row r="3" spans="1:20">
      <c r="A3" s="8" t="s">
        <v>8</v>
      </c>
      <c r="B3" s="8">
        <f>'YTD Totals'!B3</f>
        <v>26133</v>
      </c>
      <c r="C3" s="8">
        <f>November!D3</f>
        <v>26787</v>
      </c>
      <c r="D3" s="8">
        <f>DecemberR!I3</f>
        <v>26765</v>
      </c>
      <c r="E3" s="8">
        <f>DecemberR!J3</f>
        <v>142</v>
      </c>
      <c r="F3" s="8">
        <f>DecemberR!K3</f>
        <v>159</v>
      </c>
      <c r="G3" s="8">
        <f>DecemberR!L3</f>
        <v>26281</v>
      </c>
      <c r="H3" s="8">
        <f>DecemberR!M3</f>
        <v>65</v>
      </c>
      <c r="I3" s="8">
        <f>DecemberR!N3</f>
        <v>100</v>
      </c>
      <c r="J3" s="8">
        <f>DecemberR!B3</f>
        <v>1865</v>
      </c>
      <c r="K3" s="8">
        <f>DecemberR!C3</f>
        <v>930</v>
      </c>
      <c r="L3" s="8">
        <f>DecemberR!D3</f>
        <v>935</v>
      </c>
      <c r="M3" s="8">
        <f>DecemberR!U3</f>
        <v>316</v>
      </c>
      <c r="N3" s="8">
        <f>DecemberR!G3</f>
        <v>178</v>
      </c>
      <c r="O3" s="8">
        <f>DecemberR!O3</f>
        <v>4083</v>
      </c>
      <c r="P3" s="8">
        <f>DecemberR!P3</f>
        <v>6</v>
      </c>
      <c r="Q3" s="8">
        <f>DecemberR!Q3</f>
        <v>30</v>
      </c>
      <c r="R3" s="8">
        <f>DecemberR!R3</f>
        <v>34</v>
      </c>
      <c r="S3" s="8">
        <f>DecemberR!E3</f>
        <v>294</v>
      </c>
      <c r="T3" s="8">
        <f>DecemberR!F3</f>
        <v>444</v>
      </c>
    </row>
    <row r="4" spans="1:20">
      <c r="A4" s="7" t="s">
        <v>9</v>
      </c>
      <c r="B4" s="7">
        <f>'YTD Totals'!B4</f>
        <v>67246</v>
      </c>
      <c r="C4" s="7">
        <f>November!D4</f>
        <v>65908</v>
      </c>
      <c r="D4" s="7">
        <f>DecemberR!I4</f>
        <v>65896</v>
      </c>
      <c r="E4" s="7">
        <f>DecemberR!J4</f>
        <v>392</v>
      </c>
      <c r="F4" s="7">
        <f>DecemberR!K4</f>
        <v>399</v>
      </c>
      <c r="G4" s="7">
        <f>DecemberR!L4</f>
        <v>62355</v>
      </c>
      <c r="H4" s="7">
        <f>DecemberR!M4</f>
        <v>188</v>
      </c>
      <c r="I4" s="7">
        <f>DecemberR!N4</f>
        <v>117</v>
      </c>
      <c r="J4" s="7">
        <f>DecemberR!B4</f>
        <v>7216</v>
      </c>
      <c r="K4" s="7">
        <f>DecemberR!C4</f>
        <v>3393</v>
      </c>
      <c r="L4" s="7">
        <f>DecemberR!D4</f>
        <v>3823</v>
      </c>
      <c r="M4" s="7">
        <f>DecemberR!U5</f>
        <v>1027</v>
      </c>
      <c r="N4" s="7">
        <f>DecemberR!G4</f>
        <v>563</v>
      </c>
      <c r="O4" s="7">
        <f>DecemberR!O4</f>
        <v>6907</v>
      </c>
      <c r="P4" s="7">
        <f>DecemberR!P4</f>
        <v>13</v>
      </c>
      <c r="Q4" s="7">
        <f>DecemberR!Q4</f>
        <v>79</v>
      </c>
      <c r="R4" s="7">
        <f>DecemberR!R4</f>
        <v>101</v>
      </c>
      <c r="S4" s="7">
        <f>DecemberR!E4</f>
        <v>971</v>
      </c>
      <c r="T4" s="7">
        <f>DecemberR!F4</f>
        <v>900</v>
      </c>
    </row>
    <row r="5" spans="1:20">
      <c r="A5" s="8" t="s">
        <v>10</v>
      </c>
      <c r="B5" s="8">
        <f>'YTD Totals'!B5</f>
        <v>11962</v>
      </c>
      <c r="C5" s="8">
        <f>November!D5</f>
        <v>11998</v>
      </c>
      <c r="D5" s="8">
        <f>DecemberR!I5</f>
        <v>12016</v>
      </c>
      <c r="E5" s="8">
        <f>DecemberR!J5</f>
        <v>19</v>
      </c>
      <c r="F5" s="8">
        <f>DecemberR!K5</f>
        <v>1</v>
      </c>
      <c r="G5" s="8">
        <f>DecemberR!L5</f>
        <v>11740</v>
      </c>
      <c r="H5" s="8">
        <f>DecemberR!M5</f>
        <v>5</v>
      </c>
      <c r="I5" s="8">
        <f>DecemberR!N5</f>
        <v>1</v>
      </c>
      <c r="J5" s="8">
        <f>DecemberR!B5</f>
        <v>260</v>
      </c>
      <c r="K5" s="8">
        <f>DecemberR!C5</f>
        <v>110</v>
      </c>
      <c r="L5" s="8">
        <f>DecemberR!D5</f>
        <v>150</v>
      </c>
      <c r="M5" s="8">
        <f>DecemberR!U7</f>
        <v>13</v>
      </c>
      <c r="N5" s="8">
        <f>DecemberR!G5</f>
        <v>15</v>
      </c>
      <c r="O5" s="8">
        <f>DecemberR!O5</f>
        <v>165</v>
      </c>
      <c r="P5" s="8">
        <f>DecemberR!P5</f>
        <v>0</v>
      </c>
      <c r="Q5" s="8">
        <f>DecemberR!Q5</f>
        <v>1</v>
      </c>
      <c r="R5" s="8">
        <f>DecemberR!R5</f>
        <v>1</v>
      </c>
      <c r="S5" s="8">
        <f>DecemberR!E5</f>
        <v>105</v>
      </c>
      <c r="T5" s="8">
        <f>DecemberR!F5</f>
        <v>27</v>
      </c>
    </row>
    <row r="6" spans="1:20">
      <c r="A6" s="7" t="s">
        <v>11</v>
      </c>
      <c r="B6" s="7">
        <f>'YTD Totals'!B6</f>
        <v>57156</v>
      </c>
      <c r="C6" s="7">
        <f>November!D6</f>
        <v>58463</v>
      </c>
      <c r="D6" s="7">
        <f>DecemberR!I6</f>
        <v>58593</v>
      </c>
      <c r="E6" s="7">
        <f>DecemberR!J6</f>
        <v>501</v>
      </c>
      <c r="F6" s="7">
        <f>DecemberR!K6</f>
        <v>361</v>
      </c>
      <c r="G6" s="7">
        <f>DecemberR!L6</f>
        <v>55663</v>
      </c>
      <c r="H6" s="7">
        <f>DecemberR!M6</f>
        <v>255</v>
      </c>
      <c r="I6" s="7">
        <f>DecemberR!N6</f>
        <v>192</v>
      </c>
      <c r="J6" s="7">
        <f>DecemberR!B6</f>
        <v>4169</v>
      </c>
      <c r="K6" s="7">
        <f>DecemberR!C6</f>
        <v>2132</v>
      </c>
      <c r="L6" s="7">
        <f>DecemberR!D6</f>
        <v>2037</v>
      </c>
      <c r="M6" s="7">
        <f>DecemberR!U8</f>
        <v>366</v>
      </c>
      <c r="N6" s="7">
        <f>DecemberR!G6</f>
        <v>485</v>
      </c>
      <c r="O6" s="7">
        <f>DecemberR!O6</f>
        <v>12675</v>
      </c>
      <c r="P6" s="7">
        <f>DecemberR!P6</f>
        <v>18</v>
      </c>
      <c r="Q6" s="7">
        <f>DecemberR!Q6</f>
        <v>48</v>
      </c>
      <c r="R6" s="7">
        <f>DecemberR!R6</f>
        <v>95</v>
      </c>
      <c r="S6" s="7">
        <f>DecemberR!E6</f>
        <v>794</v>
      </c>
      <c r="T6" s="7">
        <f>DecemberR!F6</f>
        <v>878</v>
      </c>
    </row>
    <row r="7" spans="1:20">
      <c r="A7" s="8" t="s">
        <v>12</v>
      </c>
      <c r="B7" s="8">
        <f>'YTD Totals'!B7</f>
        <v>14058</v>
      </c>
      <c r="C7" s="8">
        <f>November!D7</f>
        <v>14178</v>
      </c>
      <c r="D7" s="8">
        <f>DecemberR!I7</f>
        <v>14200</v>
      </c>
      <c r="E7" s="8">
        <f>DecemberR!J7</f>
        <v>33</v>
      </c>
      <c r="F7" s="8">
        <f>DecemberR!K7</f>
        <v>11</v>
      </c>
      <c r="G7" s="8">
        <f>DecemberR!L7</f>
        <v>14110</v>
      </c>
      <c r="H7" s="8">
        <f>DecemberR!M7</f>
        <v>5</v>
      </c>
      <c r="I7" s="8">
        <f>DecemberR!N7</f>
        <v>3</v>
      </c>
      <c r="J7" s="8">
        <f>DecemberR!B7</f>
        <v>715</v>
      </c>
      <c r="K7" s="8">
        <f>DecemberR!C7</f>
        <v>449</v>
      </c>
      <c r="L7" s="8">
        <f>DecemberR!D7</f>
        <v>266</v>
      </c>
      <c r="M7" s="8">
        <f>DecemberR!U9</f>
        <v>17</v>
      </c>
      <c r="N7" s="8">
        <f>DecemberR!G7</f>
        <v>61</v>
      </c>
      <c r="O7" s="8">
        <f>DecemberR!O7</f>
        <v>670</v>
      </c>
      <c r="P7" s="8">
        <f>DecemberR!P7</f>
        <v>7</v>
      </c>
      <c r="Q7" s="8">
        <f>DecemberR!Q7</f>
        <v>5</v>
      </c>
      <c r="R7" s="8">
        <f>DecemberR!R7</f>
        <v>4</v>
      </c>
      <c r="S7" s="8">
        <f>DecemberR!E7</f>
        <v>109</v>
      </c>
      <c r="T7" s="8">
        <f>DecemberR!F7</f>
        <v>171</v>
      </c>
    </row>
    <row r="8" spans="1:20">
      <c r="A8" s="7" t="s">
        <v>13</v>
      </c>
      <c r="B8" s="7">
        <f>'YTD Totals'!B8</f>
        <v>9608</v>
      </c>
      <c r="C8" s="7">
        <f>November!D8</f>
        <v>9628</v>
      </c>
      <c r="D8" s="7">
        <f>DecemberR!I8</f>
        <v>9615</v>
      </c>
      <c r="E8" s="7">
        <f>DecemberR!J8</f>
        <v>0</v>
      </c>
      <c r="F8" s="7">
        <f>DecemberR!K8</f>
        <v>13</v>
      </c>
      <c r="G8" s="7">
        <f>DecemberR!L8</f>
        <v>9460</v>
      </c>
      <c r="H8" s="7">
        <f>DecemberR!M8</f>
        <v>0</v>
      </c>
      <c r="I8" s="7">
        <f>DecemberR!N8</f>
        <v>2</v>
      </c>
      <c r="J8" s="7">
        <f>DecemberR!B8</f>
        <v>470</v>
      </c>
      <c r="K8" s="7">
        <f>DecemberR!C8</f>
        <v>387</v>
      </c>
      <c r="L8" s="7">
        <f>DecemberR!D8</f>
        <v>83</v>
      </c>
      <c r="M8" s="7">
        <f>DecemberR!U10</f>
        <v>42</v>
      </c>
      <c r="N8" s="7">
        <f>DecemberR!G8</f>
        <v>48</v>
      </c>
      <c r="O8" s="7">
        <f>DecemberR!O8</f>
        <v>522</v>
      </c>
      <c r="P8" s="7">
        <f>DecemberR!P8</f>
        <v>2</v>
      </c>
      <c r="Q8" s="7">
        <f>DecemberR!Q8</f>
        <v>6</v>
      </c>
      <c r="R8" s="7">
        <f>DecemberR!R8</f>
        <v>6</v>
      </c>
      <c r="S8" s="7">
        <f>DecemberR!E8</f>
        <v>75</v>
      </c>
      <c r="T8" s="7">
        <f>DecemberR!F8</f>
        <v>104</v>
      </c>
    </row>
    <row r="9" spans="1:20">
      <c r="A9" s="8" t="s">
        <v>14</v>
      </c>
      <c r="B9" s="8">
        <f>'YTD Totals'!B9</f>
        <v>8361</v>
      </c>
      <c r="C9" s="8">
        <f>November!D9</f>
        <v>8285</v>
      </c>
      <c r="D9" s="8">
        <f>DecemberR!I9</f>
        <v>8229</v>
      </c>
      <c r="E9" s="8">
        <f>DecemberR!J9</f>
        <v>18</v>
      </c>
      <c r="F9" s="8">
        <f>DecemberR!K9</f>
        <v>74</v>
      </c>
      <c r="G9" s="8">
        <f>DecemberR!L9</f>
        <v>8101</v>
      </c>
      <c r="H9" s="8">
        <f>DecemberR!M9</f>
        <v>4</v>
      </c>
      <c r="I9" s="8">
        <f>DecemberR!N9</f>
        <v>21</v>
      </c>
      <c r="J9" s="8">
        <f>DecemberR!B9</f>
        <v>187</v>
      </c>
      <c r="K9" s="8">
        <f>DecemberR!C9</f>
        <v>164</v>
      </c>
      <c r="L9" s="8">
        <f>DecemberR!D9</f>
        <v>23</v>
      </c>
      <c r="M9" s="8">
        <f>DecemberR!U11</f>
        <v>16</v>
      </c>
      <c r="N9" s="8">
        <f>DecemberR!G9</f>
        <v>28</v>
      </c>
      <c r="O9" s="8">
        <f>DecemberR!O9</f>
        <v>236</v>
      </c>
      <c r="P9" s="8">
        <f>DecemberR!P9</f>
        <v>0</v>
      </c>
      <c r="Q9" s="8">
        <f>DecemberR!Q9</f>
        <v>3</v>
      </c>
      <c r="R9" s="8">
        <f>DecemberR!R9</f>
        <v>1</v>
      </c>
      <c r="S9" s="8">
        <f>DecemberR!E9</f>
        <v>43</v>
      </c>
      <c r="T9" s="8">
        <f>DecemberR!F9</f>
        <v>15</v>
      </c>
    </row>
    <row r="10" spans="1:20">
      <c r="A10" s="7" t="s">
        <v>15</v>
      </c>
      <c r="B10" s="7">
        <f>'YTD Totals'!B10</f>
        <v>5366</v>
      </c>
      <c r="C10" s="7">
        <f>November!D10</f>
        <v>5380</v>
      </c>
      <c r="D10" s="7">
        <f>DecemberR!I10</f>
        <v>5457</v>
      </c>
      <c r="E10" s="7">
        <f>DecemberR!J10</f>
        <v>79</v>
      </c>
      <c r="F10" s="7">
        <f>DecemberR!K10</f>
        <v>2</v>
      </c>
      <c r="G10" s="7">
        <f>DecemberR!L10</f>
        <v>5373</v>
      </c>
      <c r="H10" s="7">
        <f>DecemberR!M10</f>
        <v>0</v>
      </c>
      <c r="I10" s="7">
        <f>DecemberR!N10</f>
        <v>1</v>
      </c>
      <c r="J10" s="7">
        <f>DecemberR!B10</f>
        <v>17</v>
      </c>
      <c r="K10" s="7">
        <f>DecemberR!C10</f>
        <v>9</v>
      </c>
      <c r="L10" s="7">
        <f>DecemberR!D10</f>
        <v>8</v>
      </c>
      <c r="M10" s="7">
        <f>DecemberR!U12</f>
        <v>1</v>
      </c>
      <c r="N10" s="7">
        <f>DecemberR!G10</f>
        <v>7</v>
      </c>
      <c r="O10" s="7">
        <f>DecemberR!O10</f>
        <v>126</v>
      </c>
      <c r="P10" s="7">
        <f>DecemberR!P10</f>
        <v>1</v>
      </c>
      <c r="Q10" s="7">
        <f>DecemberR!Q10</f>
        <v>1</v>
      </c>
      <c r="R10" s="7">
        <f>DecemberR!R10</f>
        <v>2</v>
      </c>
      <c r="S10" s="7">
        <f>DecemberR!E10</f>
        <v>39</v>
      </c>
      <c r="T10" s="7">
        <f>DecemberR!F10</f>
        <v>4</v>
      </c>
    </row>
    <row r="11" spans="1:20">
      <c r="A11" s="8" t="s">
        <v>16</v>
      </c>
      <c r="B11" s="8">
        <f>'YTD Totals'!B11</f>
        <v>35730</v>
      </c>
      <c r="C11" s="8">
        <f>November!D11</f>
        <v>350</v>
      </c>
      <c r="D11" s="8">
        <f>DecemberR!I11</f>
        <v>350</v>
      </c>
      <c r="E11" s="8">
        <f>DecemberR!J11</f>
        <v>0</v>
      </c>
      <c r="F11" s="8">
        <f>DecemberR!K11</f>
        <v>0</v>
      </c>
      <c r="G11" s="8">
        <f>DecemberR!L11</f>
        <v>350</v>
      </c>
      <c r="H11" s="8">
        <f>DecemberR!M11</f>
        <v>0</v>
      </c>
      <c r="I11" s="8">
        <f>DecemberR!N11</f>
        <v>0</v>
      </c>
      <c r="J11" s="8">
        <f>DecemberR!B11</f>
        <v>0</v>
      </c>
      <c r="K11" s="8">
        <f>DecemberR!C11</f>
        <v>0</v>
      </c>
      <c r="L11" s="8">
        <f>DecemberR!D11</f>
        <v>0</v>
      </c>
      <c r="M11" s="8"/>
      <c r="N11" s="8">
        <f>DecemberR!G11</f>
        <v>0</v>
      </c>
      <c r="O11" s="8">
        <f>DecemberR!O11</f>
        <v>3</v>
      </c>
      <c r="P11" s="8">
        <f>DecemberR!P11</f>
        <v>0</v>
      </c>
      <c r="Q11" s="8">
        <f>DecemberR!Q11</f>
        <v>0</v>
      </c>
      <c r="R11" s="8">
        <f>DecemberR!R11</f>
        <v>0</v>
      </c>
      <c r="S11" s="8">
        <f>DecemberR!E11</f>
        <v>0</v>
      </c>
      <c r="T11" s="8">
        <f>DecemberR!F11</f>
        <v>0</v>
      </c>
    </row>
    <row r="12" spans="1:20">
      <c r="A12" s="9" t="s">
        <v>17</v>
      </c>
      <c r="B12" s="9">
        <f>'YTD Totals'!B12</f>
        <v>2903</v>
      </c>
      <c r="C12" s="9">
        <f>November!D12</f>
        <v>3036</v>
      </c>
      <c r="D12" s="9">
        <f>DecemberR!I12</f>
        <v>3066</v>
      </c>
      <c r="E12" s="9">
        <f>DecemberR!J12</f>
        <v>32</v>
      </c>
      <c r="F12" s="9">
        <f>DecemberR!K12</f>
        <v>3</v>
      </c>
      <c r="G12" s="9">
        <f>DecemberR!L12</f>
        <v>3018</v>
      </c>
      <c r="H12" s="9">
        <f>DecemberR!M12</f>
        <v>9</v>
      </c>
      <c r="I12" s="9">
        <f>DecemberR!N12</f>
        <v>1</v>
      </c>
      <c r="J12" s="9">
        <f>DecemberR!B12</f>
        <v>131</v>
      </c>
      <c r="K12" s="9">
        <f>DecemberR!C12</f>
        <v>69</v>
      </c>
      <c r="L12" s="9">
        <f>DecemberR!D12</f>
        <v>62</v>
      </c>
      <c r="M12" s="9"/>
      <c r="N12" s="9">
        <f>DecemberR!G12</f>
        <v>21</v>
      </c>
      <c r="O12" s="9">
        <f>DecemberR!O12</f>
        <v>516</v>
      </c>
      <c r="P12" s="9">
        <f>DecemberR!P12</f>
        <v>1</v>
      </c>
      <c r="Q12" s="9">
        <f>DecemberR!Q12</f>
        <v>1</v>
      </c>
      <c r="R12" s="9">
        <f>DecemberR!R12</f>
        <v>1</v>
      </c>
      <c r="S12" s="9">
        <f>DecemberR!E12</f>
        <v>75</v>
      </c>
      <c r="T12" s="9">
        <f>DecemberR!F12</f>
        <v>30</v>
      </c>
    </row>
    <row r="13" spans="1:20">
      <c r="A13" s="9" t="s">
        <v>18</v>
      </c>
      <c r="B13" s="9">
        <f>'YTD Totals'!B13</f>
        <v>4779</v>
      </c>
      <c r="C13" s="9">
        <f>November!D13</f>
        <v>4920</v>
      </c>
      <c r="D13" s="9">
        <f>DecemberR!I13</f>
        <v>5010</v>
      </c>
      <c r="E13" s="9">
        <f>DecemberR!J13</f>
        <v>85</v>
      </c>
      <c r="F13" s="9">
        <f>DecemberR!K13</f>
        <v>4</v>
      </c>
      <c r="G13" s="9">
        <f>DecemberR!L13</f>
        <v>4917</v>
      </c>
      <c r="H13" s="9">
        <f>DecemberR!M13</f>
        <v>29</v>
      </c>
      <c r="I13" s="9">
        <f>DecemberR!N13</f>
        <v>1</v>
      </c>
      <c r="J13" s="9">
        <f>DecemberR!B13</f>
        <v>437</v>
      </c>
      <c r="K13" s="9">
        <f>DecemberR!C13</f>
        <v>298</v>
      </c>
      <c r="L13" s="9">
        <f>DecemberR!D13</f>
        <v>139</v>
      </c>
      <c r="M13" s="9"/>
      <c r="N13" s="9">
        <f>DecemberR!G13</f>
        <v>46</v>
      </c>
      <c r="O13" s="9">
        <f>DecemberR!O13</f>
        <v>544</v>
      </c>
      <c r="P13" s="9">
        <f>DecemberR!P13</f>
        <v>1</v>
      </c>
      <c r="Q13" s="9">
        <f>DecemberR!Q13</f>
        <v>0</v>
      </c>
      <c r="R13" s="9">
        <f>DecemberR!R13</f>
        <v>6</v>
      </c>
      <c r="S13" s="9">
        <f>DecemberR!E13</f>
        <v>176</v>
      </c>
      <c r="T13" s="9">
        <f>DecemberR!F13</f>
        <v>173</v>
      </c>
    </row>
    <row r="14" spans="1:20">
      <c r="A14" s="9" t="s">
        <v>19</v>
      </c>
      <c r="B14" s="9">
        <f>'YTD Totals'!B14</f>
        <v>12816</v>
      </c>
      <c r="C14" s="9">
        <f>November!D14</f>
        <v>11821</v>
      </c>
      <c r="D14" s="9">
        <f>DecemberR!I14</f>
        <v>11666</v>
      </c>
      <c r="E14" s="9">
        <f>DecemberR!J14</f>
        <v>148</v>
      </c>
      <c r="F14" s="9">
        <f>DecemberR!K14</f>
        <v>250</v>
      </c>
      <c r="G14" s="9">
        <f>DecemberR!L14</f>
        <v>11380</v>
      </c>
      <c r="H14" s="9">
        <f>DecemberR!M14</f>
        <v>50</v>
      </c>
      <c r="I14" s="9">
        <f>DecemberR!N14</f>
        <v>30</v>
      </c>
      <c r="J14" s="9">
        <f>DecemberR!B14</f>
        <v>717</v>
      </c>
      <c r="K14" s="9">
        <f>DecemberR!C14</f>
        <v>475</v>
      </c>
      <c r="L14" s="9">
        <f>DecemberR!D14</f>
        <v>242</v>
      </c>
      <c r="M14" s="9"/>
      <c r="N14" s="9">
        <f>DecemberR!G14</f>
        <v>97</v>
      </c>
      <c r="O14" s="9">
        <f>DecemberR!O14</f>
        <v>1202</v>
      </c>
      <c r="P14" s="9">
        <f>DecemberR!P14</f>
        <v>3</v>
      </c>
      <c r="Q14" s="9">
        <f>DecemberR!Q14</f>
        <v>7</v>
      </c>
      <c r="R14" s="9">
        <f>DecemberR!R14</f>
        <v>15</v>
      </c>
      <c r="S14" s="9">
        <f>DecemberR!E14</f>
        <v>295</v>
      </c>
      <c r="T14" s="9">
        <f>DecemberR!F14</f>
        <v>137</v>
      </c>
    </row>
    <row r="15" spans="1:20">
      <c r="A15" s="9" t="s">
        <v>20</v>
      </c>
      <c r="B15" s="9">
        <f>'YTD Totals'!B15</f>
        <v>7265</v>
      </c>
      <c r="C15" s="9">
        <f>November!D15</f>
        <v>7360</v>
      </c>
      <c r="D15" s="9">
        <f>DecemberR!I15</f>
        <v>7389</v>
      </c>
      <c r="E15" s="9">
        <f>DecemberR!J15</f>
        <v>157</v>
      </c>
      <c r="F15" s="9">
        <f>DecemberR!K15</f>
        <v>65</v>
      </c>
      <c r="G15" s="9">
        <f>DecemberR!L15</f>
        <v>7270</v>
      </c>
      <c r="H15" s="9">
        <f>DecemberR!M15</f>
        <v>47</v>
      </c>
      <c r="I15" s="9">
        <f>DecemberR!N15</f>
        <v>9</v>
      </c>
      <c r="J15" s="9">
        <f>DecemberR!B15</f>
        <v>484</v>
      </c>
      <c r="K15" s="9">
        <f>DecemberR!C15</f>
        <v>304</v>
      </c>
      <c r="L15" s="9">
        <f>DecemberR!D15</f>
        <v>180</v>
      </c>
      <c r="M15" s="9"/>
      <c r="N15" s="9">
        <f>DecemberR!G15</f>
        <v>71</v>
      </c>
      <c r="O15" s="9">
        <f>DecemberR!O15</f>
        <v>818</v>
      </c>
      <c r="P15" s="9">
        <f>DecemberR!P15</f>
        <v>3</v>
      </c>
      <c r="Q15" s="9">
        <f>DecemberR!Q15</f>
        <v>3</v>
      </c>
      <c r="R15" s="9">
        <f>DecemberR!R15</f>
        <v>13</v>
      </c>
      <c r="S15" s="9">
        <f>DecemberR!E15</f>
        <v>221</v>
      </c>
      <c r="T15" s="9">
        <f>DecemberR!F15</f>
        <v>123</v>
      </c>
    </row>
    <row r="16" spans="1:20">
      <c r="A16" s="5" t="s">
        <v>70</v>
      </c>
      <c r="B16" s="5">
        <f>'YTD Totals'!B16</f>
        <v>27763</v>
      </c>
      <c r="C16" s="5">
        <f>SUM(C12:C15)</f>
        <v>27137</v>
      </c>
      <c r="D16" s="5">
        <f t="shared" ref="D16:L16" si="0">SUM(D12:D15)</f>
        <v>27131</v>
      </c>
      <c r="E16" s="5">
        <f t="shared" si="0"/>
        <v>422</v>
      </c>
      <c r="F16" s="5">
        <f t="shared" si="0"/>
        <v>322</v>
      </c>
      <c r="G16" s="5">
        <f t="shared" si="0"/>
        <v>26585</v>
      </c>
      <c r="H16" s="5">
        <f t="shared" si="0"/>
        <v>135</v>
      </c>
      <c r="I16" s="5">
        <f t="shared" si="0"/>
        <v>41</v>
      </c>
      <c r="J16" s="5">
        <f t="shared" si="0"/>
        <v>1769</v>
      </c>
      <c r="K16" s="5">
        <f t="shared" si="0"/>
        <v>1146</v>
      </c>
      <c r="L16" s="5">
        <f t="shared" si="0"/>
        <v>623</v>
      </c>
      <c r="M16" s="5">
        <f>DecemberR!U14</f>
        <v>95</v>
      </c>
      <c r="N16" s="5">
        <f t="shared" ref="N16:T16" si="1">SUM(N12:N15)</f>
        <v>235</v>
      </c>
      <c r="O16" s="5">
        <f t="shared" si="1"/>
        <v>3080</v>
      </c>
      <c r="P16" s="5">
        <f>SUM(Q12:Q15)</f>
        <v>11</v>
      </c>
      <c r="Q16" s="5">
        <f>SUM(P12:P15)</f>
        <v>8</v>
      </c>
      <c r="R16" s="5">
        <f t="shared" si="1"/>
        <v>35</v>
      </c>
      <c r="S16" s="5">
        <f t="shared" si="1"/>
        <v>767</v>
      </c>
      <c r="T16" s="5">
        <f t="shared" si="1"/>
        <v>463</v>
      </c>
    </row>
    <row r="17" spans="1:20">
      <c r="A17" s="8" t="s">
        <v>21</v>
      </c>
      <c r="B17" s="8">
        <f>'YTD Totals'!B17</f>
        <v>8961</v>
      </c>
      <c r="C17" s="8">
        <f>November!D17</f>
        <v>9094</v>
      </c>
      <c r="D17" s="8">
        <f>DecemberR!I16</f>
        <v>9091</v>
      </c>
      <c r="E17" s="8">
        <f>DecemberR!J16</f>
        <v>1</v>
      </c>
      <c r="F17" s="8">
        <f>DecemberR!K16</f>
        <v>4</v>
      </c>
      <c r="G17" s="8">
        <f>DecemberR!L16</f>
        <v>8947</v>
      </c>
      <c r="H17" s="8">
        <f>DecemberR!M16</f>
        <v>0</v>
      </c>
      <c r="I17" s="8">
        <f>DecemberR!N16</f>
        <v>1</v>
      </c>
      <c r="J17" s="8">
        <f>DecemberR!B16</f>
        <v>218</v>
      </c>
      <c r="K17" s="8">
        <f>DecemberR!C16</f>
        <v>84</v>
      </c>
      <c r="L17" s="8">
        <f>DecemberR!D16</f>
        <v>134</v>
      </c>
      <c r="M17" s="8">
        <f>DecemberR!U15</f>
        <v>42</v>
      </c>
      <c r="N17" s="8">
        <f>DecemberR!G16</f>
        <v>23</v>
      </c>
      <c r="O17" s="8">
        <f>DecemberR!O16</f>
        <v>420</v>
      </c>
      <c r="P17" s="8">
        <f>DecemberR!P16</f>
        <v>1</v>
      </c>
      <c r="Q17" s="8">
        <f>DecemberR!Q16</f>
        <v>1</v>
      </c>
      <c r="R17" s="8">
        <f>DecemberR!R16</f>
        <v>7</v>
      </c>
      <c r="S17" s="8">
        <f>DecemberR!E16</f>
        <v>75</v>
      </c>
      <c r="T17" s="8">
        <f>DecemberR!F16</f>
        <v>25</v>
      </c>
    </row>
    <row r="18" spans="1:20">
      <c r="A18" s="7" t="s">
        <v>22</v>
      </c>
      <c r="B18" s="7">
        <f>'YTD Totals'!B18</f>
        <v>16538</v>
      </c>
      <c r="C18" s="7">
        <f>November!D18</f>
        <v>16163</v>
      </c>
      <c r="D18" s="7">
        <f>DecemberR!I17</f>
        <v>16072</v>
      </c>
      <c r="E18" s="7">
        <f>DecemberR!J17</f>
        <v>172</v>
      </c>
      <c r="F18" s="7">
        <f>DecemberR!K17</f>
        <v>221</v>
      </c>
      <c r="G18" s="7">
        <f>DecemberR!L17</f>
        <v>15825</v>
      </c>
      <c r="H18" s="7">
        <f>DecemberR!M17</f>
        <v>55</v>
      </c>
      <c r="I18" s="7">
        <f>DecemberR!N17</f>
        <v>28</v>
      </c>
      <c r="J18" s="7">
        <f>DecemberR!B17</f>
        <v>1204</v>
      </c>
      <c r="K18" s="7">
        <f>DecemberR!C17</f>
        <v>546</v>
      </c>
      <c r="L18" s="7">
        <f>DecemberR!D17</f>
        <v>658</v>
      </c>
      <c r="M18" s="7">
        <f>DecemberR!U16</f>
        <v>365</v>
      </c>
      <c r="N18" s="7">
        <f>DecemberR!G17</f>
        <v>113</v>
      </c>
      <c r="O18" s="7">
        <f>DecemberR!O17</f>
        <v>2297</v>
      </c>
      <c r="P18" s="7">
        <f>DecemberR!P17</f>
        <v>0</v>
      </c>
      <c r="Q18" s="7">
        <f>DecemberR!Q17</f>
        <v>5</v>
      </c>
      <c r="R18" s="7">
        <f>DecemberR!R17</f>
        <v>29</v>
      </c>
      <c r="S18" s="7">
        <f>DecemberR!E17</f>
        <v>370</v>
      </c>
      <c r="T18" s="7">
        <f>DecemberR!F17</f>
        <v>427</v>
      </c>
    </row>
    <row r="19" spans="1:20">
      <c r="A19" s="8" t="s">
        <v>23</v>
      </c>
      <c r="B19" s="8">
        <f>'YTD Totals'!B19</f>
        <v>11179</v>
      </c>
      <c r="C19" s="8">
        <f>November!D19</f>
        <v>11380</v>
      </c>
      <c r="D19" s="8">
        <f>DecemberR!I18</f>
        <v>11406</v>
      </c>
      <c r="E19" s="8">
        <f>DecemberR!J18</f>
        <v>27</v>
      </c>
      <c r="F19" s="8">
        <f>DecemberR!K18</f>
        <v>1</v>
      </c>
      <c r="G19" s="8">
        <f>DecemberR!L18</f>
        <v>11278</v>
      </c>
      <c r="H19" s="8">
        <f>DecemberR!M18</f>
        <v>4</v>
      </c>
      <c r="I19" s="8">
        <f>DecemberR!N18</f>
        <v>0</v>
      </c>
      <c r="J19" s="8">
        <f>DecemberR!B18</f>
        <v>593</v>
      </c>
      <c r="K19" s="8">
        <f>DecemberR!C18</f>
        <v>215</v>
      </c>
      <c r="L19" s="8">
        <f>DecemberR!D18</f>
        <v>378</v>
      </c>
      <c r="M19" s="8">
        <f>DecemberR!U4</f>
        <v>5</v>
      </c>
      <c r="N19" s="8">
        <f>DecemberR!G18</f>
        <v>28</v>
      </c>
      <c r="O19" s="8">
        <f>DecemberR!O18</f>
        <v>119</v>
      </c>
      <c r="P19" s="8">
        <f>DecemberR!P18</f>
        <v>0</v>
      </c>
      <c r="Q19" s="8">
        <f>DecemberR!Q18</f>
        <v>0</v>
      </c>
      <c r="R19" s="8">
        <f>DecemberR!R18</f>
        <v>1</v>
      </c>
      <c r="S19" s="8">
        <f>DecemberR!E18</f>
        <v>125</v>
      </c>
      <c r="T19" s="8">
        <f>DecemberR!F18</f>
        <v>29</v>
      </c>
    </row>
    <row r="20" spans="1:20">
      <c r="A20" s="7" t="s">
        <v>24</v>
      </c>
      <c r="B20" s="7">
        <f>'YTD Totals'!B20</f>
        <v>31360</v>
      </c>
      <c r="C20" s="7">
        <f>November!D20</f>
        <v>30779</v>
      </c>
      <c r="D20" s="7">
        <f>DecemberR!I19</f>
        <v>30441</v>
      </c>
      <c r="E20" s="7">
        <f>DecemberR!J19</f>
        <v>181</v>
      </c>
      <c r="F20" s="7">
        <f>DecemberR!K19</f>
        <v>522</v>
      </c>
      <c r="G20" s="7">
        <f>DecemberR!L19</f>
        <v>29642</v>
      </c>
      <c r="H20" s="7">
        <f>DecemberR!M19</f>
        <v>29</v>
      </c>
      <c r="I20" s="7">
        <f>DecemberR!N19</f>
        <v>16</v>
      </c>
      <c r="J20" s="7">
        <f>DecemberR!B19</f>
        <v>612</v>
      </c>
      <c r="K20" s="7">
        <f>DecemberR!C19</f>
        <v>357</v>
      </c>
      <c r="L20" s="7">
        <f>DecemberR!D19</f>
        <v>255</v>
      </c>
      <c r="M20" s="7">
        <f>DecemberR!U27</f>
        <v>123</v>
      </c>
      <c r="N20" s="7">
        <f>DecemberR!G19</f>
        <v>83</v>
      </c>
      <c r="O20" s="7">
        <f>DecemberR!O19</f>
        <v>2945</v>
      </c>
      <c r="P20" s="7">
        <f>DecemberR!P19</f>
        <v>6</v>
      </c>
      <c r="Q20" s="7">
        <f>DecemberR!Q19</f>
        <v>14</v>
      </c>
      <c r="R20" s="7">
        <f>DecemberR!R19</f>
        <v>53</v>
      </c>
      <c r="S20" s="7">
        <f>DecemberR!E19</f>
        <v>0</v>
      </c>
      <c r="T20" s="7">
        <f>DecemberR!F19</f>
        <v>281</v>
      </c>
    </row>
    <row r="21" spans="1:20">
      <c r="A21" s="8" t="s">
        <v>173</v>
      </c>
      <c r="B21" s="8">
        <f>'YTD Totals'!B21</f>
        <v>8584</v>
      </c>
      <c r="C21" s="8">
        <f>November!D21</f>
        <v>6963</v>
      </c>
      <c r="D21" s="8">
        <f>DecemberR!I20</f>
        <v>6944</v>
      </c>
      <c r="E21" s="8">
        <f>DecemberR!J20</f>
        <v>0</v>
      </c>
      <c r="F21" s="8">
        <f>DecemberR!K20</f>
        <v>19</v>
      </c>
      <c r="G21" s="8">
        <f>DecemberR!L20</f>
        <v>5764</v>
      </c>
      <c r="H21" s="8">
        <f>DecemberR!M20</f>
        <v>0</v>
      </c>
      <c r="I21" s="8">
        <f>DecemberR!N20</f>
        <v>11</v>
      </c>
      <c r="J21" s="8">
        <f>DecemberR!B20</f>
        <v>1</v>
      </c>
      <c r="K21" s="8">
        <f>DecemberR!C20</f>
        <v>1</v>
      </c>
      <c r="L21" s="8">
        <f>DecemberR!D20</f>
        <v>0</v>
      </c>
      <c r="M21" s="8">
        <f>DecemberR!U17</f>
        <v>5</v>
      </c>
      <c r="N21" s="8">
        <f>DecemberR!G20</f>
        <v>1</v>
      </c>
      <c r="O21" s="8">
        <f>DecemberR!O20</f>
        <v>5573</v>
      </c>
      <c r="P21" s="8">
        <f>DecemberR!P20</f>
        <v>0</v>
      </c>
      <c r="Q21" s="8">
        <f>DecemberR!Q20</f>
        <v>0</v>
      </c>
      <c r="R21" s="8">
        <f>DecemberR!R20</f>
        <v>61</v>
      </c>
      <c r="S21" s="8">
        <f>DecemberR!E20</f>
        <v>29</v>
      </c>
      <c r="T21" s="8">
        <f>DecemberR!F20</f>
        <v>0</v>
      </c>
    </row>
    <row r="22" spans="1:20">
      <c r="A22" s="7" t="s">
        <v>25</v>
      </c>
      <c r="B22" s="7">
        <f>'YTD Totals'!B22</f>
        <v>25750</v>
      </c>
      <c r="C22" s="7">
        <f>November!D22</f>
        <v>25983</v>
      </c>
      <c r="D22" s="7">
        <f>DecemberR!I21</f>
        <v>26052</v>
      </c>
      <c r="E22" s="7">
        <f>DecemberR!J21</f>
        <v>81</v>
      </c>
      <c r="F22" s="7">
        <f>DecemberR!K21</f>
        <v>13</v>
      </c>
      <c r="G22" s="7">
        <f>DecemberR!L21</f>
        <v>25397</v>
      </c>
      <c r="H22" s="7">
        <f>DecemberR!M21</f>
        <v>19</v>
      </c>
      <c r="I22" s="7">
        <f>DecemberR!N21</f>
        <v>1</v>
      </c>
      <c r="J22" s="7">
        <f>DecemberR!B21</f>
        <v>1154</v>
      </c>
      <c r="K22" s="7">
        <f>DecemberR!C21</f>
        <v>857</v>
      </c>
      <c r="L22" s="7">
        <f>DecemberR!D21</f>
        <v>297</v>
      </c>
      <c r="M22" s="7">
        <f>DecemberR!U6</f>
        <v>108</v>
      </c>
      <c r="N22" s="7">
        <f>DecemberR!G21</f>
        <v>195</v>
      </c>
      <c r="O22" s="7">
        <f>DecemberR!O21</f>
        <v>4340</v>
      </c>
      <c r="P22" s="7">
        <f>DecemberR!P21</f>
        <v>1</v>
      </c>
      <c r="Q22" s="7">
        <f>DecemberR!Q21</f>
        <v>24</v>
      </c>
      <c r="R22" s="7">
        <f>DecemberR!R21</f>
        <v>36</v>
      </c>
      <c r="S22" s="7">
        <f>DecemberR!E21</f>
        <v>281</v>
      </c>
      <c r="T22" s="7">
        <f>DecemberR!F21</f>
        <v>352</v>
      </c>
    </row>
    <row r="23" spans="1:20">
      <c r="A23" s="8" t="s">
        <v>26</v>
      </c>
      <c r="B23" s="8">
        <f>'YTD Totals'!B23</f>
        <v>13772</v>
      </c>
      <c r="C23" s="8">
        <f>November!D23</f>
        <v>14119</v>
      </c>
      <c r="D23" s="8">
        <f>DecemberR!I22</f>
        <v>14179</v>
      </c>
      <c r="E23" s="8">
        <f>DecemberR!J22</f>
        <v>60</v>
      </c>
      <c r="F23" s="8">
        <f>DecemberR!K22</f>
        <v>4</v>
      </c>
      <c r="G23" s="8">
        <f>DecemberR!L22</f>
        <v>13555</v>
      </c>
      <c r="H23" s="8">
        <f>DecemberR!M22</f>
        <v>29</v>
      </c>
      <c r="I23" s="8">
        <f>DecemberR!N22</f>
        <v>1</v>
      </c>
      <c r="J23" s="8">
        <f>DecemberR!B22</f>
        <v>82</v>
      </c>
      <c r="K23" s="8">
        <f>DecemberR!C22</f>
        <v>67</v>
      </c>
      <c r="L23" s="8">
        <f>DecemberR!D22</f>
        <v>15</v>
      </c>
      <c r="M23" s="8">
        <f>DecemberR!U18</f>
        <v>20</v>
      </c>
      <c r="N23" s="8">
        <f>DecemberR!G22</f>
        <v>15</v>
      </c>
      <c r="O23" s="8">
        <f>DecemberR!O22</f>
        <v>1685</v>
      </c>
      <c r="P23" s="8">
        <f>DecemberR!P22</f>
        <v>3</v>
      </c>
      <c r="Q23" s="8">
        <f>DecemberR!Q22</f>
        <v>2</v>
      </c>
      <c r="R23" s="8">
        <f>DecemberR!R22</f>
        <v>11</v>
      </c>
      <c r="S23" s="8">
        <f>DecemberR!E22</f>
        <v>97</v>
      </c>
      <c r="T23" s="8">
        <f>DecemberR!F22</f>
        <v>13</v>
      </c>
    </row>
    <row r="24" spans="1:20">
      <c r="A24" s="7" t="s">
        <v>27</v>
      </c>
      <c r="B24" s="7">
        <f>'YTD Totals'!B24</f>
        <v>22008</v>
      </c>
      <c r="C24" s="7">
        <f>November!D24</f>
        <v>22097</v>
      </c>
      <c r="D24" s="7">
        <f>DecemberR!I23</f>
        <v>22090</v>
      </c>
      <c r="E24" s="7">
        <f>DecemberR!J23</f>
        <v>115</v>
      </c>
      <c r="F24" s="7">
        <f>DecemberR!K23</f>
        <v>122</v>
      </c>
      <c r="G24" s="7">
        <f>DecemberR!L23</f>
        <v>21466</v>
      </c>
      <c r="H24" s="7">
        <f>DecemberR!M23</f>
        <v>75</v>
      </c>
      <c r="I24" s="7">
        <f>DecemberR!N23</f>
        <v>32</v>
      </c>
      <c r="J24" s="7">
        <f>DecemberR!B23</f>
        <v>1743</v>
      </c>
      <c r="K24" s="7">
        <f>DecemberR!C23</f>
        <v>999</v>
      </c>
      <c r="L24" s="7">
        <f>DecemberR!D23</f>
        <v>744</v>
      </c>
      <c r="M24" s="7">
        <f>DecemberR!U19</f>
        <v>254</v>
      </c>
      <c r="N24" s="7">
        <f>DecemberR!G23</f>
        <v>211</v>
      </c>
      <c r="O24" s="7">
        <f>DecemberR!O23</f>
        <v>3375</v>
      </c>
      <c r="P24" s="7">
        <f>DecemberR!P23</f>
        <v>4</v>
      </c>
      <c r="Q24" s="7">
        <f>DecemberR!Q23</f>
        <v>21</v>
      </c>
      <c r="R24" s="7">
        <f>DecemberR!R23</f>
        <v>25</v>
      </c>
      <c r="S24" s="7">
        <f>DecemberR!E23</f>
        <v>502</v>
      </c>
      <c r="T24" s="7">
        <f>DecemberR!F23</f>
        <v>460</v>
      </c>
    </row>
    <row r="25" spans="1:20">
      <c r="A25" s="8" t="s">
        <v>28</v>
      </c>
      <c r="B25" s="8">
        <f>'YTD Totals'!B25</f>
        <v>91003</v>
      </c>
      <c r="C25" s="8">
        <f>November!D25</f>
        <v>90679</v>
      </c>
      <c r="D25" s="8">
        <f>DecemberR!I24</f>
        <v>90300</v>
      </c>
      <c r="E25" s="8">
        <f>DecemberR!J24</f>
        <v>635</v>
      </c>
      <c r="F25" s="8">
        <f>DecemberR!K24</f>
        <v>991</v>
      </c>
      <c r="G25" s="8">
        <f>DecemberR!L24</f>
        <v>82183</v>
      </c>
      <c r="H25" s="8">
        <f>DecemberR!M24</f>
        <v>316</v>
      </c>
      <c r="I25" s="8">
        <f>DecemberR!N24</f>
        <v>272</v>
      </c>
      <c r="J25" s="8">
        <f>DecemberR!B24</f>
        <v>5740</v>
      </c>
      <c r="K25" s="8">
        <f>DecemberR!C24</f>
        <v>3119</v>
      </c>
      <c r="L25" s="8">
        <f>DecemberR!D24</f>
        <v>2621</v>
      </c>
      <c r="M25" s="8">
        <f>DecemberR!U20</f>
        <v>1813</v>
      </c>
      <c r="N25" s="8">
        <f>DecemberR!G24</f>
        <v>439</v>
      </c>
      <c r="O25" s="8">
        <f>DecemberR!O24</f>
        <v>17409</v>
      </c>
      <c r="P25" s="8">
        <f>DecemberR!P24</f>
        <v>15</v>
      </c>
      <c r="Q25" s="8">
        <f>DecemberR!Q24</f>
        <v>73</v>
      </c>
      <c r="R25" s="8">
        <f>DecemberR!R24</f>
        <v>254</v>
      </c>
      <c r="S25" s="8">
        <f>DecemberR!E24</f>
        <v>1058</v>
      </c>
      <c r="T25" s="8">
        <f>DecemberR!F24</f>
        <v>1826</v>
      </c>
    </row>
    <row r="26" spans="1:20">
      <c r="A26" s="7" t="s">
        <v>29</v>
      </c>
      <c r="B26" s="7">
        <f>'YTD Totals'!B26</f>
        <v>13229</v>
      </c>
      <c r="C26" s="7">
        <f>November!D26</f>
        <v>13165</v>
      </c>
      <c r="D26" s="7">
        <f>DecemberR!I25</f>
        <v>13341</v>
      </c>
      <c r="E26" s="7">
        <f>DecemberR!J25</f>
        <v>209</v>
      </c>
      <c r="F26" s="7">
        <f>DecemberR!K25</f>
        <v>31</v>
      </c>
      <c r="G26" s="7">
        <f>DecemberR!L25</f>
        <v>13139</v>
      </c>
      <c r="H26" s="7">
        <f>DecemberR!M25</f>
        <v>61</v>
      </c>
      <c r="I26" s="7">
        <f>DecemberR!N25</f>
        <v>8</v>
      </c>
      <c r="J26" s="7">
        <f>DecemberR!B25</f>
        <v>935</v>
      </c>
      <c r="K26" s="7">
        <f>DecemberR!C25</f>
        <v>432</v>
      </c>
      <c r="L26" s="7">
        <f>DecemberR!D25</f>
        <v>503</v>
      </c>
      <c r="M26" s="7">
        <f>DecemberR!U21</f>
        <v>84</v>
      </c>
      <c r="N26" s="7">
        <f>DecemberR!G25</f>
        <v>91</v>
      </c>
      <c r="O26" s="7">
        <f>DecemberR!O25</f>
        <v>886</v>
      </c>
      <c r="P26" s="7">
        <f>DecemberR!P25</f>
        <v>4</v>
      </c>
      <c r="Q26" s="7">
        <f>DecemberR!Q25</f>
        <v>12</v>
      </c>
      <c r="R26" s="7">
        <f>DecemberR!R25</f>
        <v>8</v>
      </c>
      <c r="S26" s="7">
        <f>DecemberR!E25</f>
        <v>256</v>
      </c>
      <c r="T26" s="7">
        <f>DecemberR!F25</f>
        <v>141</v>
      </c>
    </row>
    <row r="27" spans="1:20">
      <c r="A27" s="8" t="s">
        <v>30</v>
      </c>
      <c r="B27" s="8">
        <f>'YTD Totals'!B27</f>
        <v>0</v>
      </c>
      <c r="C27" s="8">
        <f>November!D27</f>
        <v>0</v>
      </c>
      <c r="D27" s="8">
        <f>DecemberR!I26</f>
        <v>0</v>
      </c>
      <c r="E27" s="8">
        <f>DecemberR!J26</f>
        <v>0</v>
      </c>
      <c r="F27" s="8">
        <f>DecemberR!K26</f>
        <v>0</v>
      </c>
      <c r="G27" s="8">
        <f>DecemberR!L26</f>
        <v>0</v>
      </c>
      <c r="H27" s="8">
        <f>DecemberR!M26</f>
        <v>0</v>
      </c>
      <c r="I27" s="8">
        <f>DecemberR!N26</f>
        <v>0</v>
      </c>
      <c r="J27" s="8">
        <f>DecemberR!B26</f>
        <v>0</v>
      </c>
      <c r="K27" s="8">
        <f>DecemberR!C26</f>
        <v>0</v>
      </c>
      <c r="L27" s="8">
        <f>DecemberR!D26</f>
        <v>0</v>
      </c>
      <c r="M27" s="8">
        <f>DecemberR!U22</f>
        <v>314</v>
      </c>
      <c r="N27" s="8">
        <f>DecemberR!G26</f>
        <v>0</v>
      </c>
      <c r="O27" s="8">
        <f>DecemberR!O26</f>
        <v>381</v>
      </c>
      <c r="P27" s="8">
        <f>DecemberR!P26</f>
        <v>3</v>
      </c>
      <c r="Q27" s="8">
        <f>DecemberR!Q26</f>
        <v>0</v>
      </c>
      <c r="R27" s="8">
        <f>DecemberR!R26</f>
        <v>0</v>
      </c>
      <c r="S27" s="8">
        <f>DecemberR!E26</f>
        <v>0</v>
      </c>
      <c r="T27" s="8">
        <f>DecemberR!F26</f>
        <v>0</v>
      </c>
    </row>
    <row r="28" spans="1:20">
      <c r="A28" s="7" t="s">
        <v>31</v>
      </c>
      <c r="B28" s="7">
        <f>'YTD Totals'!B28</f>
        <v>14036</v>
      </c>
      <c r="C28" s="7">
        <f>November!D28</f>
        <v>14109</v>
      </c>
      <c r="D28" s="7">
        <f>DecemberR!I27</f>
        <v>14213</v>
      </c>
      <c r="E28" s="7">
        <f>DecemberR!J27</f>
        <v>139</v>
      </c>
      <c r="F28" s="7">
        <f>DecemberR!K27</f>
        <v>29</v>
      </c>
      <c r="G28" s="7">
        <f>DecemberR!L27</f>
        <v>13967</v>
      </c>
      <c r="H28" s="7">
        <f>DecemberR!M27</f>
        <v>47</v>
      </c>
      <c r="I28" s="7">
        <f>DecemberR!N27</f>
        <v>2</v>
      </c>
      <c r="J28" s="7">
        <f>DecemberR!B27</f>
        <v>860</v>
      </c>
      <c r="K28" s="7">
        <f>DecemberR!C27</f>
        <v>439</v>
      </c>
      <c r="L28" s="7">
        <f>DecemberR!D27</f>
        <v>421</v>
      </c>
      <c r="M28" s="7">
        <f>DecemberR!U23</f>
        <v>98</v>
      </c>
      <c r="N28" s="7">
        <f>DecemberR!G27</f>
        <v>94</v>
      </c>
      <c r="O28" s="7">
        <f>DecemberR!O27</f>
        <v>1052</v>
      </c>
      <c r="P28" s="7">
        <f>DecemberR!P27</f>
        <v>8</v>
      </c>
      <c r="Q28" s="7">
        <f>DecemberR!Q27</f>
        <v>6</v>
      </c>
      <c r="R28" s="7">
        <f>DecemberR!R27</f>
        <v>13</v>
      </c>
      <c r="S28" s="7">
        <f>DecemberR!E27</f>
        <v>184</v>
      </c>
      <c r="T28" s="7">
        <f>DecemberR!F27</f>
        <v>131</v>
      </c>
    </row>
    <row r="29" spans="1:20">
      <c r="A29" s="8" t="s">
        <v>32</v>
      </c>
      <c r="B29" s="8">
        <f>'YTD Totals'!B29</f>
        <v>3819</v>
      </c>
      <c r="C29" s="8">
        <f>November!D29</f>
        <v>3958</v>
      </c>
      <c r="D29" s="8">
        <f>DecemberR!I28</f>
        <v>4020</v>
      </c>
      <c r="E29" s="8">
        <f>DecemberR!J28</f>
        <v>68</v>
      </c>
      <c r="F29" s="8">
        <f>DecemberR!K28</f>
        <v>6</v>
      </c>
      <c r="G29" s="8">
        <f>DecemberR!L28</f>
        <v>4001</v>
      </c>
      <c r="H29" s="8">
        <f>DecemberR!M28</f>
        <v>36</v>
      </c>
      <c r="I29" s="8">
        <f>DecemberR!N28</f>
        <v>0</v>
      </c>
      <c r="J29" s="8">
        <f>DecemberR!B28</f>
        <v>356</v>
      </c>
      <c r="K29" s="8">
        <f>DecemberR!C28</f>
        <v>141</v>
      </c>
      <c r="L29" s="8">
        <f>DecemberR!D28</f>
        <v>215</v>
      </c>
      <c r="M29" s="8">
        <f>DecemberR!U25</f>
        <v>10</v>
      </c>
      <c r="N29" s="8">
        <f>DecemberR!G28</f>
        <v>39</v>
      </c>
      <c r="O29" s="8">
        <f>DecemberR!O28</f>
        <v>594</v>
      </c>
      <c r="P29" s="8">
        <f>DecemberR!P28</f>
        <v>1</v>
      </c>
      <c r="Q29" s="8">
        <f>DecemberR!Q28</f>
        <v>2</v>
      </c>
      <c r="R29" s="8">
        <f>DecemberR!R28</f>
        <v>1</v>
      </c>
      <c r="S29" s="8">
        <f>DecemberR!E28</f>
        <v>57</v>
      </c>
      <c r="T29" s="8">
        <f>DecemberR!F28</f>
        <v>69</v>
      </c>
    </row>
    <row r="30" spans="1:20">
      <c r="A30" s="7" t="s">
        <v>33</v>
      </c>
      <c r="B30" s="7">
        <f>'YTD Totals'!B30</f>
        <v>16725</v>
      </c>
      <c r="C30" s="7">
        <f>November!D30</f>
        <v>16541</v>
      </c>
      <c r="D30" s="7">
        <f>DecemberR!I29</f>
        <v>16514</v>
      </c>
      <c r="E30" s="7">
        <f>DecemberR!J29</f>
        <v>103</v>
      </c>
      <c r="F30" s="7">
        <f>DecemberR!K29</f>
        <v>130</v>
      </c>
      <c r="G30" s="7">
        <f>DecemberR!L29</f>
        <v>16364</v>
      </c>
      <c r="H30" s="7">
        <f>DecemberR!M29</f>
        <v>44</v>
      </c>
      <c r="I30" s="7">
        <f>DecemberR!N29</f>
        <v>21</v>
      </c>
      <c r="J30" s="7">
        <f>DecemberR!B29</f>
        <v>2114</v>
      </c>
      <c r="K30" s="7">
        <f>DecemberR!C29</f>
        <v>1065</v>
      </c>
      <c r="L30" s="7">
        <f>DecemberR!D29</f>
        <v>1049</v>
      </c>
      <c r="M30" s="7">
        <f>DecemberR!U26</f>
        <v>93</v>
      </c>
      <c r="N30" s="7">
        <f>DecemberR!G29</f>
        <v>210</v>
      </c>
      <c r="O30" s="7">
        <f>DecemberR!O29</f>
        <v>1808</v>
      </c>
      <c r="P30" s="7">
        <f>DecemberR!P29</f>
        <v>4</v>
      </c>
      <c r="Q30" s="7">
        <f>DecemberR!Q29</f>
        <v>33</v>
      </c>
      <c r="R30" s="7">
        <f>DecemberR!R29</f>
        <v>8</v>
      </c>
      <c r="S30" s="7">
        <f>DecemberR!E29</f>
        <v>439</v>
      </c>
      <c r="T30" s="7">
        <f>DecemberR!F29</f>
        <v>296</v>
      </c>
    </row>
    <row r="31" spans="1:20">
      <c r="A31" s="8" t="s">
        <v>34</v>
      </c>
      <c r="B31" s="8">
        <f>'YTD Totals'!B31</f>
        <v>802</v>
      </c>
      <c r="C31" s="8">
        <f>November!D31</f>
        <v>758</v>
      </c>
      <c r="D31" s="8">
        <f>DecemberR!I30</f>
        <v>757</v>
      </c>
      <c r="E31" s="8">
        <f>DecemberR!J30</f>
        <v>1</v>
      </c>
      <c r="F31" s="8">
        <f>DecemberR!K30</f>
        <v>2</v>
      </c>
      <c r="G31" s="8">
        <f>DecemberR!L30</f>
        <v>683</v>
      </c>
      <c r="H31" s="8">
        <f>DecemberR!M30</f>
        <v>0</v>
      </c>
      <c r="I31" s="8">
        <f>DecemberR!N30</f>
        <v>1</v>
      </c>
      <c r="J31" s="8">
        <f>DecemberR!B30</f>
        <v>4</v>
      </c>
      <c r="K31" s="8">
        <f>DecemberR!C30</f>
        <v>4</v>
      </c>
      <c r="L31" s="8">
        <f>DecemberR!D30</f>
        <v>0</v>
      </c>
      <c r="M31" s="8">
        <f>DecemberR!U28</f>
        <v>4</v>
      </c>
      <c r="N31" s="8">
        <f>DecemberR!G30</f>
        <v>2</v>
      </c>
      <c r="O31" s="8">
        <f>DecemberR!O30</f>
        <v>408</v>
      </c>
      <c r="P31" s="8">
        <f>DecemberR!P30</f>
        <v>0</v>
      </c>
      <c r="Q31" s="8">
        <f>DecemberR!Q30</f>
        <v>0</v>
      </c>
      <c r="R31" s="8">
        <f>DecemberR!R30</f>
        <v>0</v>
      </c>
      <c r="S31" s="8">
        <f>DecemberR!E30</f>
        <v>0</v>
      </c>
      <c r="T31" s="8">
        <f>DecemberR!F30</f>
        <v>0</v>
      </c>
    </row>
    <row r="32" spans="1:20">
      <c r="A32" s="7" t="s">
        <v>35</v>
      </c>
      <c r="B32" s="7">
        <f>'YTD Totals'!B32</f>
        <v>21340</v>
      </c>
      <c r="C32" s="7">
        <f>November!D32</f>
        <v>20045</v>
      </c>
      <c r="D32" s="7">
        <f>DecemberR!I31</f>
        <v>20032</v>
      </c>
      <c r="E32" s="7">
        <f>DecemberR!J31</f>
        <v>40</v>
      </c>
      <c r="F32" s="7">
        <f>DecemberR!K31</f>
        <v>54</v>
      </c>
      <c r="G32" s="7">
        <f>DecemberR!L31</f>
        <v>19292</v>
      </c>
      <c r="H32" s="7">
        <f>DecemberR!M31</f>
        <v>16</v>
      </c>
      <c r="I32" s="7">
        <f>DecemberR!N31</f>
        <v>10</v>
      </c>
      <c r="J32" s="7">
        <f>DecemberR!B31</f>
        <v>217</v>
      </c>
      <c r="K32" s="7">
        <f>DecemberR!C31</f>
        <v>81</v>
      </c>
      <c r="L32" s="7">
        <f>DecemberR!D31</f>
        <v>136</v>
      </c>
      <c r="M32" s="7">
        <f>DecemberR!U29</f>
        <v>12</v>
      </c>
      <c r="N32" s="7">
        <f>DecemberR!G31</f>
        <v>34</v>
      </c>
      <c r="O32" s="7">
        <f>DecemberR!O31</f>
        <v>558</v>
      </c>
      <c r="P32" s="7">
        <f>DecemberR!P31</f>
        <v>2</v>
      </c>
      <c r="Q32" s="7">
        <f>DecemberR!Q31</f>
        <v>3</v>
      </c>
      <c r="R32" s="7">
        <f>DecemberR!R31</f>
        <v>3</v>
      </c>
      <c r="S32" s="7">
        <f>DecemberR!E31</f>
        <v>256</v>
      </c>
      <c r="T32" s="7">
        <f>DecemberR!F31</f>
        <v>42</v>
      </c>
    </row>
    <row r="33" spans="1:20">
      <c r="A33" s="8" t="s">
        <v>36</v>
      </c>
      <c r="B33" s="8">
        <f>'YTD Totals'!B33</f>
        <v>23355</v>
      </c>
      <c r="C33" s="8">
        <f>November!D33</f>
        <v>23738</v>
      </c>
      <c r="D33" s="8">
        <f>DecemberR!I32</f>
        <v>23813</v>
      </c>
      <c r="E33" s="8">
        <f>DecemberR!J32</f>
        <v>179</v>
      </c>
      <c r="F33" s="8">
        <f>DecemberR!K32</f>
        <v>104</v>
      </c>
      <c r="G33" s="8">
        <f>DecemberR!L32</f>
        <v>23619</v>
      </c>
      <c r="H33" s="8">
        <f>DecemberR!M32</f>
        <v>56</v>
      </c>
      <c r="I33" s="8">
        <f>DecemberR!N32</f>
        <v>90</v>
      </c>
      <c r="J33" s="8">
        <f>DecemberR!B32</f>
        <v>1647</v>
      </c>
      <c r="K33" s="8">
        <f>DecemberR!C32</f>
        <v>1127</v>
      </c>
      <c r="L33" s="8">
        <f>DecemberR!D32</f>
        <v>520</v>
      </c>
      <c r="M33" s="8">
        <f>DecemberR!U30</f>
        <v>157</v>
      </c>
      <c r="N33" s="8">
        <f>DecemberR!G32</f>
        <v>232</v>
      </c>
      <c r="O33" s="8">
        <f>DecemberR!O32</f>
        <v>2683</v>
      </c>
      <c r="P33" s="8">
        <f>DecemberR!P32</f>
        <v>0</v>
      </c>
      <c r="Q33" s="8">
        <f>DecemberR!Q32</f>
        <v>15</v>
      </c>
      <c r="R33" s="8">
        <f>DecemberR!R32</f>
        <v>52</v>
      </c>
      <c r="S33" s="8">
        <f>DecemberR!E32</f>
        <v>410</v>
      </c>
      <c r="T33" s="8">
        <f>DecemberR!F32</f>
        <v>358</v>
      </c>
    </row>
    <row r="34" spans="1:20">
      <c r="A34" s="7" t="s">
        <v>37</v>
      </c>
      <c r="B34" s="7">
        <f>'YTD Totals'!B34</f>
        <v>22738</v>
      </c>
      <c r="C34" s="7">
        <f>November!D34</f>
        <v>23046</v>
      </c>
      <c r="D34" s="7">
        <f>DecemberR!I33</f>
        <v>22919</v>
      </c>
      <c r="E34" s="7">
        <f>DecemberR!J33</f>
        <v>44</v>
      </c>
      <c r="F34" s="7">
        <f>DecemberR!K33</f>
        <v>171</v>
      </c>
      <c r="G34" s="7">
        <f>DecemberR!L33</f>
        <v>22659</v>
      </c>
      <c r="H34" s="7">
        <f>DecemberR!M33</f>
        <v>6</v>
      </c>
      <c r="I34" s="7">
        <f>DecemberR!N33</f>
        <v>25</v>
      </c>
      <c r="J34" s="7">
        <f>DecemberR!B33</f>
        <v>1096</v>
      </c>
      <c r="K34" s="7">
        <f>DecemberR!C33</f>
        <v>844</v>
      </c>
      <c r="L34" s="7">
        <f>DecemberR!D33</f>
        <v>252</v>
      </c>
      <c r="M34" s="7">
        <f>DecemberR!U31</f>
        <v>59</v>
      </c>
      <c r="N34" s="7">
        <f>DecemberR!G33</f>
        <v>130</v>
      </c>
      <c r="O34" s="7">
        <f>DecemberR!O33</f>
        <v>2592</v>
      </c>
      <c r="P34" s="7">
        <f>DecemberR!P33</f>
        <v>1</v>
      </c>
      <c r="Q34" s="7">
        <f>DecemberR!Q33</f>
        <v>5</v>
      </c>
      <c r="R34" s="7">
        <f>DecemberR!R33</f>
        <v>39</v>
      </c>
      <c r="S34" s="7">
        <f>DecemberR!E33</f>
        <v>202</v>
      </c>
      <c r="T34" s="7">
        <f>DecemberR!F33</f>
        <v>440</v>
      </c>
    </row>
    <row r="35" spans="1:20">
      <c r="A35" s="8" t="s">
        <v>38</v>
      </c>
      <c r="B35" s="8">
        <f>'YTD Totals'!B35</f>
        <v>10154</v>
      </c>
      <c r="C35" s="8">
        <f>November!D35</f>
        <v>10238</v>
      </c>
      <c r="D35" s="8">
        <f>DecemberR!I34</f>
        <v>10265</v>
      </c>
      <c r="E35" s="8">
        <f>DecemberR!J34</f>
        <v>71</v>
      </c>
      <c r="F35" s="8">
        <f>DecemberR!K34</f>
        <v>44</v>
      </c>
      <c r="G35" s="8">
        <f>DecemberR!L34</f>
        <v>10104</v>
      </c>
      <c r="H35" s="8">
        <f>DecemberR!M34</f>
        <v>11</v>
      </c>
      <c r="I35" s="8">
        <f>DecemberR!N34</f>
        <v>6</v>
      </c>
      <c r="J35" s="8">
        <f>DecemberR!B34</f>
        <v>930</v>
      </c>
      <c r="K35" s="8">
        <f>DecemberR!C34</f>
        <v>579</v>
      </c>
      <c r="L35" s="8">
        <f>DecemberR!D34</f>
        <v>351</v>
      </c>
      <c r="M35" s="8">
        <f>DecemberR!U32</f>
        <v>117</v>
      </c>
      <c r="N35" s="8">
        <f>DecemberR!G34</f>
        <v>147</v>
      </c>
      <c r="O35" s="8">
        <f>DecemberR!O34</f>
        <v>1361</v>
      </c>
      <c r="P35" s="8">
        <f>DecemberR!P34</f>
        <v>6</v>
      </c>
      <c r="Q35" s="8">
        <f>DecemberR!Q34</f>
        <v>13</v>
      </c>
      <c r="R35" s="8">
        <f>DecemberR!R34</f>
        <v>10</v>
      </c>
      <c r="S35" s="8">
        <f>DecemberR!E34</f>
        <v>123</v>
      </c>
      <c r="T35" s="8">
        <f>DecemberR!F34</f>
        <v>217</v>
      </c>
    </row>
    <row r="36" spans="1:20">
      <c r="A36" s="7" t="s">
        <v>39</v>
      </c>
      <c r="B36" s="7">
        <f>'YTD Totals'!B36</f>
        <v>66448</v>
      </c>
      <c r="C36" s="7">
        <f>November!D36</f>
        <v>67631</v>
      </c>
      <c r="D36" s="7">
        <f>DecemberR!I35</f>
        <v>68002</v>
      </c>
      <c r="E36" s="7">
        <f>DecemberR!J35</f>
        <v>430</v>
      </c>
      <c r="F36" s="7">
        <f>DecemberR!K35</f>
        <v>61</v>
      </c>
      <c r="G36" s="7">
        <f>DecemberR!L35</f>
        <v>65721</v>
      </c>
      <c r="H36" s="7">
        <f>DecemberR!M35</f>
        <v>182</v>
      </c>
      <c r="I36" s="7">
        <f>DecemberR!N35</f>
        <v>24</v>
      </c>
      <c r="J36" s="7">
        <f>DecemberR!B35</f>
        <v>5692</v>
      </c>
      <c r="K36" s="7">
        <f>DecemberR!C35</f>
        <v>3248</v>
      </c>
      <c r="L36" s="7">
        <f>DecemberR!D35</f>
        <v>2444</v>
      </c>
      <c r="M36" s="7">
        <f>DecemberR!U33</f>
        <v>448</v>
      </c>
      <c r="N36" s="7">
        <f>DecemberR!G35</f>
        <v>567</v>
      </c>
      <c r="O36" s="7">
        <f>DecemberR!O35</f>
        <v>12985</v>
      </c>
      <c r="P36" s="7">
        <f>DecemberR!P35</f>
        <v>23</v>
      </c>
      <c r="Q36" s="7">
        <f>DecemberR!Q35</f>
        <v>68</v>
      </c>
      <c r="R36" s="7">
        <f>DecemberR!R35</f>
        <v>128</v>
      </c>
      <c r="S36" s="7">
        <f>DecemberR!E35</f>
        <v>699</v>
      </c>
      <c r="T36" s="7">
        <f>DecemberR!F35</f>
        <v>657</v>
      </c>
    </row>
    <row r="37" spans="1:20">
      <c r="A37" s="8" t="s">
        <v>40</v>
      </c>
      <c r="B37" s="8">
        <f>'YTD Totals'!B37</f>
        <v>21257</v>
      </c>
      <c r="C37" s="8">
        <f>November!D37</f>
        <v>21267</v>
      </c>
      <c r="D37" s="8">
        <f>DecemberR!I36</f>
        <v>21096</v>
      </c>
      <c r="E37" s="8">
        <f>DecemberR!J36</f>
        <v>32</v>
      </c>
      <c r="F37" s="8">
        <f>DecemberR!K36</f>
        <v>203</v>
      </c>
      <c r="G37" s="8">
        <f>DecemberR!L36</f>
        <v>20799</v>
      </c>
      <c r="H37" s="8">
        <f>DecemberR!M36</f>
        <v>12</v>
      </c>
      <c r="I37" s="8">
        <f>DecemberR!N36</f>
        <v>34</v>
      </c>
      <c r="J37" s="8">
        <f>DecemberR!B36</f>
        <v>1029</v>
      </c>
      <c r="K37" s="8">
        <f>DecemberR!C36</f>
        <v>643</v>
      </c>
      <c r="L37" s="8">
        <f>DecemberR!D36</f>
        <v>386</v>
      </c>
      <c r="M37" s="8">
        <f>DecemberR!U34</f>
        <v>86</v>
      </c>
      <c r="N37" s="8">
        <f>DecemberR!G36</f>
        <v>131</v>
      </c>
      <c r="O37" s="8">
        <f>DecemberR!O36</f>
        <v>1359</v>
      </c>
      <c r="P37" s="8">
        <f>DecemberR!P36</f>
        <v>3</v>
      </c>
      <c r="Q37" s="8">
        <f>DecemberR!Q36</f>
        <v>8</v>
      </c>
      <c r="R37" s="8">
        <f>DecemberR!R36</f>
        <v>22</v>
      </c>
      <c r="S37" s="8">
        <f>DecemberR!E36</f>
        <v>329</v>
      </c>
      <c r="T37" s="8">
        <f>DecemberR!F36</f>
        <v>195</v>
      </c>
    </row>
    <row r="38" spans="1:20">
      <c r="A38" s="7" t="s">
        <v>41</v>
      </c>
      <c r="B38" s="7">
        <f>'YTD Totals'!B38</f>
        <v>32372</v>
      </c>
      <c r="C38" s="7">
        <f>November!D38</f>
        <v>32490</v>
      </c>
      <c r="D38" s="7">
        <f>DecemberR!I37</f>
        <v>32520</v>
      </c>
      <c r="E38" s="7">
        <f>DecemberR!J37</f>
        <v>179</v>
      </c>
      <c r="F38" s="7">
        <f>DecemberR!K37</f>
        <v>151</v>
      </c>
      <c r="G38" s="7">
        <f>DecemberR!L37</f>
        <v>31325</v>
      </c>
      <c r="H38" s="7">
        <f>DecemberR!M37</f>
        <v>63</v>
      </c>
      <c r="I38" s="7">
        <f>DecemberR!N37</f>
        <v>103</v>
      </c>
      <c r="J38" s="7">
        <f>DecemberR!B37</f>
        <v>1793</v>
      </c>
      <c r="K38" s="7">
        <f>DecemberR!C37</f>
        <v>956</v>
      </c>
      <c r="L38" s="7">
        <f>DecemberR!D37</f>
        <v>837</v>
      </c>
      <c r="M38" s="7">
        <f>DecemberR!U35</f>
        <v>197</v>
      </c>
      <c r="N38" s="7">
        <f>DecemberR!G37</f>
        <v>262</v>
      </c>
      <c r="O38" s="7">
        <f>DecemberR!O37</f>
        <v>5962</v>
      </c>
      <c r="P38" s="7">
        <f>DecemberR!P37</f>
        <v>7</v>
      </c>
      <c r="Q38" s="7">
        <f>DecemberR!Q37</f>
        <v>42</v>
      </c>
      <c r="R38" s="7">
        <f>DecemberR!R37</f>
        <v>52</v>
      </c>
      <c r="S38" s="7">
        <f>DecemberR!E37</f>
        <v>362</v>
      </c>
      <c r="T38" s="7">
        <f>DecemberR!F37</f>
        <v>303</v>
      </c>
    </row>
    <row r="39" spans="1:20">
      <c r="A39" s="8" t="s">
        <v>42</v>
      </c>
      <c r="B39" s="8">
        <f>'YTD Totals'!B39</f>
        <v>8558</v>
      </c>
      <c r="C39" s="8">
        <f>November!D39</f>
        <v>8749</v>
      </c>
      <c r="D39" s="8">
        <f>DecemberR!I38</f>
        <v>8801</v>
      </c>
      <c r="E39" s="8">
        <f>DecemberR!J38</f>
        <v>57</v>
      </c>
      <c r="F39" s="8">
        <f>DecemberR!K38</f>
        <v>5</v>
      </c>
      <c r="G39" s="8">
        <f>DecemberR!L38</f>
        <v>8795</v>
      </c>
      <c r="H39" s="8">
        <f>DecemberR!M38</f>
        <v>16</v>
      </c>
      <c r="I39" s="8">
        <f>DecemberR!N38</f>
        <v>0</v>
      </c>
      <c r="J39" s="8">
        <f>DecemberR!B38</f>
        <v>86</v>
      </c>
      <c r="K39" s="8">
        <f>DecemberR!C38</f>
        <v>71</v>
      </c>
      <c r="L39" s="8">
        <f>DecemberR!D38</f>
        <v>15</v>
      </c>
      <c r="M39" s="8">
        <f>DecemberR!U36</f>
        <v>0</v>
      </c>
      <c r="N39" s="8">
        <f>DecemberR!G38</f>
        <v>18</v>
      </c>
      <c r="O39" s="8">
        <f>DecemberR!O38</f>
        <v>220</v>
      </c>
      <c r="P39" s="8">
        <f>DecemberR!P38</f>
        <v>0</v>
      </c>
      <c r="Q39" s="8">
        <f>DecemberR!Q38</f>
        <v>0</v>
      </c>
      <c r="R39" s="8">
        <f>DecemberR!R38</f>
        <v>3</v>
      </c>
      <c r="S39" s="8">
        <f>DecemberR!E38</f>
        <v>65</v>
      </c>
      <c r="T39" s="8">
        <f>DecemberR!F38</f>
        <v>33</v>
      </c>
    </row>
    <row r="40" spans="1:20">
      <c r="A40" s="10" t="s">
        <v>43</v>
      </c>
      <c r="B40" s="10">
        <f>'YTD Totals'!B40</f>
        <v>10804</v>
      </c>
      <c r="C40" s="10">
        <f>November!D40</f>
        <v>11223</v>
      </c>
      <c r="D40" s="10">
        <f>DecemberR!I39</f>
        <v>11313</v>
      </c>
      <c r="E40" s="10">
        <f>DecemberR!J39</f>
        <v>94</v>
      </c>
      <c r="F40" s="10">
        <f>DecemberR!K39</f>
        <v>4</v>
      </c>
      <c r="G40" s="10">
        <f>DecemberR!L39</f>
        <v>9872</v>
      </c>
      <c r="H40" s="10">
        <f>DecemberR!M39</f>
        <v>21</v>
      </c>
      <c r="I40" s="10">
        <f>DecemberR!N39</f>
        <v>1</v>
      </c>
      <c r="J40" s="10">
        <f>DecemberR!B39</f>
        <v>266</v>
      </c>
      <c r="K40" s="10">
        <f>DecemberR!C39</f>
        <v>9</v>
      </c>
      <c r="L40" s="10">
        <f>DecemberR!D39</f>
        <v>257</v>
      </c>
      <c r="M40" s="10"/>
      <c r="N40" s="10">
        <f>DecemberR!G39</f>
        <v>95</v>
      </c>
      <c r="O40" s="10">
        <f>DecemberR!O39</f>
        <v>236</v>
      </c>
      <c r="P40" s="10">
        <f>DecemberR!P39</f>
        <v>1</v>
      </c>
      <c r="Q40" s="10">
        <f>DecemberR!Q39</f>
        <v>2</v>
      </c>
      <c r="R40" s="10">
        <f>DecemberR!R39</f>
        <v>0</v>
      </c>
      <c r="S40" s="10">
        <f>DecemberR!E39</f>
        <v>32</v>
      </c>
      <c r="T40" s="10">
        <f>DecemberR!F39</f>
        <v>6</v>
      </c>
    </row>
    <row r="41" spans="1:20">
      <c r="A41" s="10" t="s">
        <v>44</v>
      </c>
      <c r="B41" s="10">
        <f>'YTD Totals'!B41</f>
        <v>19580</v>
      </c>
      <c r="C41" s="10">
        <f>November!D41</f>
        <v>19855</v>
      </c>
      <c r="D41" s="10">
        <f>DecemberR!I40</f>
        <v>19853</v>
      </c>
      <c r="E41" s="10">
        <f>DecemberR!J40</f>
        <v>3</v>
      </c>
      <c r="F41" s="10">
        <f>DecemberR!K40</f>
        <v>8</v>
      </c>
      <c r="G41" s="10">
        <f>DecemberR!L40</f>
        <v>15564</v>
      </c>
      <c r="H41" s="10">
        <f>DecemberR!M40</f>
        <v>3</v>
      </c>
      <c r="I41" s="10">
        <f>DecemberR!N40</f>
        <v>3</v>
      </c>
      <c r="J41" s="10">
        <f>DecemberR!B40</f>
        <v>1584</v>
      </c>
      <c r="K41" s="10">
        <f>DecemberR!C40</f>
        <v>4</v>
      </c>
      <c r="L41" s="10">
        <f>DecemberR!D40</f>
        <v>1580</v>
      </c>
      <c r="M41" s="10"/>
      <c r="N41" s="10">
        <f>DecemberR!G40</f>
        <v>362</v>
      </c>
      <c r="O41" s="10">
        <f>DecemberR!O40</f>
        <v>664</v>
      </c>
      <c r="P41" s="10">
        <f>DecemberR!P40</f>
        <v>2</v>
      </c>
      <c r="Q41" s="10">
        <f>DecemberR!Q40</f>
        <v>7</v>
      </c>
      <c r="R41" s="10">
        <f>DecemberR!R40</f>
        <v>0</v>
      </c>
      <c r="S41" s="10">
        <f>DecemberR!E40</f>
        <v>48</v>
      </c>
      <c r="T41" s="10">
        <f>DecemberR!F40</f>
        <v>27</v>
      </c>
    </row>
    <row r="42" spans="1:20">
      <c r="A42" s="10" t="s">
        <v>45</v>
      </c>
      <c r="B42" s="10">
        <f>'YTD Totals'!B42</f>
        <v>3730</v>
      </c>
      <c r="C42" s="10">
        <f>November!D42</f>
        <v>3764</v>
      </c>
      <c r="D42" s="10">
        <f>DecemberR!I41</f>
        <v>3784</v>
      </c>
      <c r="E42" s="10">
        <f>DecemberR!J41</f>
        <v>21</v>
      </c>
      <c r="F42" s="10">
        <f>DecemberR!K41</f>
        <v>1</v>
      </c>
      <c r="G42" s="10">
        <f>DecemberR!L41</f>
        <v>3528</v>
      </c>
      <c r="H42" s="10">
        <f>DecemberR!M41</f>
        <v>5</v>
      </c>
      <c r="I42" s="10">
        <f>DecemberR!N41</f>
        <v>1</v>
      </c>
      <c r="J42" s="10">
        <f>DecemberR!B41</f>
        <v>38</v>
      </c>
      <c r="K42" s="10">
        <f>DecemberR!C41</f>
        <v>36</v>
      </c>
      <c r="L42" s="10">
        <f>DecemberR!D41</f>
        <v>2</v>
      </c>
      <c r="M42" s="10"/>
      <c r="N42" s="10">
        <f>DecemberR!G41</f>
        <v>10</v>
      </c>
      <c r="O42" s="10">
        <f>DecemberR!O41</f>
        <v>363</v>
      </c>
      <c r="P42" s="10">
        <f>DecemberR!P41</f>
        <v>0</v>
      </c>
      <c r="Q42" s="10">
        <f>DecemberR!Q41</f>
        <v>0</v>
      </c>
      <c r="R42" s="10">
        <f>DecemberR!R41</f>
        <v>0</v>
      </c>
      <c r="S42" s="10">
        <f>DecemberR!E41</f>
        <v>9</v>
      </c>
      <c r="T42" s="10">
        <f>DecemberR!F41</f>
        <v>3</v>
      </c>
    </row>
    <row r="43" spans="1:20">
      <c r="A43" s="10" t="s">
        <v>46</v>
      </c>
      <c r="B43" s="10">
        <f>'YTD Totals'!B43</f>
        <v>4938</v>
      </c>
      <c r="C43" s="10">
        <f>November!D43</f>
        <v>4933</v>
      </c>
      <c r="D43" s="10">
        <f>DecemberR!I42</f>
        <v>4948</v>
      </c>
      <c r="E43" s="10">
        <f>DecemberR!J42</f>
        <v>18</v>
      </c>
      <c r="F43" s="10">
        <f>DecemberR!K42</f>
        <v>3</v>
      </c>
      <c r="G43" s="10">
        <f>DecemberR!L42</f>
        <v>4316</v>
      </c>
      <c r="H43" s="10">
        <f>DecemberR!M42</f>
        <v>1</v>
      </c>
      <c r="I43" s="10">
        <f>DecemberR!N42</f>
        <v>1</v>
      </c>
      <c r="J43" s="10">
        <f>DecemberR!B42</f>
        <v>138</v>
      </c>
      <c r="K43" s="10">
        <f>DecemberR!C42</f>
        <v>1</v>
      </c>
      <c r="L43" s="10">
        <f>DecemberR!D42</f>
        <v>137</v>
      </c>
      <c r="M43" s="10"/>
      <c r="N43" s="10">
        <f>DecemberR!G42</f>
        <v>88</v>
      </c>
      <c r="O43" s="10">
        <f>DecemberR!O42</f>
        <v>205</v>
      </c>
      <c r="P43" s="10">
        <f>DecemberR!P42</f>
        <v>0</v>
      </c>
      <c r="Q43" s="10">
        <f>DecemberR!Q42</f>
        <v>1</v>
      </c>
      <c r="R43" s="10">
        <f>DecemberR!R42</f>
        <v>0</v>
      </c>
      <c r="S43" s="10">
        <f>DecemberR!E42</f>
        <v>0</v>
      </c>
      <c r="T43" s="10">
        <f>DecemberR!F42</f>
        <v>5</v>
      </c>
    </row>
    <row r="44" spans="1:20">
      <c r="A44" s="10" t="s">
        <v>47</v>
      </c>
      <c r="B44" s="10">
        <f>'YTD Totals'!B44</f>
        <v>13451</v>
      </c>
      <c r="C44" s="10">
        <f>November!D44</f>
        <v>13347</v>
      </c>
      <c r="D44" s="10">
        <f>DecemberR!I43</f>
        <v>13341</v>
      </c>
      <c r="E44" s="10">
        <f>DecemberR!J43</f>
        <v>0</v>
      </c>
      <c r="F44" s="10">
        <f>DecemberR!K43</f>
        <v>6</v>
      </c>
      <c r="G44" s="10">
        <f>DecemberR!L43</f>
        <v>9432</v>
      </c>
      <c r="H44" s="10">
        <f>DecemberR!M43</f>
        <v>0</v>
      </c>
      <c r="I44" s="10">
        <f>DecemberR!N43</f>
        <v>1</v>
      </c>
      <c r="J44" s="10">
        <f>DecemberR!B43</f>
        <v>230</v>
      </c>
      <c r="K44" s="10">
        <f>DecemberR!C43</f>
        <v>0</v>
      </c>
      <c r="L44" s="10">
        <f>DecemberR!D43</f>
        <v>230</v>
      </c>
      <c r="M44" s="10"/>
      <c r="N44" s="10">
        <f>DecemberR!G43</f>
        <v>71</v>
      </c>
      <c r="O44" s="10">
        <f>DecemberR!O43</f>
        <v>210</v>
      </c>
      <c r="P44" s="10">
        <f>DecemberR!P43</f>
        <v>0</v>
      </c>
      <c r="Q44" s="10">
        <f>DecemberR!Q43</f>
        <v>0</v>
      </c>
      <c r="R44" s="10">
        <f>DecemberR!R43</f>
        <v>0</v>
      </c>
      <c r="S44" s="10">
        <f>DecemberR!E43</f>
        <v>32</v>
      </c>
      <c r="T44" s="10">
        <f>DecemberR!F43</f>
        <v>0</v>
      </c>
    </row>
    <row r="45" spans="1:20">
      <c r="A45" s="11" t="s">
        <v>69</v>
      </c>
      <c r="B45" s="11">
        <f>'YTD Totals'!B45</f>
        <v>52503</v>
      </c>
      <c r="C45" s="11">
        <f>SUM(C40:C44)</f>
        <v>53122</v>
      </c>
      <c r="D45" s="11">
        <f t="shared" ref="D45:L45" si="2">SUM(D40:D44)</f>
        <v>53239</v>
      </c>
      <c r="E45" s="11">
        <f t="shared" si="2"/>
        <v>136</v>
      </c>
      <c r="F45" s="11">
        <f t="shared" si="2"/>
        <v>22</v>
      </c>
      <c r="G45" s="11">
        <f t="shared" si="2"/>
        <v>42712</v>
      </c>
      <c r="H45" s="11">
        <f t="shared" si="2"/>
        <v>30</v>
      </c>
      <c r="I45" s="11">
        <f t="shared" si="2"/>
        <v>7</v>
      </c>
      <c r="J45" s="11">
        <f t="shared" si="2"/>
        <v>2256</v>
      </c>
      <c r="K45" s="11">
        <f t="shared" si="2"/>
        <v>50</v>
      </c>
      <c r="L45" s="11">
        <f t="shared" si="2"/>
        <v>2206</v>
      </c>
      <c r="M45" s="11"/>
      <c r="N45" s="11">
        <f t="shared" ref="N45:T45" si="3">SUM(N40:N44)</f>
        <v>626</v>
      </c>
      <c r="O45" s="11">
        <f t="shared" si="3"/>
        <v>1678</v>
      </c>
      <c r="P45" s="11">
        <f>SUM(Q40:Q44)</f>
        <v>10</v>
      </c>
      <c r="Q45" s="11">
        <f>SUM(P40:P44)</f>
        <v>3</v>
      </c>
      <c r="R45" s="11">
        <f t="shared" si="3"/>
        <v>0</v>
      </c>
      <c r="S45" s="11">
        <f t="shared" si="3"/>
        <v>121</v>
      </c>
      <c r="T45" s="11">
        <f t="shared" si="3"/>
        <v>41</v>
      </c>
    </row>
    <row r="46" spans="1:20">
      <c r="A46" s="8" t="s">
        <v>48</v>
      </c>
      <c r="B46" s="8">
        <f>'YTD Totals'!B46</f>
        <v>7188</v>
      </c>
      <c r="C46" s="8">
        <f>November!D46</f>
        <v>7224</v>
      </c>
      <c r="D46" s="8">
        <f>DecemberR!I44</f>
        <v>7275</v>
      </c>
      <c r="E46" s="8">
        <f>DecemberR!J44</f>
        <v>63</v>
      </c>
      <c r="F46" s="8">
        <f>DecemberR!K44</f>
        <v>12</v>
      </c>
      <c r="G46" s="8">
        <f>DecemberR!L44</f>
        <v>7129</v>
      </c>
      <c r="H46" s="8">
        <f>DecemberR!M44</f>
        <v>20</v>
      </c>
      <c r="I46" s="8">
        <f>DecemberR!N44</f>
        <v>3</v>
      </c>
      <c r="J46" s="8">
        <f>DecemberR!B44</f>
        <v>173</v>
      </c>
      <c r="K46" s="8">
        <f>DecemberR!C44</f>
        <v>106</v>
      </c>
      <c r="L46" s="8">
        <f>DecemberR!D44</f>
        <v>67</v>
      </c>
      <c r="M46" s="8">
        <f>DecemberR!U37</f>
        <v>5</v>
      </c>
      <c r="N46" s="8">
        <f>DecemberR!G44</f>
        <v>26</v>
      </c>
      <c r="O46" s="8">
        <f>DecemberR!O44</f>
        <v>377</v>
      </c>
      <c r="P46" s="8">
        <f>DecemberR!P44</f>
        <v>0</v>
      </c>
      <c r="Q46" s="8">
        <f>DecemberR!Q44</f>
        <v>2</v>
      </c>
      <c r="R46" s="8">
        <f>DecemberR!R44</f>
        <v>2</v>
      </c>
      <c r="S46" s="8">
        <f>DecemberR!E44</f>
        <v>54</v>
      </c>
      <c r="T46" s="8">
        <f>DecemberR!F44</f>
        <v>23</v>
      </c>
    </row>
    <row r="47" spans="1:20">
      <c r="A47" s="7" t="s">
        <v>49</v>
      </c>
      <c r="B47" s="7">
        <f>'YTD Totals'!B47</f>
        <v>7678</v>
      </c>
      <c r="C47" s="7">
        <f>November!D47</f>
        <v>7727</v>
      </c>
      <c r="D47" s="7">
        <f>DecemberR!I45</f>
        <v>7762</v>
      </c>
      <c r="E47" s="7">
        <f>DecemberR!J45</f>
        <v>41</v>
      </c>
      <c r="F47" s="7">
        <f>DecemberR!K45</f>
        <v>6</v>
      </c>
      <c r="G47" s="7">
        <f>DecemberR!L45</f>
        <v>7730</v>
      </c>
      <c r="H47" s="7">
        <f>DecemberR!M45</f>
        <v>2</v>
      </c>
      <c r="I47" s="7">
        <f>DecemberR!N45</f>
        <v>2</v>
      </c>
      <c r="J47" s="7">
        <f>DecemberR!B45</f>
        <v>202</v>
      </c>
      <c r="K47" s="7">
        <f>DecemberR!C45</f>
        <v>152</v>
      </c>
      <c r="L47" s="7">
        <f>DecemberR!D45</f>
        <v>50</v>
      </c>
      <c r="M47" s="7">
        <f>DecemberR!U38</f>
        <v>15</v>
      </c>
      <c r="N47" s="7">
        <f>DecemberR!G45</f>
        <v>33</v>
      </c>
      <c r="O47" s="7">
        <f>DecemberR!O45</f>
        <v>262</v>
      </c>
      <c r="P47" s="7">
        <f>DecemberR!P45</f>
        <v>0</v>
      </c>
      <c r="Q47" s="7">
        <f>DecemberR!Q45</f>
        <v>4</v>
      </c>
      <c r="R47" s="7">
        <f>DecemberR!R45</f>
        <v>1</v>
      </c>
      <c r="S47" s="7">
        <f>DecemberR!E45</f>
        <v>145</v>
      </c>
      <c r="T47" s="7">
        <f>DecemberR!F45</f>
        <v>68</v>
      </c>
    </row>
    <row r="48" spans="1:20">
      <c r="A48" s="8" t="s">
        <v>50</v>
      </c>
      <c r="B48" s="8">
        <f>'YTD Totals'!B48</f>
        <v>15339</v>
      </c>
      <c r="C48" s="8">
        <f>November!D48</f>
        <v>15631</v>
      </c>
      <c r="D48" s="8">
        <f>DecemberR!I46</f>
        <v>15726</v>
      </c>
      <c r="E48" s="8">
        <f>DecemberR!J46</f>
        <v>127</v>
      </c>
      <c r="F48" s="8">
        <f>DecemberR!K46</f>
        <v>32</v>
      </c>
      <c r="G48" s="8">
        <f>DecemberR!L46</f>
        <v>15654</v>
      </c>
      <c r="H48" s="8">
        <f>DecemberR!M46</f>
        <v>49</v>
      </c>
      <c r="I48" s="8">
        <f>DecemberR!N46</f>
        <v>14</v>
      </c>
      <c r="J48" s="8">
        <f>DecemberR!B46</f>
        <v>1713</v>
      </c>
      <c r="K48" s="8">
        <f>DecemberR!C46</f>
        <v>905</v>
      </c>
      <c r="L48" s="8">
        <f>DecemberR!D46</f>
        <v>808</v>
      </c>
      <c r="M48" s="8">
        <f>DecemberR!U39</f>
        <v>80</v>
      </c>
      <c r="N48" s="8">
        <f>DecemberR!G46</f>
        <v>206</v>
      </c>
      <c r="O48" s="8">
        <f>DecemberR!O46</f>
        <v>1454</v>
      </c>
      <c r="P48" s="8">
        <f>DecemberR!P46</f>
        <v>8</v>
      </c>
      <c r="Q48" s="8">
        <f>DecemberR!Q46</f>
        <v>13</v>
      </c>
      <c r="R48" s="8">
        <f>DecemberR!R46</f>
        <v>18</v>
      </c>
      <c r="S48" s="8">
        <f>DecemberR!E46</f>
        <v>486</v>
      </c>
      <c r="T48" s="8">
        <f>DecemberR!F46</f>
        <v>329</v>
      </c>
    </row>
    <row r="49" spans="1:20">
      <c r="A49" s="7" t="s">
        <v>51</v>
      </c>
      <c r="B49" s="7">
        <f>'YTD Totals'!B49</f>
        <v>32621</v>
      </c>
      <c r="C49" s="7">
        <f>November!D49</f>
        <v>32019</v>
      </c>
      <c r="D49" s="7">
        <f>DecemberR!I47</f>
        <v>31999</v>
      </c>
      <c r="E49" s="7">
        <f>DecemberR!J47</f>
        <v>111</v>
      </c>
      <c r="F49" s="7">
        <f>DecemberR!K47</f>
        <v>132</v>
      </c>
      <c r="G49" s="7">
        <f>DecemberR!L47</f>
        <v>31041</v>
      </c>
      <c r="H49" s="7">
        <f>DecemberR!M47</f>
        <v>31</v>
      </c>
      <c r="I49" s="7">
        <f>DecemberR!N47</f>
        <v>29</v>
      </c>
      <c r="J49" s="7">
        <f>DecemberR!B47</f>
        <v>3721</v>
      </c>
      <c r="K49" s="7">
        <f>DecemberR!C47</f>
        <v>1224</v>
      </c>
      <c r="L49" s="7">
        <f>DecemberR!D47</f>
        <v>2497</v>
      </c>
      <c r="M49" s="7">
        <f>DecemberR!U24</f>
        <v>201</v>
      </c>
      <c r="N49" s="7">
        <f>DecemberR!G47</f>
        <v>285</v>
      </c>
      <c r="O49" s="7">
        <f>DecemberR!O47</f>
        <v>1729</v>
      </c>
      <c r="P49" s="7">
        <f>DecemberR!P47</f>
        <v>4</v>
      </c>
      <c r="Q49" s="7">
        <f>DecemberR!Q47</f>
        <v>26</v>
      </c>
      <c r="R49" s="7">
        <f>DecemberR!R47</f>
        <v>3</v>
      </c>
      <c r="S49" s="7">
        <f>DecemberR!E47</f>
        <v>392</v>
      </c>
      <c r="T49" s="7">
        <f>DecemberR!F47</f>
        <v>610</v>
      </c>
    </row>
    <row r="50" spans="1:20">
      <c r="A50" s="8" t="s">
        <v>52</v>
      </c>
      <c r="B50" s="8">
        <f>'YTD Totals'!B50</f>
        <v>23275</v>
      </c>
      <c r="C50" s="8">
        <f>November!D50</f>
        <v>23182</v>
      </c>
      <c r="D50" s="8">
        <f>DecemberR!I48</f>
        <v>23195</v>
      </c>
      <c r="E50" s="8">
        <f>DecemberR!J48</f>
        <v>33</v>
      </c>
      <c r="F50" s="8">
        <f>DecemberR!K48</f>
        <v>20</v>
      </c>
      <c r="G50" s="8">
        <f>DecemberR!L48</f>
        <v>23093</v>
      </c>
      <c r="H50" s="8">
        <f>DecemberR!M48</f>
        <v>20</v>
      </c>
      <c r="I50" s="8">
        <f>DecemberR!N48</f>
        <v>3</v>
      </c>
      <c r="J50" s="8">
        <f>DecemberR!B48</f>
        <v>2183</v>
      </c>
      <c r="K50" s="8">
        <f>DecemberR!C48</f>
        <v>998</v>
      </c>
      <c r="L50" s="8">
        <f>DecemberR!D48</f>
        <v>1185</v>
      </c>
      <c r="M50" s="8">
        <f>DecemberR!U40</f>
        <v>218</v>
      </c>
      <c r="N50" s="8">
        <f>DecemberR!G48</f>
        <v>265</v>
      </c>
      <c r="O50" s="8">
        <f>DecemberR!O48</f>
        <v>1869</v>
      </c>
      <c r="P50" s="8">
        <f>DecemberR!P48</f>
        <v>3</v>
      </c>
      <c r="Q50" s="8">
        <f>DecemberR!Q48</f>
        <v>16</v>
      </c>
      <c r="R50" s="8">
        <f>DecemberR!R48</f>
        <v>14</v>
      </c>
      <c r="S50" s="8">
        <f>DecemberR!E48</f>
        <v>457</v>
      </c>
      <c r="T50" s="8">
        <f>DecemberR!F48</f>
        <v>161</v>
      </c>
    </row>
    <row r="51" spans="1:20">
      <c r="A51" s="7" t="s">
        <v>53</v>
      </c>
      <c r="B51" s="7">
        <f>'YTD Totals'!B51</f>
        <v>10987</v>
      </c>
      <c r="C51" s="7">
        <f>November!D51</f>
        <v>11101</v>
      </c>
      <c r="D51" s="7">
        <f>DecemberR!I49</f>
        <v>10838</v>
      </c>
      <c r="E51" s="7">
        <f>DecemberR!J49</f>
        <v>99</v>
      </c>
      <c r="F51" s="7">
        <f>DecemberR!K49</f>
        <v>363</v>
      </c>
      <c r="G51" s="7">
        <f>DecemberR!L49</f>
        <v>10232</v>
      </c>
      <c r="H51" s="7">
        <f>DecemberR!M49</f>
        <v>18</v>
      </c>
      <c r="I51" s="7">
        <f>DecemberR!N49</f>
        <v>39</v>
      </c>
      <c r="J51" s="7">
        <f>DecemberR!B49</f>
        <v>1272</v>
      </c>
      <c r="K51" s="7">
        <f>DecemberR!C49</f>
        <v>470</v>
      </c>
      <c r="L51" s="7">
        <f>DecemberR!D49</f>
        <v>802</v>
      </c>
      <c r="M51" s="7">
        <f>DecemberR!U41</f>
        <v>121</v>
      </c>
      <c r="N51" s="7">
        <f>DecemberR!G49</f>
        <v>141</v>
      </c>
      <c r="O51" s="7">
        <f>DecemberR!O49</f>
        <v>1151</v>
      </c>
      <c r="P51" s="7">
        <f>DecemberR!P49</f>
        <v>4</v>
      </c>
      <c r="Q51" s="7">
        <f>DecemberR!Q49</f>
        <v>13</v>
      </c>
      <c r="R51" s="7">
        <f>DecemberR!R49</f>
        <v>13</v>
      </c>
      <c r="S51" s="7">
        <f>DecemberR!E49</f>
        <v>114</v>
      </c>
      <c r="T51" s="7">
        <f>DecemberR!F49</f>
        <v>252</v>
      </c>
    </row>
    <row r="52" spans="1:20">
      <c r="A52" s="8" t="s">
        <v>54</v>
      </c>
      <c r="B52" s="8">
        <f>'YTD Totals'!B52</f>
        <v>29873</v>
      </c>
      <c r="C52" s="8">
        <f>November!D52</f>
        <v>30092</v>
      </c>
      <c r="D52" s="8">
        <f>DecemberR!I50</f>
        <v>30015</v>
      </c>
      <c r="E52" s="8">
        <f>DecemberR!J50</f>
        <v>114</v>
      </c>
      <c r="F52" s="8">
        <f>DecemberR!K50</f>
        <v>191</v>
      </c>
      <c r="G52" s="8">
        <f>DecemberR!L50</f>
        <v>29637</v>
      </c>
      <c r="H52" s="8">
        <f>DecemberR!M50</f>
        <v>38</v>
      </c>
      <c r="I52" s="8">
        <f>DecemberR!N50</f>
        <v>56</v>
      </c>
      <c r="J52" s="8">
        <f>DecemberR!B50</f>
        <v>1489</v>
      </c>
      <c r="K52" s="8">
        <f>DecemberR!C50</f>
        <v>1001</v>
      </c>
      <c r="L52" s="8">
        <f>DecemberR!D50</f>
        <v>488</v>
      </c>
      <c r="M52" s="8">
        <f>DecemberR!U42</f>
        <v>425</v>
      </c>
      <c r="N52" s="8">
        <f>DecemberR!G50</f>
        <v>185</v>
      </c>
      <c r="O52" s="8">
        <f>DecemberR!O50</f>
        <v>4874</v>
      </c>
      <c r="P52" s="8">
        <f>DecemberR!P50</f>
        <v>12</v>
      </c>
      <c r="Q52" s="8">
        <f>DecemberR!Q50</f>
        <v>24</v>
      </c>
      <c r="R52" s="8">
        <f>DecemberR!R50</f>
        <v>64</v>
      </c>
      <c r="S52" s="8">
        <f>DecemberR!E50</f>
        <v>381</v>
      </c>
      <c r="T52" s="8">
        <f>DecemberR!F50</f>
        <v>503</v>
      </c>
    </row>
    <row r="53" spans="1:20">
      <c r="A53" s="7" t="s">
        <v>55</v>
      </c>
      <c r="B53" s="7">
        <f>'YTD Totals'!B53</f>
        <v>10952</v>
      </c>
      <c r="C53" s="7">
        <f>November!D53</f>
        <v>10869</v>
      </c>
      <c r="D53" s="7">
        <f>DecemberR!I51</f>
        <v>10847</v>
      </c>
      <c r="E53" s="7">
        <f>DecemberR!J51</f>
        <v>23</v>
      </c>
      <c r="F53" s="7">
        <f>DecemberR!K51</f>
        <v>45</v>
      </c>
      <c r="G53" s="7">
        <f>DecemberR!L51</f>
        <v>10770</v>
      </c>
      <c r="H53" s="7">
        <f>DecemberR!M51</f>
        <v>6</v>
      </c>
      <c r="I53" s="7">
        <f>DecemberR!N51</f>
        <v>3</v>
      </c>
      <c r="J53" s="7">
        <f>DecemberR!B51</f>
        <v>482</v>
      </c>
      <c r="K53" s="7">
        <f>DecemberR!C51</f>
        <v>333</v>
      </c>
      <c r="L53" s="7">
        <f>DecemberR!D51</f>
        <v>149</v>
      </c>
      <c r="M53" s="7">
        <f>DecemberR!U13</f>
        <v>20</v>
      </c>
      <c r="N53" s="7">
        <f>DecemberR!G51</f>
        <v>62</v>
      </c>
      <c r="O53" s="7">
        <f>DecemberR!O51</f>
        <v>666</v>
      </c>
      <c r="P53" s="7">
        <f>DecemberR!P51</f>
        <v>0</v>
      </c>
      <c r="Q53" s="7">
        <f>DecemberR!Q51</f>
        <v>3</v>
      </c>
      <c r="R53" s="7">
        <f>DecemberR!R51</f>
        <v>10</v>
      </c>
      <c r="S53" s="7">
        <f>DecemberR!E51</f>
        <v>111</v>
      </c>
      <c r="T53" s="7">
        <f>DecemberR!F51</f>
        <v>134</v>
      </c>
    </row>
    <row r="54" spans="1:20">
      <c r="A54" s="8" t="s">
        <v>56</v>
      </c>
      <c r="B54" s="8">
        <f>'YTD Totals'!B54</f>
        <v>22764</v>
      </c>
      <c r="C54" s="8">
        <f>November!D54</f>
        <v>22584</v>
      </c>
      <c r="D54" s="8">
        <f>DecemberR!I52</f>
        <v>22692</v>
      </c>
      <c r="E54" s="8">
        <f>DecemberR!J52</f>
        <v>119</v>
      </c>
      <c r="F54" s="8">
        <f>DecemberR!K52</f>
        <v>11</v>
      </c>
      <c r="G54" s="8">
        <f>DecemberR!L52</f>
        <v>21977</v>
      </c>
      <c r="H54" s="8">
        <f>DecemberR!M52</f>
        <v>34</v>
      </c>
      <c r="I54" s="8">
        <f>DecemberR!N52</f>
        <v>0</v>
      </c>
      <c r="J54" s="8">
        <f>DecemberR!B52</f>
        <v>1960</v>
      </c>
      <c r="K54" s="8">
        <f>DecemberR!C52</f>
        <v>855</v>
      </c>
      <c r="L54" s="8">
        <f>DecemberR!D52</f>
        <v>1105</v>
      </c>
      <c r="M54" s="8">
        <f>DecemberR!U43</f>
        <v>77</v>
      </c>
      <c r="N54" s="8">
        <f>DecemberR!G52</f>
        <v>144</v>
      </c>
      <c r="O54" s="8">
        <f>DecemberR!O52</f>
        <v>1302</v>
      </c>
      <c r="P54" s="8">
        <f>DecemberR!P52</f>
        <v>7</v>
      </c>
      <c r="Q54" s="8">
        <f>DecemberR!Q52</f>
        <v>14</v>
      </c>
      <c r="R54" s="8">
        <f>DecemberR!R52</f>
        <v>11</v>
      </c>
      <c r="S54" s="8">
        <f>DecemberR!E52</f>
        <v>356</v>
      </c>
      <c r="T54" s="8">
        <f>DecemberR!F52</f>
        <v>421</v>
      </c>
    </row>
    <row r="55" spans="1:20">
      <c r="A55" s="7" t="s">
        <v>57</v>
      </c>
      <c r="B55" s="7">
        <f>'YTD Totals'!B55</f>
        <v>10330</v>
      </c>
      <c r="C55" s="7">
        <f>November!D55</f>
        <v>10369</v>
      </c>
      <c r="D55" s="7">
        <f>DecemberR!I53</f>
        <v>10409</v>
      </c>
      <c r="E55" s="7">
        <f>DecemberR!J53</f>
        <v>132</v>
      </c>
      <c r="F55" s="7">
        <f>DecemberR!K53</f>
        <v>91</v>
      </c>
      <c r="G55" s="7">
        <f>DecemberR!L53</f>
        <v>10235</v>
      </c>
      <c r="H55" s="7">
        <f>DecemberR!M53</f>
        <v>30</v>
      </c>
      <c r="I55" s="7">
        <f>DecemberR!N53</f>
        <v>63</v>
      </c>
      <c r="J55" s="7">
        <f>DecemberR!B53</f>
        <v>272</v>
      </c>
      <c r="K55" s="7">
        <f>DecemberR!C53</f>
        <v>179</v>
      </c>
      <c r="L55" s="7">
        <f>DecemberR!D53</f>
        <v>93</v>
      </c>
      <c r="M55" s="7">
        <f>DecemberR!U44</f>
        <v>0</v>
      </c>
      <c r="N55" s="7">
        <f>DecemberR!G53</f>
        <v>17</v>
      </c>
      <c r="O55" s="7">
        <f>DecemberR!O53</f>
        <v>287</v>
      </c>
      <c r="P55" s="7">
        <f>DecemberR!P53</f>
        <v>0</v>
      </c>
      <c r="Q55" s="7">
        <f>DecemberR!Q53</f>
        <v>3</v>
      </c>
      <c r="R55" s="7">
        <f>DecemberR!R53</f>
        <v>2</v>
      </c>
      <c r="S55" s="7">
        <f>DecemberR!E53</f>
        <v>64</v>
      </c>
      <c r="T55" s="7">
        <f>DecemberR!F53</f>
        <v>127</v>
      </c>
    </row>
    <row r="56" spans="1:20">
      <c r="A56" s="8" t="s">
        <v>58</v>
      </c>
      <c r="B56" s="8">
        <f>'YTD Totals'!B56</f>
        <v>14521</v>
      </c>
      <c r="C56" s="8">
        <f>November!D56</f>
        <v>14737</v>
      </c>
      <c r="D56" s="8">
        <f>DecemberR!I54</f>
        <v>14764</v>
      </c>
      <c r="E56" s="8">
        <f>DecemberR!J54</f>
        <v>33</v>
      </c>
      <c r="F56" s="8">
        <f>DecemberR!K54</f>
        <v>6</v>
      </c>
      <c r="G56" s="8">
        <f>DecemberR!L54</f>
        <v>14665</v>
      </c>
      <c r="H56" s="8">
        <f>DecemberR!M54</f>
        <v>5</v>
      </c>
      <c r="I56" s="8">
        <f>DecemberR!N54</f>
        <v>0</v>
      </c>
      <c r="J56" s="8">
        <f>DecemberR!B54</f>
        <v>130</v>
      </c>
      <c r="K56" s="8">
        <f>DecemberR!C54</f>
        <v>86</v>
      </c>
      <c r="L56" s="8">
        <f>DecemberR!D54</f>
        <v>44</v>
      </c>
      <c r="M56" s="8">
        <f>DecemberR!U45</f>
        <v>12</v>
      </c>
      <c r="N56" s="8">
        <f>DecemberR!G54</f>
        <v>18</v>
      </c>
      <c r="O56" s="8">
        <f>DecemberR!O54</f>
        <v>727</v>
      </c>
      <c r="P56" s="8">
        <f>DecemberR!P54</f>
        <v>2</v>
      </c>
      <c r="Q56" s="8">
        <f>DecemberR!Q54</f>
        <v>1</v>
      </c>
      <c r="R56" s="8">
        <f>DecemberR!R54</f>
        <v>0</v>
      </c>
      <c r="S56" s="8">
        <f>DecemberR!E54</f>
        <v>149</v>
      </c>
      <c r="T56" s="8">
        <f>DecemberR!F54</f>
        <v>39</v>
      </c>
    </row>
    <row r="57" spans="1:20">
      <c r="A57" s="7" t="s">
        <v>59</v>
      </c>
      <c r="B57" s="7">
        <f>'YTD Totals'!B57</f>
        <v>14622</v>
      </c>
      <c r="C57" s="7">
        <f>November!D57</f>
        <v>14663</v>
      </c>
      <c r="D57" s="7">
        <f>DecemberR!I55</f>
        <v>14691</v>
      </c>
      <c r="E57" s="7">
        <f>DecemberR!J55</f>
        <v>45</v>
      </c>
      <c r="F57" s="7">
        <f>DecemberR!K55</f>
        <v>17</v>
      </c>
      <c r="G57" s="7">
        <f>DecemberR!L55</f>
        <v>14280</v>
      </c>
      <c r="H57" s="7">
        <f>DecemberR!M55</f>
        <v>14</v>
      </c>
      <c r="I57" s="7">
        <f>DecemberR!N55</f>
        <v>2</v>
      </c>
      <c r="J57" s="7">
        <f>DecemberR!B55</f>
        <v>300</v>
      </c>
      <c r="K57" s="7">
        <f>DecemberR!C55</f>
        <v>192</v>
      </c>
      <c r="L57" s="7">
        <f>DecemberR!D55</f>
        <v>108</v>
      </c>
      <c r="M57" s="7">
        <f>DecemberR!U46</f>
        <v>48</v>
      </c>
      <c r="N57" s="7">
        <f>DecemberR!G55</f>
        <v>42</v>
      </c>
      <c r="O57" s="7">
        <f>DecemberR!O55</f>
        <v>776</v>
      </c>
      <c r="P57" s="7">
        <f>DecemberR!P55</f>
        <v>1</v>
      </c>
      <c r="Q57" s="7">
        <f>DecemberR!Q55</f>
        <v>1</v>
      </c>
      <c r="R57" s="7">
        <f>DecemberR!R55</f>
        <v>5</v>
      </c>
      <c r="S57" s="7">
        <f>DecemberR!E55</f>
        <v>119</v>
      </c>
      <c r="T57" s="7">
        <f>DecemberR!F55</f>
        <v>108</v>
      </c>
    </row>
    <row r="58" spans="1:20">
      <c r="A58" s="6" t="s">
        <v>68</v>
      </c>
      <c r="B58" s="6">
        <f>'YTD Totals'!B58</f>
        <v>1060029</v>
      </c>
      <c r="C58" s="6">
        <f t="shared" ref="C58:T58" si="4">SUM(C46:C57)+SUM(C17:C44)+SUM(C2:C15)</f>
        <v>1025314</v>
      </c>
      <c r="D58" s="6">
        <f t="shared" si="4"/>
        <v>1025310</v>
      </c>
      <c r="E58" s="6">
        <f t="shared" si="4"/>
        <v>5922</v>
      </c>
      <c r="F58" s="6">
        <f t="shared" si="4"/>
        <v>5747</v>
      </c>
      <c r="G58" s="6">
        <f>DecemberR!X2</f>
        <v>405078</v>
      </c>
      <c r="H58" s="6">
        <f>DecemberR!X3</f>
        <v>1793</v>
      </c>
      <c r="I58" s="6">
        <f>DecemberR!X4</f>
        <v>1680</v>
      </c>
      <c r="J58" s="6">
        <f t="shared" si="4"/>
        <v>65400</v>
      </c>
      <c r="K58" s="6">
        <f t="shared" si="4"/>
        <v>33544</v>
      </c>
      <c r="L58" s="6">
        <f t="shared" si="4"/>
        <v>31856</v>
      </c>
      <c r="M58" s="6">
        <f>SUM(M2:M57)</f>
        <v>8014</v>
      </c>
      <c r="N58" s="6">
        <f t="shared" si="4"/>
        <v>7197</v>
      </c>
      <c r="O58" s="6">
        <f t="shared" si="4"/>
        <v>123251</v>
      </c>
      <c r="P58" s="6">
        <f>SUM(Q46:Q57)+SUM(Q17:Q44)+SUM(Q2:Q15)</f>
        <v>696</v>
      </c>
      <c r="Q58" s="6">
        <f>SUM(P46:P57)+SUM(P17:P44)+SUM(P2:P15)</f>
        <v>207</v>
      </c>
      <c r="R58" s="6">
        <f t="shared" si="4"/>
        <v>1346</v>
      </c>
      <c r="S58" s="6">
        <f t="shared" si="4"/>
        <v>12847</v>
      </c>
      <c r="T58" s="6">
        <f t="shared" si="4"/>
        <v>12847</v>
      </c>
    </row>
  </sheetData>
  <sheetProtection autoFilter="0"/>
  <autoFilter ref="A1:T58" xr:uid="{00000000-0009-0000-0000-00000D000000}"/>
  <dataValidations disablePrompts="1" count="1">
    <dataValidation allowBlank="1" showInputMessage="1" showErrorMessage="1" prompt="If your library has 10 copies of THE BRETHREN by John Grisham on the same bibliographic record, you have 1 title and 2 items" sqref="G1" xr:uid="{00000000-0002-0000-0D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5"/>
  <dimension ref="A1:X55"/>
  <sheetViews>
    <sheetView topLeftCell="O1" workbookViewId="0">
      <selection activeCell="X27" sqref="X27"/>
    </sheetView>
  </sheetViews>
  <sheetFormatPr defaultRowHeight="15"/>
  <cols>
    <col min="2" max="18" width="21.7109375" customWidth="1"/>
  </cols>
  <sheetData>
    <row r="1" spans="1:24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  <c r="W1" t="s">
        <v>220</v>
      </c>
      <c r="X1" t="s">
        <v>221</v>
      </c>
    </row>
    <row r="2" spans="1:24">
      <c r="A2" t="s">
        <v>7</v>
      </c>
      <c r="B2">
        <v>4473</v>
      </c>
      <c r="C2">
        <v>2398</v>
      </c>
      <c r="D2">
        <v>2075</v>
      </c>
      <c r="E2">
        <v>782</v>
      </c>
      <c r="F2">
        <v>730</v>
      </c>
      <c r="G2">
        <v>462</v>
      </c>
      <c r="H2">
        <v>60889</v>
      </c>
      <c r="I2">
        <v>60738</v>
      </c>
      <c r="J2">
        <v>416</v>
      </c>
      <c r="K2">
        <v>569</v>
      </c>
      <c r="L2">
        <v>59337</v>
      </c>
      <c r="M2">
        <v>190</v>
      </c>
      <c r="N2">
        <v>240</v>
      </c>
      <c r="O2">
        <v>6620</v>
      </c>
      <c r="P2">
        <v>16</v>
      </c>
      <c r="Q2">
        <v>35</v>
      </c>
      <c r="R2">
        <v>108</v>
      </c>
      <c r="T2" s="30" t="s">
        <v>91</v>
      </c>
      <c r="U2" s="31">
        <v>485</v>
      </c>
      <c r="W2" t="s">
        <v>222</v>
      </c>
      <c r="X2">
        <v>405078</v>
      </c>
    </row>
    <row r="3" spans="1:24">
      <c r="A3" t="s">
        <v>8</v>
      </c>
      <c r="B3">
        <v>1865</v>
      </c>
      <c r="C3">
        <v>930</v>
      </c>
      <c r="D3">
        <v>935</v>
      </c>
      <c r="E3">
        <v>294</v>
      </c>
      <c r="F3">
        <v>444</v>
      </c>
      <c r="G3">
        <v>178</v>
      </c>
      <c r="H3">
        <v>26782</v>
      </c>
      <c r="I3">
        <v>26765</v>
      </c>
      <c r="J3">
        <v>142</v>
      </c>
      <c r="K3">
        <v>159</v>
      </c>
      <c r="L3">
        <v>26281</v>
      </c>
      <c r="M3">
        <v>65</v>
      </c>
      <c r="N3">
        <v>100</v>
      </c>
      <c r="O3">
        <v>4083</v>
      </c>
      <c r="P3">
        <v>6</v>
      </c>
      <c r="Q3">
        <v>30</v>
      </c>
      <c r="R3">
        <v>34</v>
      </c>
      <c r="T3" s="30" t="s">
        <v>92</v>
      </c>
      <c r="U3" s="31">
        <v>316</v>
      </c>
      <c r="W3" t="s">
        <v>223</v>
      </c>
      <c r="X3">
        <v>1793</v>
      </c>
    </row>
    <row r="4" spans="1:24">
      <c r="A4" t="s">
        <v>9</v>
      </c>
      <c r="B4">
        <v>7216</v>
      </c>
      <c r="C4">
        <v>3393</v>
      </c>
      <c r="D4">
        <v>3823</v>
      </c>
      <c r="E4">
        <v>971</v>
      </c>
      <c r="F4">
        <v>900</v>
      </c>
      <c r="G4">
        <v>563</v>
      </c>
      <c r="H4">
        <v>65903</v>
      </c>
      <c r="I4">
        <v>65896</v>
      </c>
      <c r="J4">
        <v>392</v>
      </c>
      <c r="K4">
        <v>399</v>
      </c>
      <c r="L4">
        <v>62355</v>
      </c>
      <c r="M4">
        <v>188</v>
      </c>
      <c r="N4">
        <v>117</v>
      </c>
      <c r="O4">
        <v>6907</v>
      </c>
      <c r="P4">
        <v>13</v>
      </c>
      <c r="Q4">
        <v>79</v>
      </c>
      <c r="R4">
        <v>101</v>
      </c>
      <c r="T4" s="30" t="s">
        <v>93</v>
      </c>
      <c r="U4" s="31">
        <v>5</v>
      </c>
      <c r="W4" t="s">
        <v>224</v>
      </c>
      <c r="X4">
        <v>1680</v>
      </c>
    </row>
    <row r="5" spans="1:24">
      <c r="A5" t="s">
        <v>10</v>
      </c>
      <c r="B5">
        <v>260</v>
      </c>
      <c r="C5">
        <v>110</v>
      </c>
      <c r="D5">
        <v>150</v>
      </c>
      <c r="E5">
        <v>105</v>
      </c>
      <c r="F5">
        <v>27</v>
      </c>
      <c r="G5">
        <v>15</v>
      </c>
      <c r="H5">
        <v>11998</v>
      </c>
      <c r="I5">
        <v>12016</v>
      </c>
      <c r="J5">
        <v>19</v>
      </c>
      <c r="K5">
        <v>1</v>
      </c>
      <c r="L5">
        <v>11740</v>
      </c>
      <c r="M5">
        <v>5</v>
      </c>
      <c r="N5">
        <v>1</v>
      </c>
      <c r="O5">
        <v>165</v>
      </c>
      <c r="P5">
        <v>0</v>
      </c>
      <c r="Q5">
        <v>1</v>
      </c>
      <c r="R5">
        <v>1</v>
      </c>
      <c r="T5" s="30" t="s">
        <v>94</v>
      </c>
      <c r="U5" s="31">
        <v>1027</v>
      </c>
    </row>
    <row r="6" spans="1:24">
      <c r="A6" t="s">
        <v>11</v>
      </c>
      <c r="B6">
        <v>4169</v>
      </c>
      <c r="C6">
        <v>2132</v>
      </c>
      <c r="D6">
        <v>2037</v>
      </c>
      <c r="E6">
        <v>794</v>
      </c>
      <c r="F6">
        <v>878</v>
      </c>
      <c r="G6">
        <v>485</v>
      </c>
      <c r="H6">
        <v>58453</v>
      </c>
      <c r="I6">
        <v>58593</v>
      </c>
      <c r="J6">
        <v>501</v>
      </c>
      <c r="K6">
        <v>361</v>
      </c>
      <c r="L6">
        <v>55663</v>
      </c>
      <c r="M6">
        <v>255</v>
      </c>
      <c r="N6">
        <v>192</v>
      </c>
      <c r="O6">
        <v>12675</v>
      </c>
      <c r="P6">
        <v>18</v>
      </c>
      <c r="Q6">
        <v>48</v>
      </c>
      <c r="R6">
        <v>95</v>
      </c>
      <c r="T6" s="30" t="s">
        <v>95</v>
      </c>
      <c r="U6" s="31">
        <v>108</v>
      </c>
    </row>
    <row r="7" spans="1:24">
      <c r="A7" t="s">
        <v>12</v>
      </c>
      <c r="B7">
        <v>715</v>
      </c>
      <c r="C7">
        <v>449</v>
      </c>
      <c r="D7">
        <v>266</v>
      </c>
      <c r="E7">
        <v>109</v>
      </c>
      <c r="F7">
        <v>171</v>
      </c>
      <c r="G7">
        <v>61</v>
      </c>
      <c r="H7">
        <v>14178</v>
      </c>
      <c r="I7">
        <v>14200</v>
      </c>
      <c r="J7">
        <v>33</v>
      </c>
      <c r="K7">
        <v>11</v>
      </c>
      <c r="L7">
        <v>14110</v>
      </c>
      <c r="M7">
        <v>5</v>
      </c>
      <c r="N7">
        <v>3</v>
      </c>
      <c r="O7">
        <v>670</v>
      </c>
      <c r="P7">
        <v>7</v>
      </c>
      <c r="Q7">
        <v>5</v>
      </c>
      <c r="R7">
        <v>4</v>
      </c>
      <c r="T7" s="30" t="s">
        <v>96</v>
      </c>
      <c r="U7" s="31">
        <v>13</v>
      </c>
    </row>
    <row r="8" spans="1:24">
      <c r="A8" t="s">
        <v>13</v>
      </c>
      <c r="B8">
        <v>470</v>
      </c>
      <c r="C8">
        <v>387</v>
      </c>
      <c r="D8">
        <v>83</v>
      </c>
      <c r="E8">
        <v>75</v>
      </c>
      <c r="F8">
        <v>104</v>
      </c>
      <c r="G8">
        <v>48</v>
      </c>
      <c r="H8">
        <v>9628</v>
      </c>
      <c r="I8">
        <v>9615</v>
      </c>
      <c r="J8">
        <v>0</v>
      </c>
      <c r="K8">
        <v>13</v>
      </c>
      <c r="L8">
        <v>9460</v>
      </c>
      <c r="M8">
        <v>0</v>
      </c>
      <c r="N8">
        <v>2</v>
      </c>
      <c r="O8">
        <v>522</v>
      </c>
      <c r="P8">
        <v>2</v>
      </c>
      <c r="Q8">
        <v>6</v>
      </c>
      <c r="R8">
        <v>6</v>
      </c>
      <c r="T8" s="30" t="s">
        <v>97</v>
      </c>
      <c r="U8" s="31">
        <v>366</v>
      </c>
    </row>
    <row r="9" spans="1:24">
      <c r="A9" t="s">
        <v>14</v>
      </c>
      <c r="B9">
        <v>187</v>
      </c>
      <c r="C9">
        <v>164</v>
      </c>
      <c r="D9">
        <v>23</v>
      </c>
      <c r="E9">
        <v>43</v>
      </c>
      <c r="F9">
        <v>15</v>
      </c>
      <c r="G9">
        <v>28</v>
      </c>
      <c r="H9">
        <v>8285</v>
      </c>
      <c r="I9">
        <v>8229</v>
      </c>
      <c r="J9">
        <v>18</v>
      </c>
      <c r="K9">
        <v>74</v>
      </c>
      <c r="L9">
        <v>8101</v>
      </c>
      <c r="M9">
        <v>4</v>
      </c>
      <c r="N9">
        <v>21</v>
      </c>
      <c r="O9">
        <v>236</v>
      </c>
      <c r="P9">
        <v>0</v>
      </c>
      <c r="Q9">
        <v>3</v>
      </c>
      <c r="R9">
        <v>1</v>
      </c>
      <c r="T9" s="30" t="s">
        <v>98</v>
      </c>
      <c r="U9" s="31">
        <v>17</v>
      </c>
    </row>
    <row r="10" spans="1:24">
      <c r="A10" t="s">
        <v>15</v>
      </c>
      <c r="B10">
        <v>17</v>
      </c>
      <c r="C10">
        <v>9</v>
      </c>
      <c r="D10">
        <v>8</v>
      </c>
      <c r="E10">
        <v>39</v>
      </c>
      <c r="F10">
        <v>4</v>
      </c>
      <c r="G10">
        <v>7</v>
      </c>
      <c r="H10">
        <v>5380</v>
      </c>
      <c r="I10">
        <v>5457</v>
      </c>
      <c r="J10">
        <v>79</v>
      </c>
      <c r="K10">
        <v>2</v>
      </c>
      <c r="L10">
        <v>5373</v>
      </c>
      <c r="M10">
        <v>0</v>
      </c>
      <c r="N10">
        <v>1</v>
      </c>
      <c r="O10">
        <v>126</v>
      </c>
      <c r="P10">
        <v>1</v>
      </c>
      <c r="Q10">
        <v>1</v>
      </c>
      <c r="R10">
        <v>2</v>
      </c>
      <c r="T10" s="30" t="s">
        <v>99</v>
      </c>
      <c r="U10" s="31">
        <v>42</v>
      </c>
    </row>
    <row r="11" spans="1:2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350</v>
      </c>
      <c r="I11">
        <v>350</v>
      </c>
      <c r="J11">
        <v>0</v>
      </c>
      <c r="K11">
        <v>0</v>
      </c>
      <c r="L11">
        <v>350</v>
      </c>
      <c r="M11">
        <v>0</v>
      </c>
      <c r="N11">
        <v>0</v>
      </c>
      <c r="O11">
        <v>3</v>
      </c>
      <c r="P11">
        <v>0</v>
      </c>
      <c r="Q11">
        <v>0</v>
      </c>
      <c r="R11">
        <v>0</v>
      </c>
      <c r="T11" s="30" t="s">
        <v>100</v>
      </c>
      <c r="U11" s="31">
        <v>16</v>
      </c>
    </row>
    <row r="12" spans="1:24">
      <c r="A12" t="s">
        <v>17</v>
      </c>
      <c r="B12">
        <v>131</v>
      </c>
      <c r="C12">
        <v>69</v>
      </c>
      <c r="D12">
        <v>62</v>
      </c>
      <c r="E12">
        <v>75</v>
      </c>
      <c r="F12">
        <v>30</v>
      </c>
      <c r="G12">
        <v>21</v>
      </c>
      <c r="H12">
        <v>3037</v>
      </c>
      <c r="I12">
        <v>3066</v>
      </c>
      <c r="J12">
        <v>32</v>
      </c>
      <c r="K12">
        <v>3</v>
      </c>
      <c r="L12">
        <v>3018</v>
      </c>
      <c r="M12">
        <v>9</v>
      </c>
      <c r="N12">
        <v>1</v>
      </c>
      <c r="O12">
        <v>516</v>
      </c>
      <c r="P12">
        <v>1</v>
      </c>
      <c r="Q12">
        <v>1</v>
      </c>
      <c r="R12">
        <v>1</v>
      </c>
      <c r="T12" s="30" t="s">
        <v>101</v>
      </c>
      <c r="U12" s="31">
        <v>1</v>
      </c>
    </row>
    <row r="13" spans="1:24">
      <c r="A13" t="s">
        <v>18</v>
      </c>
      <c r="B13">
        <v>437</v>
      </c>
      <c r="C13">
        <v>298</v>
      </c>
      <c r="D13">
        <v>139</v>
      </c>
      <c r="E13">
        <v>176</v>
      </c>
      <c r="F13">
        <v>173</v>
      </c>
      <c r="G13">
        <v>46</v>
      </c>
      <c r="H13">
        <v>4929</v>
      </c>
      <c r="I13">
        <v>5010</v>
      </c>
      <c r="J13">
        <v>85</v>
      </c>
      <c r="K13">
        <v>4</v>
      </c>
      <c r="L13">
        <v>4917</v>
      </c>
      <c r="M13">
        <v>29</v>
      </c>
      <c r="N13">
        <v>1</v>
      </c>
      <c r="O13">
        <v>544</v>
      </c>
      <c r="P13">
        <v>1</v>
      </c>
      <c r="Q13">
        <v>0</v>
      </c>
      <c r="R13">
        <v>6</v>
      </c>
      <c r="T13" s="30" t="s">
        <v>102</v>
      </c>
      <c r="U13" s="31">
        <v>20</v>
      </c>
    </row>
    <row r="14" spans="1:24">
      <c r="A14" t="s">
        <v>19</v>
      </c>
      <c r="B14">
        <v>717</v>
      </c>
      <c r="C14">
        <v>475</v>
      </c>
      <c r="D14">
        <v>242</v>
      </c>
      <c r="E14">
        <v>295</v>
      </c>
      <c r="F14">
        <v>137</v>
      </c>
      <c r="G14">
        <v>97</v>
      </c>
      <c r="H14">
        <v>11767</v>
      </c>
      <c r="I14">
        <v>11666</v>
      </c>
      <c r="J14">
        <v>148</v>
      </c>
      <c r="K14">
        <v>250</v>
      </c>
      <c r="L14">
        <v>11380</v>
      </c>
      <c r="M14">
        <v>50</v>
      </c>
      <c r="N14">
        <v>30</v>
      </c>
      <c r="O14">
        <v>1202</v>
      </c>
      <c r="P14">
        <v>3</v>
      </c>
      <c r="Q14">
        <v>7</v>
      </c>
      <c r="R14">
        <v>15</v>
      </c>
      <c r="T14" s="30" t="s">
        <v>103</v>
      </c>
      <c r="U14" s="31">
        <v>95</v>
      </c>
    </row>
    <row r="15" spans="1:24">
      <c r="A15" t="s">
        <v>20</v>
      </c>
      <c r="B15">
        <v>484</v>
      </c>
      <c r="C15">
        <v>304</v>
      </c>
      <c r="D15">
        <v>180</v>
      </c>
      <c r="E15">
        <v>221</v>
      </c>
      <c r="F15">
        <v>123</v>
      </c>
      <c r="G15">
        <v>71</v>
      </c>
      <c r="H15">
        <v>7297</v>
      </c>
      <c r="I15">
        <v>7389</v>
      </c>
      <c r="J15">
        <v>157</v>
      </c>
      <c r="K15">
        <v>65</v>
      </c>
      <c r="L15">
        <v>7270</v>
      </c>
      <c r="M15">
        <v>47</v>
      </c>
      <c r="N15">
        <v>9</v>
      </c>
      <c r="O15">
        <v>818</v>
      </c>
      <c r="P15">
        <v>3</v>
      </c>
      <c r="Q15">
        <v>3</v>
      </c>
      <c r="R15">
        <v>13</v>
      </c>
      <c r="T15" s="30" t="s">
        <v>104</v>
      </c>
      <c r="U15" s="31">
        <v>42</v>
      </c>
    </row>
    <row r="16" spans="1:24">
      <c r="A16" t="s">
        <v>21</v>
      </c>
      <c r="B16">
        <v>218</v>
      </c>
      <c r="C16">
        <v>84</v>
      </c>
      <c r="D16">
        <v>134</v>
      </c>
      <c r="E16">
        <v>75</v>
      </c>
      <c r="F16">
        <v>25</v>
      </c>
      <c r="G16">
        <v>23</v>
      </c>
      <c r="H16">
        <v>9094</v>
      </c>
      <c r="I16">
        <v>9091</v>
      </c>
      <c r="J16">
        <v>1</v>
      </c>
      <c r="K16">
        <v>4</v>
      </c>
      <c r="L16">
        <v>8947</v>
      </c>
      <c r="M16">
        <v>0</v>
      </c>
      <c r="N16">
        <v>1</v>
      </c>
      <c r="O16">
        <v>420</v>
      </c>
      <c r="P16">
        <v>1</v>
      </c>
      <c r="Q16">
        <v>1</v>
      </c>
      <c r="R16">
        <v>7</v>
      </c>
      <c r="T16" s="30" t="s">
        <v>105</v>
      </c>
      <c r="U16" s="31">
        <v>365</v>
      </c>
    </row>
    <row r="17" spans="1:21">
      <c r="A17" t="s">
        <v>22</v>
      </c>
      <c r="B17">
        <v>1204</v>
      </c>
      <c r="C17">
        <v>546</v>
      </c>
      <c r="D17">
        <v>658</v>
      </c>
      <c r="E17">
        <v>370</v>
      </c>
      <c r="F17">
        <v>427</v>
      </c>
      <c r="G17">
        <v>113</v>
      </c>
      <c r="H17">
        <v>16121</v>
      </c>
      <c r="I17">
        <v>16072</v>
      </c>
      <c r="J17">
        <v>172</v>
      </c>
      <c r="K17">
        <v>221</v>
      </c>
      <c r="L17">
        <v>15825</v>
      </c>
      <c r="M17">
        <v>55</v>
      </c>
      <c r="N17">
        <v>28</v>
      </c>
      <c r="O17">
        <v>2297</v>
      </c>
      <c r="P17">
        <v>0</v>
      </c>
      <c r="Q17">
        <v>5</v>
      </c>
      <c r="R17">
        <v>29</v>
      </c>
      <c r="T17" s="30" t="s">
        <v>175</v>
      </c>
      <c r="U17" s="31">
        <v>5</v>
      </c>
    </row>
    <row r="18" spans="1:21">
      <c r="A18" t="s">
        <v>23</v>
      </c>
      <c r="B18">
        <v>593</v>
      </c>
      <c r="C18">
        <v>215</v>
      </c>
      <c r="D18">
        <v>378</v>
      </c>
      <c r="E18">
        <v>125</v>
      </c>
      <c r="F18">
        <v>29</v>
      </c>
      <c r="G18">
        <v>28</v>
      </c>
      <c r="H18">
        <v>11380</v>
      </c>
      <c r="I18">
        <v>11406</v>
      </c>
      <c r="J18">
        <v>27</v>
      </c>
      <c r="K18">
        <v>1</v>
      </c>
      <c r="L18">
        <v>11278</v>
      </c>
      <c r="M18">
        <v>4</v>
      </c>
      <c r="N18">
        <v>0</v>
      </c>
      <c r="O18">
        <v>119</v>
      </c>
      <c r="P18">
        <v>0</v>
      </c>
      <c r="Q18">
        <v>0</v>
      </c>
      <c r="R18">
        <v>1</v>
      </c>
      <c r="T18" s="30" t="s">
        <v>106</v>
      </c>
      <c r="U18" s="31">
        <v>20</v>
      </c>
    </row>
    <row r="19" spans="1:21">
      <c r="A19" t="s">
        <v>24</v>
      </c>
      <c r="B19">
        <v>612</v>
      </c>
      <c r="C19">
        <v>357</v>
      </c>
      <c r="D19">
        <v>255</v>
      </c>
      <c r="E19">
        <v>0</v>
      </c>
      <c r="F19">
        <v>281</v>
      </c>
      <c r="G19">
        <v>83</v>
      </c>
      <c r="H19">
        <v>30782</v>
      </c>
      <c r="I19">
        <v>30441</v>
      </c>
      <c r="J19">
        <v>181</v>
      </c>
      <c r="K19">
        <v>522</v>
      </c>
      <c r="L19">
        <v>29642</v>
      </c>
      <c r="M19">
        <v>29</v>
      </c>
      <c r="N19">
        <v>16</v>
      </c>
      <c r="O19">
        <v>2945</v>
      </c>
      <c r="P19">
        <v>6</v>
      </c>
      <c r="Q19">
        <v>14</v>
      </c>
      <c r="R19">
        <v>53</v>
      </c>
      <c r="T19" s="30" t="s">
        <v>107</v>
      </c>
      <c r="U19" s="31">
        <v>254</v>
      </c>
    </row>
    <row r="20" spans="1:21">
      <c r="A20" t="s">
        <v>173</v>
      </c>
      <c r="B20">
        <v>1</v>
      </c>
      <c r="C20">
        <v>1</v>
      </c>
      <c r="D20">
        <v>0</v>
      </c>
      <c r="E20">
        <v>29</v>
      </c>
      <c r="F20">
        <v>0</v>
      </c>
      <c r="G20">
        <v>1</v>
      </c>
      <c r="H20">
        <v>6963</v>
      </c>
      <c r="I20">
        <v>6944</v>
      </c>
      <c r="J20">
        <v>0</v>
      </c>
      <c r="K20">
        <v>19</v>
      </c>
      <c r="L20">
        <v>5764</v>
      </c>
      <c r="M20">
        <v>0</v>
      </c>
      <c r="N20">
        <v>11</v>
      </c>
      <c r="O20">
        <v>5573</v>
      </c>
      <c r="P20">
        <v>0</v>
      </c>
      <c r="Q20">
        <v>0</v>
      </c>
      <c r="R20">
        <v>61</v>
      </c>
      <c r="T20" s="30" t="s">
        <v>108</v>
      </c>
      <c r="U20" s="31">
        <v>1813</v>
      </c>
    </row>
    <row r="21" spans="1:21">
      <c r="A21" t="s">
        <v>25</v>
      </c>
      <c r="B21">
        <v>1154</v>
      </c>
      <c r="C21">
        <v>857</v>
      </c>
      <c r="D21">
        <v>297</v>
      </c>
      <c r="E21">
        <v>281</v>
      </c>
      <c r="F21">
        <v>352</v>
      </c>
      <c r="G21">
        <v>195</v>
      </c>
      <c r="H21">
        <v>25984</v>
      </c>
      <c r="I21">
        <v>26052</v>
      </c>
      <c r="J21">
        <v>81</v>
      </c>
      <c r="K21">
        <v>13</v>
      </c>
      <c r="L21">
        <v>25397</v>
      </c>
      <c r="M21">
        <v>19</v>
      </c>
      <c r="N21">
        <v>1</v>
      </c>
      <c r="O21">
        <v>4340</v>
      </c>
      <c r="P21">
        <v>1</v>
      </c>
      <c r="Q21">
        <v>24</v>
      </c>
      <c r="R21">
        <v>36</v>
      </c>
      <c r="T21" s="30" t="s">
        <v>109</v>
      </c>
      <c r="U21" s="31">
        <v>84</v>
      </c>
    </row>
    <row r="22" spans="1:21">
      <c r="A22" t="s">
        <v>26</v>
      </c>
      <c r="B22">
        <v>82</v>
      </c>
      <c r="C22">
        <v>67</v>
      </c>
      <c r="D22">
        <v>15</v>
      </c>
      <c r="E22">
        <v>97</v>
      </c>
      <c r="F22">
        <v>13</v>
      </c>
      <c r="G22">
        <v>15</v>
      </c>
      <c r="H22">
        <v>14123</v>
      </c>
      <c r="I22">
        <v>14179</v>
      </c>
      <c r="J22">
        <v>60</v>
      </c>
      <c r="K22">
        <v>4</v>
      </c>
      <c r="L22">
        <v>13555</v>
      </c>
      <c r="M22">
        <v>29</v>
      </c>
      <c r="N22">
        <v>1</v>
      </c>
      <c r="O22">
        <v>1685</v>
      </c>
      <c r="P22">
        <v>3</v>
      </c>
      <c r="Q22">
        <v>2</v>
      </c>
      <c r="R22">
        <v>11</v>
      </c>
      <c r="T22" s="30" t="s">
        <v>110</v>
      </c>
      <c r="U22" s="31">
        <v>314</v>
      </c>
    </row>
    <row r="23" spans="1:21">
      <c r="A23" t="s">
        <v>27</v>
      </c>
      <c r="B23">
        <v>1743</v>
      </c>
      <c r="C23">
        <v>999</v>
      </c>
      <c r="D23">
        <v>744</v>
      </c>
      <c r="E23">
        <v>502</v>
      </c>
      <c r="F23">
        <v>460</v>
      </c>
      <c r="G23">
        <v>211</v>
      </c>
      <c r="H23">
        <v>22097</v>
      </c>
      <c r="I23">
        <v>22090</v>
      </c>
      <c r="J23">
        <v>115</v>
      </c>
      <c r="K23">
        <v>122</v>
      </c>
      <c r="L23">
        <v>21466</v>
      </c>
      <c r="M23">
        <v>75</v>
      </c>
      <c r="N23">
        <v>32</v>
      </c>
      <c r="O23">
        <v>3375</v>
      </c>
      <c r="P23">
        <v>4</v>
      </c>
      <c r="Q23">
        <v>21</v>
      </c>
      <c r="R23">
        <v>25</v>
      </c>
      <c r="T23" s="30" t="s">
        <v>111</v>
      </c>
      <c r="U23" s="31">
        <v>98</v>
      </c>
    </row>
    <row r="24" spans="1:21">
      <c r="A24" t="s">
        <v>28</v>
      </c>
      <c r="B24">
        <v>5740</v>
      </c>
      <c r="C24">
        <v>3119</v>
      </c>
      <c r="D24">
        <v>2621</v>
      </c>
      <c r="E24">
        <v>1058</v>
      </c>
      <c r="F24">
        <v>1826</v>
      </c>
      <c r="G24">
        <v>439</v>
      </c>
      <c r="H24">
        <v>90656</v>
      </c>
      <c r="I24">
        <v>90300</v>
      </c>
      <c r="J24">
        <v>635</v>
      </c>
      <c r="K24">
        <v>991</v>
      </c>
      <c r="L24">
        <v>82183</v>
      </c>
      <c r="M24">
        <v>316</v>
      </c>
      <c r="N24">
        <v>272</v>
      </c>
      <c r="O24">
        <v>17409</v>
      </c>
      <c r="P24">
        <v>15</v>
      </c>
      <c r="Q24">
        <v>73</v>
      </c>
      <c r="R24">
        <v>254</v>
      </c>
      <c r="T24" s="30" t="s">
        <v>112</v>
      </c>
      <c r="U24" s="31">
        <v>201</v>
      </c>
    </row>
    <row r="25" spans="1:21">
      <c r="A25" t="s">
        <v>29</v>
      </c>
      <c r="B25">
        <v>935</v>
      </c>
      <c r="C25">
        <v>432</v>
      </c>
      <c r="D25">
        <v>503</v>
      </c>
      <c r="E25">
        <v>256</v>
      </c>
      <c r="F25">
        <v>141</v>
      </c>
      <c r="G25">
        <v>91</v>
      </c>
      <c r="H25">
        <v>13163</v>
      </c>
      <c r="I25">
        <v>13341</v>
      </c>
      <c r="J25">
        <v>209</v>
      </c>
      <c r="K25">
        <v>31</v>
      </c>
      <c r="L25">
        <v>13139</v>
      </c>
      <c r="M25">
        <v>61</v>
      </c>
      <c r="N25">
        <v>8</v>
      </c>
      <c r="O25">
        <v>886</v>
      </c>
      <c r="P25">
        <v>4</v>
      </c>
      <c r="Q25">
        <v>12</v>
      </c>
      <c r="R25">
        <v>8</v>
      </c>
      <c r="T25" s="30" t="s">
        <v>113</v>
      </c>
      <c r="U25" s="31">
        <v>10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381</v>
      </c>
      <c r="P26">
        <v>3</v>
      </c>
      <c r="Q26">
        <v>0</v>
      </c>
      <c r="R26">
        <v>0</v>
      </c>
      <c r="T26" s="30" t="s">
        <v>114</v>
      </c>
      <c r="U26" s="31">
        <v>93</v>
      </c>
    </row>
    <row r="27" spans="1:21">
      <c r="A27" t="s">
        <v>31</v>
      </c>
      <c r="B27">
        <v>860</v>
      </c>
      <c r="C27">
        <v>439</v>
      </c>
      <c r="D27">
        <v>421</v>
      </c>
      <c r="E27">
        <v>184</v>
      </c>
      <c r="F27">
        <v>131</v>
      </c>
      <c r="G27">
        <v>94</v>
      </c>
      <c r="H27">
        <v>14103</v>
      </c>
      <c r="I27">
        <v>14213</v>
      </c>
      <c r="J27">
        <v>139</v>
      </c>
      <c r="K27">
        <v>29</v>
      </c>
      <c r="L27">
        <v>13967</v>
      </c>
      <c r="M27">
        <v>47</v>
      </c>
      <c r="N27">
        <v>2</v>
      </c>
      <c r="O27">
        <v>1052</v>
      </c>
      <c r="P27">
        <v>8</v>
      </c>
      <c r="Q27">
        <v>6</v>
      </c>
      <c r="R27">
        <v>13</v>
      </c>
      <c r="T27" s="30" t="s">
        <v>115</v>
      </c>
      <c r="U27" s="31">
        <v>123</v>
      </c>
    </row>
    <row r="28" spans="1:21">
      <c r="A28" t="s">
        <v>32</v>
      </c>
      <c r="B28">
        <v>356</v>
      </c>
      <c r="C28">
        <v>141</v>
      </c>
      <c r="D28">
        <v>215</v>
      </c>
      <c r="E28">
        <v>57</v>
      </c>
      <c r="F28">
        <v>69</v>
      </c>
      <c r="G28">
        <v>39</v>
      </c>
      <c r="H28">
        <v>3958</v>
      </c>
      <c r="I28">
        <v>4020</v>
      </c>
      <c r="J28">
        <v>68</v>
      </c>
      <c r="K28">
        <v>6</v>
      </c>
      <c r="L28">
        <v>4001</v>
      </c>
      <c r="M28">
        <v>36</v>
      </c>
      <c r="N28">
        <v>0</v>
      </c>
      <c r="O28">
        <v>594</v>
      </c>
      <c r="P28">
        <v>1</v>
      </c>
      <c r="Q28">
        <v>2</v>
      </c>
      <c r="R28">
        <v>1</v>
      </c>
      <c r="T28" s="30" t="s">
        <v>116</v>
      </c>
      <c r="U28" s="31">
        <v>4</v>
      </c>
    </row>
    <row r="29" spans="1:21">
      <c r="A29" t="s">
        <v>33</v>
      </c>
      <c r="B29">
        <v>2114</v>
      </c>
      <c r="C29">
        <v>1065</v>
      </c>
      <c r="D29">
        <v>1049</v>
      </c>
      <c r="E29">
        <v>439</v>
      </c>
      <c r="F29">
        <v>296</v>
      </c>
      <c r="G29">
        <v>210</v>
      </c>
      <c r="H29">
        <v>16541</v>
      </c>
      <c r="I29">
        <v>16514</v>
      </c>
      <c r="J29">
        <v>103</v>
      </c>
      <c r="K29">
        <v>130</v>
      </c>
      <c r="L29">
        <v>16364</v>
      </c>
      <c r="M29">
        <v>44</v>
      </c>
      <c r="N29">
        <v>21</v>
      </c>
      <c r="O29">
        <v>1808</v>
      </c>
      <c r="P29">
        <v>4</v>
      </c>
      <c r="Q29">
        <v>33</v>
      </c>
      <c r="R29">
        <v>8</v>
      </c>
      <c r="T29" s="30" t="s">
        <v>117</v>
      </c>
      <c r="U29" s="31">
        <v>12</v>
      </c>
    </row>
    <row r="30" spans="1:21">
      <c r="A30" t="s">
        <v>34</v>
      </c>
      <c r="B30">
        <v>4</v>
      </c>
      <c r="C30">
        <v>4</v>
      </c>
      <c r="D30">
        <v>0</v>
      </c>
      <c r="E30">
        <v>0</v>
      </c>
      <c r="F30">
        <v>0</v>
      </c>
      <c r="G30">
        <v>2</v>
      </c>
      <c r="H30">
        <v>758</v>
      </c>
      <c r="I30">
        <v>757</v>
      </c>
      <c r="J30">
        <v>1</v>
      </c>
      <c r="K30">
        <v>2</v>
      </c>
      <c r="L30">
        <v>683</v>
      </c>
      <c r="M30">
        <v>0</v>
      </c>
      <c r="N30">
        <v>1</v>
      </c>
      <c r="O30">
        <v>408</v>
      </c>
      <c r="P30">
        <v>0</v>
      </c>
      <c r="Q30">
        <v>0</v>
      </c>
      <c r="R30">
        <v>0</v>
      </c>
      <c r="T30" s="30" t="s">
        <v>118</v>
      </c>
      <c r="U30" s="31">
        <v>157</v>
      </c>
    </row>
    <row r="31" spans="1:21">
      <c r="A31" t="s">
        <v>35</v>
      </c>
      <c r="B31">
        <v>217</v>
      </c>
      <c r="C31">
        <v>81</v>
      </c>
      <c r="D31">
        <v>136</v>
      </c>
      <c r="E31">
        <v>256</v>
      </c>
      <c r="F31">
        <v>42</v>
      </c>
      <c r="G31">
        <v>34</v>
      </c>
      <c r="H31">
        <v>20046</v>
      </c>
      <c r="I31">
        <v>20032</v>
      </c>
      <c r="J31">
        <v>40</v>
      </c>
      <c r="K31">
        <v>54</v>
      </c>
      <c r="L31">
        <v>19292</v>
      </c>
      <c r="M31">
        <v>16</v>
      </c>
      <c r="N31">
        <v>10</v>
      </c>
      <c r="O31">
        <v>558</v>
      </c>
      <c r="P31">
        <v>2</v>
      </c>
      <c r="Q31">
        <v>3</v>
      </c>
      <c r="R31">
        <v>3</v>
      </c>
      <c r="T31" s="30" t="s">
        <v>119</v>
      </c>
      <c r="U31" s="31">
        <v>59</v>
      </c>
    </row>
    <row r="32" spans="1:21">
      <c r="A32" t="s">
        <v>36</v>
      </c>
      <c r="B32">
        <v>1647</v>
      </c>
      <c r="C32">
        <v>1127</v>
      </c>
      <c r="D32">
        <v>520</v>
      </c>
      <c r="E32">
        <v>410</v>
      </c>
      <c r="F32">
        <v>358</v>
      </c>
      <c r="G32">
        <v>232</v>
      </c>
      <c r="H32">
        <v>23738</v>
      </c>
      <c r="I32">
        <v>23813</v>
      </c>
      <c r="J32">
        <v>179</v>
      </c>
      <c r="K32">
        <v>104</v>
      </c>
      <c r="L32">
        <v>23619</v>
      </c>
      <c r="M32">
        <v>56</v>
      </c>
      <c r="N32">
        <v>90</v>
      </c>
      <c r="O32">
        <v>2683</v>
      </c>
      <c r="P32">
        <v>0</v>
      </c>
      <c r="Q32">
        <v>15</v>
      </c>
      <c r="R32">
        <v>52</v>
      </c>
      <c r="T32" s="30" t="s">
        <v>120</v>
      </c>
      <c r="U32" s="31">
        <v>117</v>
      </c>
    </row>
    <row r="33" spans="1:21">
      <c r="A33" t="s">
        <v>37</v>
      </c>
      <c r="B33">
        <v>1096</v>
      </c>
      <c r="C33">
        <v>844</v>
      </c>
      <c r="D33">
        <v>252</v>
      </c>
      <c r="E33">
        <v>202</v>
      </c>
      <c r="F33">
        <v>440</v>
      </c>
      <c r="G33">
        <v>130</v>
      </c>
      <c r="H33">
        <v>23046</v>
      </c>
      <c r="I33">
        <v>22919</v>
      </c>
      <c r="J33">
        <v>44</v>
      </c>
      <c r="K33">
        <v>171</v>
      </c>
      <c r="L33">
        <v>22659</v>
      </c>
      <c r="M33">
        <v>6</v>
      </c>
      <c r="N33">
        <v>25</v>
      </c>
      <c r="O33">
        <v>2592</v>
      </c>
      <c r="P33">
        <v>1</v>
      </c>
      <c r="Q33">
        <v>5</v>
      </c>
      <c r="R33">
        <v>39</v>
      </c>
      <c r="T33" s="30" t="s">
        <v>121</v>
      </c>
      <c r="U33" s="31">
        <v>448</v>
      </c>
    </row>
    <row r="34" spans="1:21">
      <c r="A34" t="s">
        <v>38</v>
      </c>
      <c r="B34">
        <v>930</v>
      </c>
      <c r="C34">
        <v>579</v>
      </c>
      <c r="D34">
        <v>351</v>
      </c>
      <c r="E34">
        <v>123</v>
      </c>
      <c r="F34">
        <v>217</v>
      </c>
      <c r="G34">
        <v>147</v>
      </c>
      <c r="H34">
        <v>10238</v>
      </c>
      <c r="I34">
        <v>10265</v>
      </c>
      <c r="J34">
        <v>71</v>
      </c>
      <c r="K34">
        <v>44</v>
      </c>
      <c r="L34">
        <v>10104</v>
      </c>
      <c r="M34">
        <v>11</v>
      </c>
      <c r="N34">
        <v>6</v>
      </c>
      <c r="O34">
        <v>1361</v>
      </c>
      <c r="P34">
        <v>6</v>
      </c>
      <c r="Q34">
        <v>13</v>
      </c>
      <c r="R34">
        <v>10</v>
      </c>
      <c r="T34" s="30" t="s">
        <v>122</v>
      </c>
      <c r="U34" s="31">
        <v>86</v>
      </c>
    </row>
    <row r="35" spans="1:21">
      <c r="A35" t="s">
        <v>39</v>
      </c>
      <c r="B35">
        <v>5692</v>
      </c>
      <c r="C35">
        <v>3248</v>
      </c>
      <c r="D35">
        <v>2444</v>
      </c>
      <c r="E35">
        <v>699</v>
      </c>
      <c r="F35">
        <v>657</v>
      </c>
      <c r="G35">
        <v>567</v>
      </c>
      <c r="H35">
        <v>67633</v>
      </c>
      <c r="I35">
        <v>68002</v>
      </c>
      <c r="J35">
        <v>430</v>
      </c>
      <c r="K35">
        <v>61</v>
      </c>
      <c r="L35">
        <v>65721</v>
      </c>
      <c r="M35">
        <v>182</v>
      </c>
      <c r="N35">
        <v>24</v>
      </c>
      <c r="O35">
        <v>12985</v>
      </c>
      <c r="P35">
        <v>23</v>
      </c>
      <c r="Q35">
        <v>68</v>
      </c>
      <c r="R35">
        <v>128</v>
      </c>
      <c r="T35" s="30" t="s">
        <v>123</v>
      </c>
      <c r="U35" s="31">
        <v>197</v>
      </c>
    </row>
    <row r="36" spans="1:21">
      <c r="A36" t="s">
        <v>40</v>
      </c>
      <c r="B36">
        <v>1029</v>
      </c>
      <c r="C36">
        <v>643</v>
      </c>
      <c r="D36">
        <v>386</v>
      </c>
      <c r="E36">
        <v>329</v>
      </c>
      <c r="F36">
        <v>195</v>
      </c>
      <c r="G36">
        <v>131</v>
      </c>
      <c r="H36">
        <v>21267</v>
      </c>
      <c r="I36">
        <v>21096</v>
      </c>
      <c r="J36">
        <v>32</v>
      </c>
      <c r="K36">
        <v>203</v>
      </c>
      <c r="L36">
        <v>20799</v>
      </c>
      <c r="M36">
        <v>12</v>
      </c>
      <c r="N36">
        <v>34</v>
      </c>
      <c r="O36">
        <v>1359</v>
      </c>
      <c r="P36">
        <v>3</v>
      </c>
      <c r="Q36">
        <v>8</v>
      </c>
      <c r="R36">
        <v>22</v>
      </c>
      <c r="T36" s="30" t="s">
        <v>124</v>
      </c>
      <c r="U36" s="31"/>
    </row>
    <row r="37" spans="1:21">
      <c r="A37" t="s">
        <v>41</v>
      </c>
      <c r="B37">
        <v>1793</v>
      </c>
      <c r="C37">
        <v>956</v>
      </c>
      <c r="D37">
        <v>837</v>
      </c>
      <c r="E37">
        <v>362</v>
      </c>
      <c r="F37">
        <v>303</v>
      </c>
      <c r="G37">
        <v>262</v>
      </c>
      <c r="H37">
        <v>32492</v>
      </c>
      <c r="I37">
        <v>32520</v>
      </c>
      <c r="J37">
        <v>179</v>
      </c>
      <c r="K37">
        <v>151</v>
      </c>
      <c r="L37">
        <v>31325</v>
      </c>
      <c r="M37">
        <v>63</v>
      </c>
      <c r="N37">
        <v>103</v>
      </c>
      <c r="O37">
        <v>5962</v>
      </c>
      <c r="P37">
        <v>7</v>
      </c>
      <c r="Q37">
        <v>42</v>
      </c>
      <c r="R37">
        <v>52</v>
      </c>
      <c r="T37" s="30" t="s">
        <v>125</v>
      </c>
      <c r="U37" s="31">
        <v>5</v>
      </c>
    </row>
    <row r="38" spans="1:21">
      <c r="A38" t="s">
        <v>42</v>
      </c>
      <c r="B38">
        <v>86</v>
      </c>
      <c r="C38">
        <v>71</v>
      </c>
      <c r="D38">
        <v>15</v>
      </c>
      <c r="E38">
        <v>65</v>
      </c>
      <c r="F38">
        <v>33</v>
      </c>
      <c r="G38">
        <v>18</v>
      </c>
      <c r="H38">
        <v>8749</v>
      </c>
      <c r="I38">
        <v>8801</v>
      </c>
      <c r="J38">
        <v>57</v>
      </c>
      <c r="K38">
        <v>5</v>
      </c>
      <c r="L38">
        <v>8795</v>
      </c>
      <c r="M38">
        <v>16</v>
      </c>
      <c r="N38">
        <v>0</v>
      </c>
      <c r="O38">
        <v>220</v>
      </c>
      <c r="P38">
        <v>0</v>
      </c>
      <c r="Q38">
        <v>0</v>
      </c>
      <c r="R38">
        <v>3</v>
      </c>
      <c r="T38" s="30" t="s">
        <v>126</v>
      </c>
      <c r="U38" s="31">
        <v>15</v>
      </c>
    </row>
    <row r="39" spans="1:21">
      <c r="A39" t="s">
        <v>43</v>
      </c>
      <c r="B39">
        <v>266</v>
      </c>
      <c r="C39">
        <v>9</v>
      </c>
      <c r="D39">
        <v>257</v>
      </c>
      <c r="E39">
        <v>32</v>
      </c>
      <c r="F39">
        <v>6</v>
      </c>
      <c r="G39">
        <v>95</v>
      </c>
      <c r="H39">
        <v>11223</v>
      </c>
      <c r="I39">
        <v>11313</v>
      </c>
      <c r="J39">
        <v>94</v>
      </c>
      <c r="K39">
        <v>4</v>
      </c>
      <c r="L39">
        <v>9872</v>
      </c>
      <c r="M39">
        <v>21</v>
      </c>
      <c r="N39">
        <v>1</v>
      </c>
      <c r="O39">
        <v>236</v>
      </c>
      <c r="P39">
        <v>1</v>
      </c>
      <c r="Q39">
        <v>2</v>
      </c>
      <c r="R39">
        <v>0</v>
      </c>
      <c r="T39" s="30" t="s">
        <v>127</v>
      </c>
      <c r="U39" s="31">
        <v>80</v>
      </c>
    </row>
    <row r="40" spans="1:21">
      <c r="A40" t="s">
        <v>44</v>
      </c>
      <c r="B40">
        <v>1584</v>
      </c>
      <c r="C40">
        <v>4</v>
      </c>
      <c r="D40">
        <v>1580</v>
      </c>
      <c r="E40">
        <v>48</v>
      </c>
      <c r="F40">
        <v>27</v>
      </c>
      <c r="G40">
        <v>362</v>
      </c>
      <c r="H40">
        <v>19858</v>
      </c>
      <c r="I40">
        <v>19853</v>
      </c>
      <c r="J40">
        <v>3</v>
      </c>
      <c r="K40">
        <v>8</v>
      </c>
      <c r="L40">
        <v>15564</v>
      </c>
      <c r="M40">
        <v>3</v>
      </c>
      <c r="N40">
        <v>3</v>
      </c>
      <c r="O40">
        <v>664</v>
      </c>
      <c r="P40">
        <v>2</v>
      </c>
      <c r="Q40">
        <v>7</v>
      </c>
      <c r="R40">
        <v>0</v>
      </c>
      <c r="T40" s="30" t="s">
        <v>128</v>
      </c>
      <c r="U40" s="31">
        <v>218</v>
      </c>
    </row>
    <row r="41" spans="1:21">
      <c r="A41" t="s">
        <v>45</v>
      </c>
      <c r="B41">
        <v>38</v>
      </c>
      <c r="C41">
        <v>36</v>
      </c>
      <c r="D41">
        <v>2</v>
      </c>
      <c r="E41">
        <v>9</v>
      </c>
      <c r="F41">
        <v>3</v>
      </c>
      <c r="G41">
        <v>10</v>
      </c>
      <c r="H41">
        <v>3764</v>
      </c>
      <c r="I41">
        <v>3784</v>
      </c>
      <c r="J41">
        <v>21</v>
      </c>
      <c r="K41">
        <v>1</v>
      </c>
      <c r="L41">
        <v>3528</v>
      </c>
      <c r="M41">
        <v>5</v>
      </c>
      <c r="N41">
        <v>1</v>
      </c>
      <c r="O41">
        <v>363</v>
      </c>
      <c r="P41">
        <v>0</v>
      </c>
      <c r="Q41">
        <v>0</v>
      </c>
      <c r="R41">
        <v>0</v>
      </c>
      <c r="T41" s="30" t="s">
        <v>129</v>
      </c>
      <c r="U41" s="31">
        <v>121</v>
      </c>
    </row>
    <row r="42" spans="1:21">
      <c r="A42" t="s">
        <v>46</v>
      </c>
      <c r="B42">
        <v>138</v>
      </c>
      <c r="C42">
        <v>1</v>
      </c>
      <c r="D42">
        <v>137</v>
      </c>
      <c r="E42">
        <v>0</v>
      </c>
      <c r="F42">
        <v>5</v>
      </c>
      <c r="G42">
        <v>88</v>
      </c>
      <c r="H42">
        <v>4933</v>
      </c>
      <c r="I42">
        <v>4948</v>
      </c>
      <c r="J42">
        <v>18</v>
      </c>
      <c r="K42">
        <v>3</v>
      </c>
      <c r="L42">
        <v>4316</v>
      </c>
      <c r="M42">
        <v>1</v>
      </c>
      <c r="N42">
        <v>1</v>
      </c>
      <c r="O42">
        <v>205</v>
      </c>
      <c r="P42">
        <v>0</v>
      </c>
      <c r="Q42">
        <v>1</v>
      </c>
      <c r="R42">
        <v>0</v>
      </c>
      <c r="T42" s="30" t="s">
        <v>130</v>
      </c>
      <c r="U42" s="31">
        <v>425</v>
      </c>
    </row>
    <row r="43" spans="1:21">
      <c r="A43" t="s">
        <v>47</v>
      </c>
      <c r="B43">
        <v>230</v>
      </c>
      <c r="C43">
        <v>0</v>
      </c>
      <c r="D43">
        <v>230</v>
      </c>
      <c r="E43">
        <v>32</v>
      </c>
      <c r="F43">
        <v>0</v>
      </c>
      <c r="G43">
        <v>71</v>
      </c>
      <c r="H43">
        <v>13347</v>
      </c>
      <c r="I43">
        <v>13341</v>
      </c>
      <c r="J43">
        <v>0</v>
      </c>
      <c r="K43">
        <v>6</v>
      </c>
      <c r="L43">
        <v>9432</v>
      </c>
      <c r="M43">
        <v>0</v>
      </c>
      <c r="N43">
        <v>1</v>
      </c>
      <c r="O43">
        <v>210</v>
      </c>
      <c r="P43">
        <v>0</v>
      </c>
      <c r="Q43">
        <v>0</v>
      </c>
      <c r="R43">
        <v>0</v>
      </c>
      <c r="T43" s="30" t="s">
        <v>131</v>
      </c>
      <c r="U43" s="31">
        <v>77</v>
      </c>
    </row>
    <row r="44" spans="1:21">
      <c r="A44" t="s">
        <v>48</v>
      </c>
      <c r="B44">
        <v>173</v>
      </c>
      <c r="C44">
        <v>106</v>
      </c>
      <c r="D44">
        <v>67</v>
      </c>
      <c r="E44">
        <v>54</v>
      </c>
      <c r="F44">
        <v>23</v>
      </c>
      <c r="G44">
        <v>26</v>
      </c>
      <c r="H44">
        <v>7224</v>
      </c>
      <c r="I44">
        <v>7275</v>
      </c>
      <c r="J44">
        <v>63</v>
      </c>
      <c r="K44">
        <v>12</v>
      </c>
      <c r="L44">
        <v>7129</v>
      </c>
      <c r="M44">
        <v>20</v>
      </c>
      <c r="N44">
        <v>3</v>
      </c>
      <c r="O44">
        <v>377</v>
      </c>
      <c r="P44">
        <v>0</v>
      </c>
      <c r="Q44">
        <v>2</v>
      </c>
      <c r="R44">
        <v>2</v>
      </c>
      <c r="T44" s="30" t="s">
        <v>132</v>
      </c>
      <c r="U44" s="31">
        <v>0</v>
      </c>
    </row>
    <row r="45" spans="1:21">
      <c r="A45" t="s">
        <v>49</v>
      </c>
      <c r="B45">
        <v>202</v>
      </c>
      <c r="C45">
        <v>152</v>
      </c>
      <c r="D45">
        <v>50</v>
      </c>
      <c r="E45">
        <v>145</v>
      </c>
      <c r="F45">
        <v>68</v>
      </c>
      <c r="G45">
        <v>33</v>
      </c>
      <c r="H45">
        <v>7727</v>
      </c>
      <c r="I45">
        <v>7762</v>
      </c>
      <c r="J45">
        <v>41</v>
      </c>
      <c r="K45">
        <v>6</v>
      </c>
      <c r="L45">
        <v>7730</v>
      </c>
      <c r="M45">
        <v>2</v>
      </c>
      <c r="N45">
        <v>2</v>
      </c>
      <c r="O45">
        <v>262</v>
      </c>
      <c r="P45">
        <v>0</v>
      </c>
      <c r="Q45">
        <v>4</v>
      </c>
      <c r="R45">
        <v>1</v>
      </c>
      <c r="T45" s="30" t="s">
        <v>133</v>
      </c>
      <c r="U45" s="31">
        <v>12</v>
      </c>
    </row>
    <row r="46" spans="1:21" ht="15.75" thickBot="1">
      <c r="A46" t="s">
        <v>50</v>
      </c>
      <c r="B46">
        <v>1713</v>
      </c>
      <c r="C46">
        <v>905</v>
      </c>
      <c r="D46">
        <v>808</v>
      </c>
      <c r="E46">
        <v>486</v>
      </c>
      <c r="F46">
        <v>329</v>
      </c>
      <c r="G46">
        <v>206</v>
      </c>
      <c r="H46">
        <v>15631</v>
      </c>
      <c r="I46">
        <v>15726</v>
      </c>
      <c r="J46">
        <v>127</v>
      </c>
      <c r="K46">
        <v>32</v>
      </c>
      <c r="L46">
        <v>15654</v>
      </c>
      <c r="M46">
        <v>49</v>
      </c>
      <c r="N46">
        <v>14</v>
      </c>
      <c r="O46">
        <v>1454</v>
      </c>
      <c r="P46">
        <v>8</v>
      </c>
      <c r="Q46">
        <v>13</v>
      </c>
      <c r="R46">
        <v>18</v>
      </c>
      <c r="T46" s="32" t="s">
        <v>134</v>
      </c>
      <c r="U46" s="31">
        <v>48</v>
      </c>
    </row>
    <row r="47" spans="1:21" ht="15.75" thickTop="1">
      <c r="A47" t="s">
        <v>51</v>
      </c>
      <c r="B47">
        <v>3721</v>
      </c>
      <c r="C47">
        <v>1224</v>
      </c>
      <c r="D47">
        <v>2497</v>
      </c>
      <c r="E47">
        <v>392</v>
      </c>
      <c r="F47">
        <v>610</v>
      </c>
      <c r="G47">
        <v>285</v>
      </c>
      <c r="H47">
        <v>32020</v>
      </c>
      <c r="I47">
        <v>31999</v>
      </c>
      <c r="J47">
        <v>111</v>
      </c>
      <c r="K47">
        <v>132</v>
      </c>
      <c r="L47">
        <v>31041</v>
      </c>
      <c r="M47">
        <v>31</v>
      </c>
      <c r="N47">
        <v>29</v>
      </c>
      <c r="O47">
        <v>1729</v>
      </c>
      <c r="P47">
        <v>4</v>
      </c>
      <c r="Q47">
        <v>26</v>
      </c>
      <c r="R47">
        <v>3</v>
      </c>
      <c r="U47" s="31">
        <v>8014</v>
      </c>
    </row>
    <row r="48" spans="1:21">
      <c r="A48" t="s">
        <v>52</v>
      </c>
      <c r="B48">
        <v>2183</v>
      </c>
      <c r="C48">
        <v>998</v>
      </c>
      <c r="D48">
        <v>1185</v>
      </c>
      <c r="E48">
        <v>457</v>
      </c>
      <c r="F48">
        <v>161</v>
      </c>
      <c r="G48">
        <v>265</v>
      </c>
      <c r="H48">
        <v>23182</v>
      </c>
      <c r="I48">
        <v>23195</v>
      </c>
      <c r="J48">
        <v>33</v>
      </c>
      <c r="K48">
        <v>20</v>
      </c>
      <c r="L48">
        <v>23093</v>
      </c>
      <c r="M48">
        <v>20</v>
      </c>
      <c r="N48">
        <v>3</v>
      </c>
      <c r="O48">
        <v>1869</v>
      </c>
      <c r="P48">
        <v>3</v>
      </c>
      <c r="Q48">
        <v>16</v>
      </c>
      <c r="R48">
        <v>14</v>
      </c>
    </row>
    <row r="49" spans="1:18">
      <c r="A49" t="s">
        <v>53</v>
      </c>
      <c r="B49">
        <v>1272</v>
      </c>
      <c r="C49">
        <v>470</v>
      </c>
      <c r="D49">
        <v>802</v>
      </c>
      <c r="E49">
        <v>114</v>
      </c>
      <c r="F49">
        <v>252</v>
      </c>
      <c r="G49">
        <v>141</v>
      </c>
      <c r="H49">
        <v>11102</v>
      </c>
      <c r="I49">
        <v>10838</v>
      </c>
      <c r="J49">
        <v>99</v>
      </c>
      <c r="K49">
        <v>363</v>
      </c>
      <c r="L49">
        <v>10232</v>
      </c>
      <c r="M49">
        <v>18</v>
      </c>
      <c r="N49">
        <v>39</v>
      </c>
      <c r="O49">
        <v>1151</v>
      </c>
      <c r="P49">
        <v>4</v>
      </c>
      <c r="Q49">
        <v>13</v>
      </c>
      <c r="R49">
        <v>13</v>
      </c>
    </row>
    <row r="50" spans="1:18">
      <c r="A50" t="s">
        <v>54</v>
      </c>
      <c r="B50">
        <v>1489</v>
      </c>
      <c r="C50">
        <v>1001</v>
      </c>
      <c r="D50">
        <v>488</v>
      </c>
      <c r="E50">
        <v>381</v>
      </c>
      <c r="F50">
        <v>503</v>
      </c>
      <c r="G50">
        <v>185</v>
      </c>
      <c r="H50">
        <v>30092</v>
      </c>
      <c r="I50">
        <v>30015</v>
      </c>
      <c r="J50">
        <v>114</v>
      </c>
      <c r="K50">
        <v>191</v>
      </c>
      <c r="L50">
        <v>29637</v>
      </c>
      <c r="M50">
        <v>38</v>
      </c>
      <c r="N50">
        <v>56</v>
      </c>
      <c r="O50">
        <v>4874</v>
      </c>
      <c r="P50">
        <v>12</v>
      </c>
      <c r="Q50">
        <v>24</v>
      </c>
      <c r="R50">
        <v>64</v>
      </c>
    </row>
    <row r="51" spans="1:18">
      <c r="A51" t="s">
        <v>55</v>
      </c>
      <c r="B51">
        <v>482</v>
      </c>
      <c r="C51">
        <v>333</v>
      </c>
      <c r="D51">
        <v>149</v>
      </c>
      <c r="E51">
        <v>111</v>
      </c>
      <c r="F51">
        <v>134</v>
      </c>
      <c r="G51">
        <v>62</v>
      </c>
      <c r="H51">
        <v>10869</v>
      </c>
      <c r="I51">
        <v>10847</v>
      </c>
      <c r="J51">
        <v>23</v>
      </c>
      <c r="K51">
        <v>45</v>
      </c>
      <c r="L51">
        <v>10770</v>
      </c>
      <c r="M51">
        <v>6</v>
      </c>
      <c r="N51">
        <v>3</v>
      </c>
      <c r="O51">
        <v>666</v>
      </c>
      <c r="P51">
        <v>0</v>
      </c>
      <c r="Q51">
        <v>3</v>
      </c>
      <c r="R51">
        <v>10</v>
      </c>
    </row>
    <row r="52" spans="1:18">
      <c r="A52" t="s">
        <v>56</v>
      </c>
      <c r="B52">
        <v>1960</v>
      </c>
      <c r="C52">
        <v>855</v>
      </c>
      <c r="D52">
        <v>1105</v>
      </c>
      <c r="E52">
        <v>356</v>
      </c>
      <c r="F52">
        <v>421</v>
      </c>
      <c r="G52">
        <v>144</v>
      </c>
      <c r="H52">
        <v>22584</v>
      </c>
      <c r="I52">
        <v>22692</v>
      </c>
      <c r="J52">
        <v>119</v>
      </c>
      <c r="K52">
        <v>11</v>
      </c>
      <c r="L52">
        <v>21977</v>
      </c>
      <c r="M52">
        <v>34</v>
      </c>
      <c r="N52">
        <v>0</v>
      </c>
      <c r="O52">
        <v>1302</v>
      </c>
      <c r="P52">
        <v>7</v>
      </c>
      <c r="Q52">
        <v>14</v>
      </c>
      <c r="R52">
        <v>11</v>
      </c>
    </row>
    <row r="53" spans="1:18">
      <c r="A53" t="s">
        <v>57</v>
      </c>
      <c r="B53">
        <v>272</v>
      </c>
      <c r="C53">
        <v>179</v>
      </c>
      <c r="D53">
        <v>93</v>
      </c>
      <c r="E53">
        <v>64</v>
      </c>
      <c r="F53">
        <v>127</v>
      </c>
      <c r="G53">
        <v>17</v>
      </c>
      <c r="H53">
        <v>10368</v>
      </c>
      <c r="I53">
        <v>10409</v>
      </c>
      <c r="J53">
        <v>132</v>
      </c>
      <c r="K53">
        <v>91</v>
      </c>
      <c r="L53">
        <v>10235</v>
      </c>
      <c r="M53">
        <v>30</v>
      </c>
      <c r="N53">
        <v>63</v>
      </c>
      <c r="O53">
        <v>287</v>
      </c>
      <c r="P53">
        <v>0</v>
      </c>
      <c r="Q53">
        <v>3</v>
      </c>
      <c r="R53">
        <v>2</v>
      </c>
    </row>
    <row r="54" spans="1:18">
      <c r="A54" t="s">
        <v>58</v>
      </c>
      <c r="B54">
        <v>130</v>
      </c>
      <c r="C54">
        <v>86</v>
      </c>
      <c r="D54">
        <v>44</v>
      </c>
      <c r="E54">
        <v>149</v>
      </c>
      <c r="F54">
        <v>39</v>
      </c>
      <c r="G54">
        <v>18</v>
      </c>
      <c r="H54">
        <v>14737</v>
      </c>
      <c r="I54">
        <v>14764</v>
      </c>
      <c r="J54">
        <v>33</v>
      </c>
      <c r="K54">
        <v>6</v>
      </c>
      <c r="L54">
        <v>14665</v>
      </c>
      <c r="M54">
        <v>5</v>
      </c>
      <c r="N54">
        <v>0</v>
      </c>
      <c r="O54">
        <v>727</v>
      </c>
      <c r="P54">
        <v>2</v>
      </c>
      <c r="Q54">
        <v>1</v>
      </c>
      <c r="R54">
        <v>0</v>
      </c>
    </row>
    <row r="55" spans="1:18">
      <c r="A55" t="s">
        <v>59</v>
      </c>
      <c r="B55">
        <v>300</v>
      </c>
      <c r="C55">
        <v>192</v>
      </c>
      <c r="D55">
        <v>108</v>
      </c>
      <c r="E55">
        <v>119</v>
      </c>
      <c r="F55">
        <v>108</v>
      </c>
      <c r="G55">
        <v>42</v>
      </c>
      <c r="H55">
        <v>14663</v>
      </c>
      <c r="I55">
        <v>14691</v>
      </c>
      <c r="J55">
        <v>45</v>
      </c>
      <c r="K55">
        <v>17</v>
      </c>
      <c r="L55">
        <v>14280</v>
      </c>
      <c r="M55">
        <v>14</v>
      </c>
      <c r="N55">
        <v>2</v>
      </c>
      <c r="O55">
        <v>776</v>
      </c>
      <c r="P55">
        <v>1</v>
      </c>
      <c r="Q55">
        <v>1</v>
      </c>
      <c r="R55">
        <v>5</v>
      </c>
    </row>
  </sheetData>
  <sheetProtection autoFilter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176</v>
      </c>
      <c r="B1" s="4" t="s">
        <v>197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60005</v>
      </c>
      <c r="C2" s="7">
        <f>JanuaryR!H2</f>
        <v>60738</v>
      </c>
      <c r="D2" s="7">
        <f>JanuaryR!I2</f>
        <v>59228</v>
      </c>
      <c r="E2" s="7">
        <f>JanuaryR!J2</f>
        <v>278</v>
      </c>
      <c r="F2" s="7">
        <f>JanuaryR!K2</f>
        <v>1788</v>
      </c>
      <c r="G2" s="7">
        <f>JanuaryR!L2</f>
        <v>57924</v>
      </c>
      <c r="H2" s="7">
        <f>JanuaryR!M2</f>
        <v>174</v>
      </c>
      <c r="I2" s="7">
        <f>JanuaryR!N2</f>
        <v>613</v>
      </c>
      <c r="J2" s="7">
        <f>JanuaryR!B2</f>
        <v>4202</v>
      </c>
      <c r="K2" s="7">
        <f>JanuaryR!C2</f>
        <v>2306</v>
      </c>
      <c r="L2" s="7">
        <f>JanuaryR!D2</f>
        <v>1896</v>
      </c>
      <c r="M2" s="7">
        <f>JanuaryR!U2</f>
        <v>501</v>
      </c>
      <c r="N2" s="7">
        <f>JanuaryR!G2</f>
        <v>439</v>
      </c>
      <c r="O2" s="7">
        <f>JanuaryR!O2</f>
        <v>6649</v>
      </c>
      <c r="P2" s="7">
        <f>JanuaryR!P2</f>
        <v>28</v>
      </c>
      <c r="Q2" s="7">
        <f>JanuaryR!Q2</f>
        <v>67</v>
      </c>
      <c r="R2" s="7">
        <f>JanuaryR!R2</f>
        <v>1</v>
      </c>
      <c r="S2" s="7">
        <f>JanuaryR!E2</f>
        <v>1001</v>
      </c>
      <c r="T2" s="7">
        <f>JanuaryR!F2</f>
        <v>839</v>
      </c>
    </row>
    <row r="3" spans="1:20">
      <c r="A3" s="8" t="s">
        <v>8</v>
      </c>
      <c r="B3" s="8">
        <f>'YTD Totals'!B3</f>
        <v>26133</v>
      </c>
      <c r="C3" s="8">
        <f>JanuaryR!H3</f>
        <v>26750</v>
      </c>
      <c r="D3" s="8">
        <f>JanuaryR!I3</f>
        <v>26385</v>
      </c>
      <c r="E3" s="8">
        <f>JanuaryR!J3</f>
        <v>156</v>
      </c>
      <c r="F3" s="8">
        <f>JanuaryR!K3</f>
        <v>521</v>
      </c>
      <c r="G3" s="8">
        <f>JanuaryR!L3</f>
        <v>25916</v>
      </c>
      <c r="H3" s="8">
        <f>JanuaryR!M3</f>
        <v>63</v>
      </c>
      <c r="I3" s="8">
        <f>JanuaryR!N3</f>
        <v>249</v>
      </c>
      <c r="J3" s="8">
        <f>JanuaryR!B3</f>
        <v>1537</v>
      </c>
      <c r="K3" s="8">
        <f>JanuaryR!C3</f>
        <v>971</v>
      </c>
      <c r="L3" s="8">
        <f>JanuaryR!D3</f>
        <v>566</v>
      </c>
      <c r="M3" s="8">
        <f>JanuaryR!U3</f>
        <v>348</v>
      </c>
      <c r="N3" s="8">
        <f>JanuaryR!G3</f>
        <v>196</v>
      </c>
      <c r="O3" s="8">
        <f>JanuaryR!O3</f>
        <v>4088</v>
      </c>
      <c r="P3" s="8">
        <f>JanuaryR!P3</f>
        <v>7</v>
      </c>
      <c r="Q3" s="8">
        <f>JanuaryR!Q3</f>
        <v>36</v>
      </c>
      <c r="R3" s="8">
        <f>JanuaryR!R3</f>
        <v>0</v>
      </c>
      <c r="S3" s="8">
        <f>JanuaryR!E3</f>
        <v>333</v>
      </c>
      <c r="T3" s="8">
        <f>JanuaryR!F3</f>
        <v>416</v>
      </c>
    </row>
    <row r="4" spans="1:20">
      <c r="A4" s="7" t="s">
        <v>9</v>
      </c>
      <c r="B4" s="7">
        <f>'YTD Totals'!B4</f>
        <v>67246</v>
      </c>
      <c r="C4" s="7">
        <f>JanuaryR!H4</f>
        <v>65856</v>
      </c>
      <c r="D4" s="7">
        <f>JanuaryR!I4</f>
        <v>65891</v>
      </c>
      <c r="E4" s="7">
        <f>JanuaryR!J4</f>
        <v>518</v>
      </c>
      <c r="F4" s="7">
        <f>JanuaryR!K4</f>
        <v>483</v>
      </c>
      <c r="G4" s="7">
        <f>JanuaryR!L4</f>
        <v>62436</v>
      </c>
      <c r="H4" s="7">
        <f>JanuaryR!M4</f>
        <v>251</v>
      </c>
      <c r="I4" s="7">
        <f>JanuaryR!N4</f>
        <v>85</v>
      </c>
      <c r="J4" s="7">
        <f>JanuaryR!B4</f>
        <v>6687</v>
      </c>
      <c r="K4" s="7">
        <f>JanuaryR!C4</f>
        <v>3090</v>
      </c>
      <c r="L4" s="7">
        <f>JanuaryR!D4</f>
        <v>3597</v>
      </c>
      <c r="M4" s="7">
        <f>JanuaryR!U5</f>
        <v>1062</v>
      </c>
      <c r="N4" s="7">
        <f>JanuaryR!G4</f>
        <v>605</v>
      </c>
      <c r="O4" s="7">
        <f>JanuaryR!O4</f>
        <v>6924</v>
      </c>
      <c r="P4" s="7">
        <f>JanuaryR!P4</f>
        <v>19</v>
      </c>
      <c r="Q4" s="7">
        <f>JanuaryR!Q4</f>
        <v>100</v>
      </c>
      <c r="R4" s="7">
        <f>JanuaryR!R4</f>
        <v>0</v>
      </c>
      <c r="S4" s="7">
        <f>JanuaryR!E4</f>
        <v>704</v>
      </c>
      <c r="T4" s="7">
        <f>JanuaryR!F4</f>
        <v>1044</v>
      </c>
    </row>
    <row r="5" spans="1:20">
      <c r="A5" s="8" t="s">
        <v>10</v>
      </c>
      <c r="B5" s="8">
        <f>'YTD Totals'!B5</f>
        <v>11962</v>
      </c>
      <c r="C5" s="8">
        <f>JanuaryR!H5</f>
        <v>12016</v>
      </c>
      <c r="D5" s="8">
        <f>JanuaryR!I5</f>
        <v>12026</v>
      </c>
      <c r="E5" s="8">
        <f>JanuaryR!J5</f>
        <v>13</v>
      </c>
      <c r="F5" s="8">
        <f>JanuaryR!K5</f>
        <v>3</v>
      </c>
      <c r="G5" s="8">
        <f>JanuaryR!L5</f>
        <v>11750</v>
      </c>
      <c r="H5" s="8">
        <f>JanuaryR!M5</f>
        <v>2</v>
      </c>
      <c r="I5" s="8">
        <f>JanuaryR!N5</f>
        <v>1</v>
      </c>
      <c r="J5" s="8">
        <f>JanuaryR!B5</f>
        <v>193</v>
      </c>
      <c r="K5" s="8">
        <f>JanuaryR!C5</f>
        <v>85</v>
      </c>
      <c r="L5" s="8">
        <f>JanuaryR!D5</f>
        <v>108</v>
      </c>
      <c r="M5" s="8">
        <f>JanuaryR!U7</f>
        <v>16</v>
      </c>
      <c r="N5" s="8">
        <f>JanuaryR!G5</f>
        <v>17</v>
      </c>
      <c r="O5" s="8">
        <f>JanuaryR!O5</f>
        <v>165</v>
      </c>
      <c r="P5" s="8">
        <f>JanuaryR!P5</f>
        <v>0</v>
      </c>
      <c r="Q5" s="8">
        <f>JanuaryR!Q5</f>
        <v>3</v>
      </c>
      <c r="R5" s="8">
        <f>JanuaryR!R5</f>
        <v>0</v>
      </c>
      <c r="S5" s="8">
        <f>JanuaryR!E5</f>
        <v>110</v>
      </c>
      <c r="T5" s="8">
        <f>JanuaryR!F5</f>
        <v>39</v>
      </c>
    </row>
    <row r="6" spans="1:20">
      <c r="A6" s="7" t="s">
        <v>11</v>
      </c>
      <c r="B6" s="7">
        <f>'YTD Totals'!B6</f>
        <v>57156</v>
      </c>
      <c r="C6" s="7">
        <f>JanuaryR!H6</f>
        <v>58568</v>
      </c>
      <c r="D6" s="7">
        <f>JanuaryR!I6</f>
        <v>58233</v>
      </c>
      <c r="E6" s="7">
        <f>JanuaryR!J6</f>
        <v>547</v>
      </c>
      <c r="F6" s="7">
        <f>JanuaryR!K6</f>
        <v>882</v>
      </c>
      <c r="G6" s="7">
        <f>JanuaryR!L6</f>
        <v>56060</v>
      </c>
      <c r="H6" s="7">
        <f>JanuaryR!M6</f>
        <v>380</v>
      </c>
      <c r="I6" s="7">
        <f>JanuaryR!N6</f>
        <v>59</v>
      </c>
      <c r="J6" s="7">
        <f>JanuaryR!B6</f>
        <v>3868</v>
      </c>
      <c r="K6" s="7">
        <f>JanuaryR!C6</f>
        <v>1859</v>
      </c>
      <c r="L6" s="7">
        <f>JanuaryR!D6</f>
        <v>2009</v>
      </c>
      <c r="M6" s="7">
        <f>JanuaryR!U8</f>
        <v>437</v>
      </c>
      <c r="N6" s="7">
        <f>JanuaryR!G6</f>
        <v>452</v>
      </c>
      <c r="O6" s="7">
        <f>JanuaryR!O6</f>
        <v>12687</v>
      </c>
      <c r="P6" s="7">
        <f>JanuaryR!P6</f>
        <v>15</v>
      </c>
      <c r="Q6" s="7">
        <f>JanuaryR!Q6</f>
        <v>85</v>
      </c>
      <c r="R6" s="7">
        <f>JanuaryR!R6</f>
        <v>1</v>
      </c>
      <c r="S6" s="7">
        <f>JanuaryR!E6</f>
        <v>601</v>
      </c>
      <c r="T6" s="7">
        <f>JanuaryR!F6</f>
        <v>1003</v>
      </c>
    </row>
    <row r="7" spans="1:20">
      <c r="A7" s="8" t="s">
        <v>12</v>
      </c>
      <c r="B7" s="8">
        <f>'YTD Totals'!B7</f>
        <v>14058</v>
      </c>
      <c r="C7" s="8">
        <f>JanuaryR!H7</f>
        <v>14200</v>
      </c>
      <c r="D7" s="8">
        <f>JanuaryR!I7</f>
        <v>14245</v>
      </c>
      <c r="E7" s="8">
        <f>JanuaryR!J7</f>
        <v>88</v>
      </c>
      <c r="F7" s="8">
        <f>JanuaryR!K7</f>
        <v>43</v>
      </c>
      <c r="G7" s="8">
        <f>JanuaryR!L7</f>
        <v>14153</v>
      </c>
      <c r="H7" s="8">
        <f>JanuaryR!M7</f>
        <v>18</v>
      </c>
      <c r="I7" s="8">
        <f>JanuaryR!N7</f>
        <v>4</v>
      </c>
      <c r="J7" s="8">
        <f>JanuaryR!B7</f>
        <v>678</v>
      </c>
      <c r="K7" s="8">
        <f>JanuaryR!C7</f>
        <v>471</v>
      </c>
      <c r="L7" s="8">
        <f>JanuaryR!D7</f>
        <v>207</v>
      </c>
      <c r="M7" s="8">
        <f>JanuaryR!U9</f>
        <v>18</v>
      </c>
      <c r="N7" s="8">
        <f>JanuaryR!G7</f>
        <v>69</v>
      </c>
      <c r="O7" s="8">
        <f>JanuaryR!O7</f>
        <v>673</v>
      </c>
      <c r="P7" s="8">
        <f>JanuaryR!P7</f>
        <v>3</v>
      </c>
      <c r="Q7" s="8">
        <f>JanuaryR!Q7</f>
        <v>12</v>
      </c>
      <c r="R7" s="8">
        <f>JanuaryR!R7</f>
        <v>0</v>
      </c>
      <c r="S7" s="8">
        <f>JanuaryR!E7</f>
        <v>90</v>
      </c>
      <c r="T7" s="8">
        <f>JanuaryR!F7</f>
        <v>131</v>
      </c>
    </row>
    <row r="8" spans="1:20">
      <c r="A8" s="7" t="s">
        <v>13</v>
      </c>
      <c r="B8" s="7">
        <f>'YTD Totals'!B8</f>
        <v>9608</v>
      </c>
      <c r="C8" s="7">
        <f>JanuaryR!H8</f>
        <v>9615</v>
      </c>
      <c r="D8" s="7">
        <f>JanuaryR!I8</f>
        <v>9614</v>
      </c>
      <c r="E8" s="7">
        <f>JanuaryR!J8</f>
        <v>15</v>
      </c>
      <c r="F8" s="7">
        <f>JanuaryR!K8</f>
        <v>16</v>
      </c>
      <c r="G8" s="7">
        <f>JanuaryR!L8</f>
        <v>9459</v>
      </c>
      <c r="H8" s="7">
        <f>JanuaryR!M8</f>
        <v>0</v>
      </c>
      <c r="I8" s="7">
        <f>JanuaryR!N8</f>
        <v>5</v>
      </c>
      <c r="J8" s="7">
        <f>JanuaryR!B8</f>
        <v>465</v>
      </c>
      <c r="K8" s="7">
        <f>JanuaryR!C8</f>
        <v>374</v>
      </c>
      <c r="L8" s="7">
        <f>JanuaryR!D8</f>
        <v>91</v>
      </c>
      <c r="M8" s="7">
        <f>JanuaryR!U10</f>
        <v>39</v>
      </c>
      <c r="N8" s="7">
        <f>JanuaryR!G8</f>
        <v>59</v>
      </c>
      <c r="O8" s="7">
        <f>JanuaryR!O8</f>
        <v>528</v>
      </c>
      <c r="P8" s="7">
        <f>JanuaryR!P8</f>
        <v>5</v>
      </c>
      <c r="Q8" s="7">
        <f>JanuaryR!Q8</f>
        <v>6</v>
      </c>
      <c r="R8" s="7">
        <f>JanuaryR!R8</f>
        <v>0</v>
      </c>
      <c r="S8" s="7">
        <f>JanuaryR!E8</f>
        <v>105</v>
      </c>
      <c r="T8" s="7">
        <f>JanuaryR!F8</f>
        <v>99</v>
      </c>
    </row>
    <row r="9" spans="1:20">
      <c r="A9" s="8" t="s">
        <v>14</v>
      </c>
      <c r="B9" s="8">
        <f>'YTD Totals'!B9</f>
        <v>8361</v>
      </c>
      <c r="C9" s="8">
        <f>JanuaryR!H9</f>
        <v>8229</v>
      </c>
      <c r="D9" s="8">
        <f>JanuaryR!I9</f>
        <v>8223</v>
      </c>
      <c r="E9" s="8">
        <f>JanuaryR!J9</f>
        <v>30</v>
      </c>
      <c r="F9" s="8">
        <f>JanuaryR!K9</f>
        <v>36</v>
      </c>
      <c r="G9" s="8">
        <f>JanuaryR!L9</f>
        <v>8120</v>
      </c>
      <c r="H9" s="8">
        <f>JanuaryR!M9</f>
        <v>9</v>
      </c>
      <c r="I9" s="8">
        <f>JanuaryR!N9</f>
        <v>2</v>
      </c>
      <c r="J9" s="8">
        <f>JanuaryR!B9</f>
        <v>175</v>
      </c>
      <c r="K9" s="8">
        <f>JanuaryR!C9</f>
        <v>123</v>
      </c>
      <c r="L9" s="8">
        <f>JanuaryR!D9</f>
        <v>52</v>
      </c>
      <c r="M9" s="8">
        <f>JanuaryR!U11</f>
        <v>12</v>
      </c>
      <c r="N9" s="8">
        <f>JanuaryR!G9</f>
        <v>34</v>
      </c>
      <c r="O9" s="8">
        <f>JanuaryR!O9</f>
        <v>223</v>
      </c>
      <c r="P9" s="8">
        <f>JanuaryR!P9</f>
        <v>1</v>
      </c>
      <c r="Q9" s="8">
        <f>JanuaryR!Q9</f>
        <v>32</v>
      </c>
      <c r="R9" s="8">
        <f>JanuaryR!R9</f>
        <v>14</v>
      </c>
      <c r="S9" s="8">
        <f>JanuaryR!E9</f>
        <v>55</v>
      </c>
      <c r="T9" s="8">
        <f>JanuaryR!F9</f>
        <v>10</v>
      </c>
    </row>
    <row r="10" spans="1:20">
      <c r="A10" s="7" t="s">
        <v>15</v>
      </c>
      <c r="B10" s="7">
        <f>'YTD Totals'!B10</f>
        <v>5366</v>
      </c>
      <c r="C10" s="7">
        <f>JanuaryR!H10</f>
        <v>5457</v>
      </c>
      <c r="D10" s="7">
        <f>JanuaryR!I10</f>
        <v>5362</v>
      </c>
      <c r="E10" s="7">
        <f>JanuaryR!J10</f>
        <v>1</v>
      </c>
      <c r="F10" s="7">
        <f>JanuaryR!K10</f>
        <v>96</v>
      </c>
      <c r="G10" s="7">
        <f>JanuaryR!L10</f>
        <v>5285</v>
      </c>
      <c r="H10" s="7">
        <f>JanuaryR!M10</f>
        <v>0</v>
      </c>
      <c r="I10" s="7">
        <f>JanuaryR!N10</f>
        <v>25</v>
      </c>
      <c r="J10" s="7">
        <f>JanuaryR!B10</f>
        <v>16</v>
      </c>
      <c r="K10" s="7">
        <f>JanuaryR!C10</f>
        <v>6</v>
      </c>
      <c r="L10" s="7">
        <f>JanuaryR!D10</f>
        <v>10</v>
      </c>
      <c r="M10" s="7">
        <f>JanuaryR!U12</f>
        <v>3</v>
      </c>
      <c r="N10" s="7">
        <f>JanuaryR!G10</f>
        <v>5</v>
      </c>
      <c r="O10" s="7">
        <f>JanuaryR!O10</f>
        <v>126</v>
      </c>
      <c r="P10" s="7">
        <f>JanuaryR!P10</f>
        <v>0</v>
      </c>
      <c r="Q10" s="7">
        <f>JanuaryR!Q10</f>
        <v>1</v>
      </c>
      <c r="R10" s="7">
        <f>JanuaryR!R10</f>
        <v>0</v>
      </c>
      <c r="S10" s="7">
        <f>JanuaryR!E10</f>
        <v>44</v>
      </c>
      <c r="T10" s="7">
        <f>JanuaryR!F10</f>
        <v>12</v>
      </c>
    </row>
    <row r="11" spans="1:20">
      <c r="A11" s="8" t="s">
        <v>16</v>
      </c>
      <c r="B11" s="8">
        <f>'YTD Totals'!B11</f>
        <v>35730</v>
      </c>
      <c r="C11" s="8">
        <f>JanuaryR!H11</f>
        <v>350</v>
      </c>
      <c r="D11" s="8">
        <f>JanuaryR!I11</f>
        <v>350</v>
      </c>
      <c r="E11" s="8">
        <f>JanuaryR!J11</f>
        <v>0</v>
      </c>
      <c r="F11" s="8">
        <f>JanuaryR!K11</f>
        <v>0</v>
      </c>
      <c r="G11" s="8">
        <f>JanuaryR!L11</f>
        <v>350</v>
      </c>
      <c r="H11" s="8">
        <f>JanuaryR!M11</f>
        <v>0</v>
      </c>
      <c r="I11" s="8">
        <f>JanuaryR!N11</f>
        <v>0</v>
      </c>
      <c r="J11" s="8">
        <f>JanuaryR!B11</f>
        <v>0</v>
      </c>
      <c r="K11" s="8">
        <f>JanuaryR!C11</f>
        <v>0</v>
      </c>
      <c r="L11" s="8">
        <f>JanuaryR!D11</f>
        <v>0</v>
      </c>
      <c r="M11" s="8"/>
      <c r="N11" s="8">
        <f>JanuaryR!G11</f>
        <v>0</v>
      </c>
      <c r="O11" s="8">
        <f>JanuaryR!O11</f>
        <v>41</v>
      </c>
      <c r="P11" s="8">
        <f>JanuaryR!P11</f>
        <v>0</v>
      </c>
      <c r="Q11" s="8">
        <f>JanuaryR!Q11</f>
        <v>1</v>
      </c>
      <c r="R11" s="8">
        <f>JanuaryR!R11</f>
        <v>0</v>
      </c>
      <c r="S11" s="8">
        <f>JanuaryR!E11</f>
        <v>0</v>
      </c>
      <c r="T11" s="8">
        <f>JanuaryR!F11</f>
        <v>0</v>
      </c>
    </row>
    <row r="12" spans="1:20">
      <c r="A12" s="9" t="s">
        <v>17</v>
      </c>
      <c r="B12" s="9">
        <f>'YTD Totals'!B12</f>
        <v>2903</v>
      </c>
      <c r="C12" s="9">
        <f>JanuaryR!H12</f>
        <v>3060</v>
      </c>
      <c r="D12" s="9">
        <f>JanuaryR!I12</f>
        <v>3084</v>
      </c>
      <c r="E12" s="9">
        <f>JanuaryR!J12</f>
        <v>30</v>
      </c>
      <c r="F12" s="9">
        <f>JanuaryR!K12</f>
        <v>6</v>
      </c>
      <c r="G12" s="9">
        <f>JanuaryR!L12</f>
        <v>3036</v>
      </c>
      <c r="H12" s="9">
        <f>JanuaryR!M12</f>
        <v>15</v>
      </c>
      <c r="I12" s="9">
        <f>JanuaryR!N12</f>
        <v>1</v>
      </c>
      <c r="J12" s="9">
        <f>JanuaryR!B12</f>
        <v>114</v>
      </c>
      <c r="K12" s="9">
        <f>JanuaryR!C12</f>
        <v>74</v>
      </c>
      <c r="L12" s="9">
        <f>JanuaryR!D12</f>
        <v>40</v>
      </c>
      <c r="M12" s="9"/>
      <c r="N12" s="9">
        <f>JanuaryR!G12</f>
        <v>13</v>
      </c>
      <c r="O12" s="9">
        <f>JanuaryR!O12</f>
        <v>518</v>
      </c>
      <c r="P12" s="9">
        <f>JanuaryR!P12</f>
        <v>1</v>
      </c>
      <c r="Q12" s="9">
        <f>JanuaryR!Q12</f>
        <v>1</v>
      </c>
      <c r="R12" s="9">
        <f>JanuaryR!R12</f>
        <v>0</v>
      </c>
      <c r="S12" s="9">
        <f>JanuaryR!E12</f>
        <v>38</v>
      </c>
      <c r="T12" s="9">
        <f>JanuaryR!F12</f>
        <v>37</v>
      </c>
    </row>
    <row r="13" spans="1:20">
      <c r="A13" s="9" t="s">
        <v>18</v>
      </c>
      <c r="B13" s="9">
        <f>'YTD Totals'!B13</f>
        <v>4779</v>
      </c>
      <c r="C13" s="9">
        <f>JanuaryR!H13</f>
        <v>5009</v>
      </c>
      <c r="D13" s="9">
        <f>JanuaryR!I13</f>
        <v>5084</v>
      </c>
      <c r="E13" s="9">
        <f>JanuaryR!J13</f>
        <v>81</v>
      </c>
      <c r="F13" s="9">
        <f>JanuaryR!K13</f>
        <v>6</v>
      </c>
      <c r="G13" s="9">
        <f>JanuaryR!L13</f>
        <v>4989</v>
      </c>
      <c r="H13" s="9">
        <f>JanuaryR!M13</f>
        <v>44</v>
      </c>
      <c r="I13" s="9">
        <f>JanuaryR!N13</f>
        <v>2</v>
      </c>
      <c r="J13" s="9">
        <f>JanuaryR!B13</f>
        <v>406</v>
      </c>
      <c r="K13" s="9">
        <f>JanuaryR!C13</f>
        <v>288</v>
      </c>
      <c r="L13" s="9">
        <f>JanuaryR!D13</f>
        <v>118</v>
      </c>
      <c r="M13" s="9"/>
      <c r="N13" s="9">
        <f>JanuaryR!G13</f>
        <v>47</v>
      </c>
      <c r="O13" s="9">
        <f>JanuaryR!O13</f>
        <v>544</v>
      </c>
      <c r="P13" s="9">
        <f>JanuaryR!P13</f>
        <v>1</v>
      </c>
      <c r="Q13" s="9">
        <f>JanuaryR!Q13</f>
        <v>5</v>
      </c>
      <c r="R13" s="9">
        <f>JanuaryR!R13</f>
        <v>1</v>
      </c>
      <c r="S13" s="9">
        <f>JanuaryR!E13</f>
        <v>230</v>
      </c>
      <c r="T13" s="9">
        <f>JanuaryR!F13</f>
        <v>154</v>
      </c>
    </row>
    <row r="14" spans="1:20">
      <c r="A14" s="9" t="s">
        <v>19</v>
      </c>
      <c r="B14" s="9">
        <f>'YTD Totals'!B14</f>
        <v>12816</v>
      </c>
      <c r="C14" s="9">
        <f>JanuaryR!H14</f>
        <v>11664</v>
      </c>
      <c r="D14" s="9">
        <f>JanuaryR!I14</f>
        <v>11771</v>
      </c>
      <c r="E14" s="9">
        <f>JanuaryR!J14</f>
        <v>148</v>
      </c>
      <c r="F14" s="9">
        <f>JanuaryR!K14</f>
        <v>41</v>
      </c>
      <c r="G14" s="9">
        <f>JanuaryR!L14</f>
        <v>11494</v>
      </c>
      <c r="H14" s="9">
        <f>JanuaryR!M14</f>
        <v>74</v>
      </c>
      <c r="I14" s="9">
        <f>JanuaryR!N14</f>
        <v>15</v>
      </c>
      <c r="J14" s="9">
        <f>JanuaryR!B14</f>
        <v>871</v>
      </c>
      <c r="K14" s="9">
        <f>JanuaryR!C14</f>
        <v>553</v>
      </c>
      <c r="L14" s="9">
        <f>JanuaryR!D14</f>
        <v>318</v>
      </c>
      <c r="M14" s="9"/>
      <c r="N14" s="9">
        <f>JanuaryR!G14</f>
        <v>102</v>
      </c>
      <c r="O14" s="9">
        <f>JanuaryR!O14</f>
        <v>1207</v>
      </c>
      <c r="P14" s="9">
        <f>JanuaryR!P14</f>
        <v>5</v>
      </c>
      <c r="Q14" s="9">
        <f>JanuaryR!Q14</f>
        <v>15</v>
      </c>
      <c r="R14" s="9">
        <f>JanuaryR!R14</f>
        <v>0</v>
      </c>
      <c r="S14" s="9">
        <f>JanuaryR!E14</f>
        <v>376</v>
      </c>
      <c r="T14" s="9">
        <f>JanuaryR!F14</f>
        <v>156</v>
      </c>
    </row>
    <row r="15" spans="1:20">
      <c r="A15" s="9" t="s">
        <v>20</v>
      </c>
      <c r="B15" s="9">
        <f>'YTD Totals'!B15</f>
        <v>7265</v>
      </c>
      <c r="C15" s="9">
        <f>JanuaryR!H15</f>
        <v>7355</v>
      </c>
      <c r="D15" s="9">
        <f>JanuaryR!I15</f>
        <v>7423</v>
      </c>
      <c r="E15" s="9">
        <f>JanuaryR!J15</f>
        <v>110</v>
      </c>
      <c r="F15" s="9">
        <f>JanuaryR!K15</f>
        <v>42</v>
      </c>
      <c r="G15" s="9">
        <f>JanuaryR!L15</f>
        <v>7300</v>
      </c>
      <c r="H15" s="9">
        <f>JanuaryR!M15</f>
        <v>58</v>
      </c>
      <c r="I15" s="9">
        <f>JanuaryR!N15</f>
        <v>9</v>
      </c>
      <c r="J15" s="9">
        <f>JanuaryR!B15</f>
        <v>422</v>
      </c>
      <c r="K15" s="9">
        <f>JanuaryR!C15</f>
        <v>229</v>
      </c>
      <c r="L15" s="9">
        <f>JanuaryR!D15</f>
        <v>193</v>
      </c>
      <c r="M15" s="9"/>
      <c r="N15" s="9">
        <f>JanuaryR!G15</f>
        <v>70</v>
      </c>
      <c r="O15" s="9">
        <f>JanuaryR!O15</f>
        <v>823</v>
      </c>
      <c r="P15" s="9">
        <f>JanuaryR!P15</f>
        <v>6</v>
      </c>
      <c r="Q15" s="9">
        <f>JanuaryR!Q15</f>
        <v>3</v>
      </c>
      <c r="R15" s="9">
        <f>JanuaryR!R15</f>
        <v>0</v>
      </c>
      <c r="S15" s="9">
        <f>JanuaryR!E15</f>
        <v>191</v>
      </c>
      <c r="T15" s="9">
        <f>JanuaryR!F15</f>
        <v>107</v>
      </c>
    </row>
    <row r="16" spans="1:20">
      <c r="A16" s="5" t="s">
        <v>70</v>
      </c>
      <c r="B16" s="5">
        <f>'YTD Totals'!B16</f>
        <v>27763</v>
      </c>
      <c r="C16" s="5">
        <f>SUM(C12:C15)</f>
        <v>27088</v>
      </c>
      <c r="D16" s="5">
        <f t="shared" ref="D16:L16" si="0">SUM(D12:D15)</f>
        <v>27362</v>
      </c>
      <c r="E16" s="5">
        <f t="shared" si="0"/>
        <v>369</v>
      </c>
      <c r="F16" s="5">
        <f t="shared" si="0"/>
        <v>95</v>
      </c>
      <c r="G16" s="5">
        <f t="shared" si="0"/>
        <v>26819</v>
      </c>
      <c r="H16" s="5">
        <f t="shared" si="0"/>
        <v>191</v>
      </c>
      <c r="I16" s="5">
        <f t="shared" si="0"/>
        <v>27</v>
      </c>
      <c r="J16" s="5">
        <f t="shared" si="0"/>
        <v>1813</v>
      </c>
      <c r="K16" s="5">
        <f t="shared" si="0"/>
        <v>1144</v>
      </c>
      <c r="L16" s="5">
        <f t="shared" si="0"/>
        <v>669</v>
      </c>
      <c r="M16" s="5">
        <f>JanuaryR!U14</f>
        <v>116</v>
      </c>
      <c r="N16" s="5">
        <f t="shared" ref="N16:T16" si="1">SUM(N12:N15)</f>
        <v>232</v>
      </c>
      <c r="O16" s="5">
        <f t="shared" si="1"/>
        <v>3092</v>
      </c>
      <c r="P16" s="5">
        <f>SUM(Q12:Q15)</f>
        <v>24</v>
      </c>
      <c r="Q16" s="5">
        <f>SUM(P12:P15)</f>
        <v>13</v>
      </c>
      <c r="R16" s="5">
        <f t="shared" si="1"/>
        <v>1</v>
      </c>
      <c r="S16" s="5">
        <f t="shared" si="1"/>
        <v>835</v>
      </c>
      <c r="T16" s="5">
        <f t="shared" si="1"/>
        <v>454</v>
      </c>
    </row>
    <row r="17" spans="1:20">
      <c r="A17" s="8" t="s">
        <v>21</v>
      </c>
      <c r="B17" s="8">
        <f>'YTD Totals'!B17</f>
        <v>8961</v>
      </c>
      <c r="C17" s="8">
        <f>JanuaryR!H16</f>
        <v>9091</v>
      </c>
      <c r="D17" s="8">
        <f>JanuaryR!I16</f>
        <v>9121</v>
      </c>
      <c r="E17" s="8">
        <f>JanuaryR!J16</f>
        <v>58</v>
      </c>
      <c r="F17" s="8">
        <f>JanuaryR!K16</f>
        <v>28</v>
      </c>
      <c r="G17" s="8">
        <f>JanuaryR!L16</f>
        <v>8978</v>
      </c>
      <c r="H17" s="8">
        <f>JanuaryR!M16</f>
        <v>11</v>
      </c>
      <c r="I17" s="8">
        <f>JanuaryR!N16</f>
        <v>2</v>
      </c>
      <c r="J17" s="8">
        <f>JanuaryR!B16</f>
        <v>116</v>
      </c>
      <c r="K17" s="8">
        <f>JanuaryR!C16</f>
        <v>77</v>
      </c>
      <c r="L17" s="8">
        <f>JanuaryR!D16</f>
        <v>39</v>
      </c>
      <c r="M17" s="8">
        <f>JanuaryR!U15</f>
        <v>43</v>
      </c>
      <c r="N17" s="8">
        <f>JanuaryR!G16</f>
        <v>19</v>
      </c>
      <c r="O17" s="8">
        <f>JanuaryR!O16</f>
        <v>421</v>
      </c>
      <c r="P17" s="8">
        <f>JanuaryR!P16</f>
        <v>1</v>
      </c>
      <c r="Q17" s="8">
        <f>JanuaryR!Q16</f>
        <v>3</v>
      </c>
      <c r="R17" s="8">
        <f>JanuaryR!R16</f>
        <v>0</v>
      </c>
      <c r="S17" s="8">
        <f>JanuaryR!E16</f>
        <v>103</v>
      </c>
      <c r="T17" s="8">
        <f>JanuaryR!F16</f>
        <v>36</v>
      </c>
    </row>
    <row r="18" spans="1:20">
      <c r="A18" s="7" t="s">
        <v>22</v>
      </c>
      <c r="B18" s="7">
        <f>'YTD Totals'!B18</f>
        <v>16538</v>
      </c>
      <c r="C18" s="7">
        <f>JanuaryR!H17</f>
        <v>16045</v>
      </c>
      <c r="D18" s="7">
        <f>JanuaryR!I17</f>
        <v>16116</v>
      </c>
      <c r="E18" s="7">
        <f>JanuaryR!J17</f>
        <v>191</v>
      </c>
      <c r="F18" s="7">
        <f>JanuaryR!K17</f>
        <v>120</v>
      </c>
      <c r="G18" s="7">
        <f>JanuaryR!L17</f>
        <v>15839</v>
      </c>
      <c r="H18" s="7">
        <f>JanuaryR!M17</f>
        <v>88</v>
      </c>
      <c r="I18" s="7">
        <f>JanuaryR!N17</f>
        <v>37</v>
      </c>
      <c r="J18" s="7">
        <f>JanuaryR!B17</f>
        <v>1217</v>
      </c>
      <c r="K18" s="7">
        <f>JanuaryR!C17</f>
        <v>536</v>
      </c>
      <c r="L18" s="7">
        <f>JanuaryR!D17</f>
        <v>681</v>
      </c>
      <c r="M18" s="7">
        <f>JanuaryR!U16</f>
        <v>338</v>
      </c>
      <c r="N18" s="7">
        <f>JanuaryR!G17</f>
        <v>113</v>
      </c>
      <c r="O18" s="7">
        <f>JanuaryR!O17</f>
        <v>2301</v>
      </c>
      <c r="P18" s="7">
        <f>JanuaryR!P17</f>
        <v>3</v>
      </c>
      <c r="Q18" s="7">
        <f>JanuaryR!Q17</f>
        <v>26</v>
      </c>
      <c r="R18" s="7">
        <f>JanuaryR!R17</f>
        <v>0</v>
      </c>
      <c r="S18" s="7">
        <f>JanuaryR!E17</f>
        <v>406</v>
      </c>
      <c r="T18" s="7">
        <f>JanuaryR!F17</f>
        <v>392</v>
      </c>
    </row>
    <row r="19" spans="1:20">
      <c r="A19" s="8" t="s">
        <v>23</v>
      </c>
      <c r="B19" s="8">
        <f>'YTD Totals'!B19</f>
        <v>11179</v>
      </c>
      <c r="C19" s="8">
        <f>JanuaryR!H18</f>
        <v>11406</v>
      </c>
      <c r="D19" s="8">
        <f>JanuaryR!I18</f>
        <v>11443</v>
      </c>
      <c r="E19" s="8">
        <f>JanuaryR!J18</f>
        <v>39</v>
      </c>
      <c r="F19" s="8">
        <f>JanuaryR!K18</f>
        <v>2</v>
      </c>
      <c r="G19" s="8">
        <f>JanuaryR!L18</f>
        <v>11314</v>
      </c>
      <c r="H19" s="8">
        <f>JanuaryR!M18</f>
        <v>2</v>
      </c>
      <c r="I19" s="8">
        <f>JanuaryR!N18</f>
        <v>0</v>
      </c>
      <c r="J19" s="8">
        <f>JanuaryR!B18</f>
        <v>535</v>
      </c>
      <c r="K19" s="8">
        <f>JanuaryR!C18</f>
        <v>142</v>
      </c>
      <c r="L19" s="8">
        <f>JanuaryR!D18</f>
        <v>393</v>
      </c>
      <c r="M19" s="8">
        <f>JanuaryR!U4</f>
        <v>5</v>
      </c>
      <c r="N19" s="8">
        <f>JanuaryR!G18</f>
        <v>25</v>
      </c>
      <c r="O19" s="8">
        <f>JanuaryR!O18</f>
        <v>119</v>
      </c>
      <c r="P19" s="8">
        <f>JanuaryR!P18</f>
        <v>0</v>
      </c>
      <c r="Q19" s="8">
        <f>JanuaryR!Q18</f>
        <v>3</v>
      </c>
      <c r="R19" s="8">
        <f>JanuaryR!R18</f>
        <v>0</v>
      </c>
      <c r="S19" s="8">
        <f>JanuaryR!E18</f>
        <v>96</v>
      </c>
      <c r="T19" s="8">
        <f>JanuaryR!F18</f>
        <v>68</v>
      </c>
    </row>
    <row r="20" spans="1:20">
      <c r="A20" s="7" t="s">
        <v>24</v>
      </c>
      <c r="B20" s="7">
        <f>'YTD Totals'!B20</f>
        <v>31360</v>
      </c>
      <c r="C20" s="7">
        <f>JanuaryR!H19</f>
        <v>30442</v>
      </c>
      <c r="D20" s="7">
        <f>JanuaryR!I19</f>
        <v>30019</v>
      </c>
      <c r="E20" s="7">
        <f>JanuaryR!J19</f>
        <v>38</v>
      </c>
      <c r="F20" s="7">
        <f>JanuaryR!K19</f>
        <v>461</v>
      </c>
      <c r="G20" s="7">
        <f>JanuaryR!L19</f>
        <v>29303</v>
      </c>
      <c r="H20" s="7">
        <f>JanuaryR!M19</f>
        <v>28</v>
      </c>
      <c r="I20" s="7">
        <f>JanuaryR!N19</f>
        <v>78</v>
      </c>
      <c r="J20" s="7">
        <f>JanuaryR!B19</f>
        <v>724</v>
      </c>
      <c r="K20" s="7">
        <f>JanuaryR!C19</f>
        <v>415</v>
      </c>
      <c r="L20" s="7">
        <f>JanuaryR!D19</f>
        <v>309</v>
      </c>
      <c r="M20" s="7">
        <f>JanuaryR!U27</f>
        <v>139</v>
      </c>
      <c r="N20" s="7">
        <f>JanuaryR!G19</f>
        <v>95</v>
      </c>
      <c r="O20" s="7">
        <f>JanuaryR!O19</f>
        <v>2951</v>
      </c>
      <c r="P20" s="7">
        <f>JanuaryR!P19</f>
        <v>6</v>
      </c>
      <c r="Q20" s="7">
        <f>JanuaryR!Q19</f>
        <v>25</v>
      </c>
      <c r="R20" s="7">
        <f>JanuaryR!R19</f>
        <v>0</v>
      </c>
      <c r="S20" s="7">
        <f>JanuaryR!E19</f>
        <v>0</v>
      </c>
      <c r="T20" s="7">
        <f>JanuaryR!F19</f>
        <v>304</v>
      </c>
    </row>
    <row r="21" spans="1:20">
      <c r="A21" s="8" t="s">
        <v>173</v>
      </c>
      <c r="B21" s="8">
        <f>'YTD Totals'!B21</f>
        <v>8584</v>
      </c>
      <c r="C21" s="8">
        <f>JanuaryR!H20</f>
        <v>6944</v>
      </c>
      <c r="D21" s="8">
        <f>JanuaryR!I20</f>
        <v>6201</v>
      </c>
      <c r="E21" s="8">
        <f>JanuaryR!J20</f>
        <v>55</v>
      </c>
      <c r="F21" s="8">
        <f>JanuaryR!K20</f>
        <v>798</v>
      </c>
      <c r="G21" s="8">
        <f>JanuaryR!L20</f>
        <v>5583</v>
      </c>
      <c r="H21" s="8">
        <f>JanuaryR!M20</f>
        <v>30</v>
      </c>
      <c r="I21" s="8">
        <f>JanuaryR!N20</f>
        <v>228</v>
      </c>
      <c r="J21" s="8">
        <f>JanuaryR!B20</f>
        <v>9</v>
      </c>
      <c r="K21" s="8">
        <f>JanuaryR!C20</f>
        <v>6</v>
      </c>
      <c r="L21" s="8">
        <f>JanuaryR!D20</f>
        <v>3</v>
      </c>
      <c r="M21" s="8">
        <f>JanuaryR!U17</f>
        <v>6</v>
      </c>
      <c r="N21" s="8">
        <f>JanuaryR!G20</f>
        <v>6</v>
      </c>
      <c r="O21" s="8">
        <f>JanuaryR!O20</f>
        <v>5570</v>
      </c>
      <c r="P21" s="8">
        <f>JanuaryR!P20</f>
        <v>0</v>
      </c>
      <c r="Q21" s="8">
        <f>JanuaryR!Q20</f>
        <v>0</v>
      </c>
      <c r="R21" s="8">
        <f>JanuaryR!R20</f>
        <v>0</v>
      </c>
      <c r="S21" s="8">
        <f>JanuaryR!E20</f>
        <v>70</v>
      </c>
      <c r="T21" s="8">
        <f>JanuaryR!F20</f>
        <v>1</v>
      </c>
    </row>
    <row r="22" spans="1:20">
      <c r="A22" s="7" t="s">
        <v>25</v>
      </c>
      <c r="B22" s="7">
        <f>'YTD Totals'!B22</f>
        <v>25750</v>
      </c>
      <c r="C22" s="7">
        <f>JanuaryR!H21</f>
        <v>26053</v>
      </c>
      <c r="D22" s="7">
        <f>JanuaryR!I21</f>
        <v>26057</v>
      </c>
      <c r="E22" s="7">
        <f>JanuaryR!J21</f>
        <v>76</v>
      </c>
      <c r="F22" s="7">
        <f>JanuaryR!K21</f>
        <v>72</v>
      </c>
      <c r="G22" s="7">
        <f>JanuaryR!L21</f>
        <v>25401</v>
      </c>
      <c r="H22" s="7">
        <f>JanuaryR!M21</f>
        <v>23</v>
      </c>
      <c r="I22" s="7">
        <f>JanuaryR!N21</f>
        <v>10</v>
      </c>
      <c r="J22" s="7">
        <f>JanuaryR!B21</f>
        <v>1387</v>
      </c>
      <c r="K22" s="7">
        <f>JanuaryR!C21</f>
        <v>961</v>
      </c>
      <c r="L22" s="7">
        <f>JanuaryR!D21</f>
        <v>426</v>
      </c>
      <c r="M22" s="7">
        <f>JanuaryR!U6</f>
        <v>97</v>
      </c>
      <c r="N22" s="7">
        <f>JanuaryR!G21</f>
        <v>202</v>
      </c>
      <c r="O22" s="7">
        <f>JanuaryR!O21</f>
        <v>4341</v>
      </c>
      <c r="P22" s="7">
        <f>JanuaryR!P21</f>
        <v>1</v>
      </c>
      <c r="Q22" s="7">
        <f>JanuaryR!Q21</f>
        <v>31</v>
      </c>
      <c r="R22" s="7">
        <f>JanuaryR!R21</f>
        <v>0</v>
      </c>
      <c r="S22" s="7">
        <f>JanuaryR!E21</f>
        <v>300</v>
      </c>
      <c r="T22" s="7">
        <f>JanuaryR!F21</f>
        <v>438</v>
      </c>
    </row>
    <row r="23" spans="1:20">
      <c r="A23" s="8" t="s">
        <v>26</v>
      </c>
      <c r="B23" s="8">
        <f>'YTD Totals'!B23</f>
        <v>13772</v>
      </c>
      <c r="C23" s="8">
        <f>JanuaryR!H22</f>
        <v>14179</v>
      </c>
      <c r="D23" s="8">
        <f>JanuaryR!I22</f>
        <v>14180</v>
      </c>
      <c r="E23" s="8">
        <f>JanuaryR!J22</f>
        <v>72</v>
      </c>
      <c r="F23" s="8">
        <f>JanuaryR!K22</f>
        <v>71</v>
      </c>
      <c r="G23" s="8">
        <f>JanuaryR!L22</f>
        <v>13583</v>
      </c>
      <c r="H23" s="8">
        <f>JanuaryR!M22</f>
        <v>9</v>
      </c>
      <c r="I23" s="8">
        <f>JanuaryR!N22</f>
        <v>6</v>
      </c>
      <c r="J23" s="8">
        <f>JanuaryR!B22</f>
        <v>91</v>
      </c>
      <c r="K23" s="8">
        <f>JanuaryR!C22</f>
        <v>54</v>
      </c>
      <c r="L23" s="8">
        <f>JanuaryR!D22</f>
        <v>37</v>
      </c>
      <c r="M23" s="8">
        <f>JanuaryR!U18</f>
        <v>33</v>
      </c>
      <c r="N23" s="8">
        <f>JanuaryR!G22</f>
        <v>22</v>
      </c>
      <c r="O23" s="8">
        <f>JanuaryR!O22</f>
        <v>1687</v>
      </c>
      <c r="P23" s="8">
        <f>JanuaryR!P22</f>
        <v>2</v>
      </c>
      <c r="Q23" s="8">
        <f>JanuaryR!Q22</f>
        <v>8</v>
      </c>
      <c r="R23" s="8">
        <f>JanuaryR!R22</f>
        <v>0</v>
      </c>
      <c r="S23" s="8">
        <f>JanuaryR!E22</f>
        <v>107</v>
      </c>
      <c r="T23" s="8">
        <f>JanuaryR!F22</f>
        <v>32</v>
      </c>
    </row>
    <row r="24" spans="1:20">
      <c r="A24" s="7" t="s">
        <v>27</v>
      </c>
      <c r="B24" s="7">
        <f>'YTD Totals'!B24</f>
        <v>22008</v>
      </c>
      <c r="C24" s="7">
        <f>JanuaryR!H23</f>
        <v>22090</v>
      </c>
      <c r="D24" s="7">
        <f>JanuaryR!I23</f>
        <v>22164</v>
      </c>
      <c r="E24" s="7">
        <f>JanuaryR!J23</f>
        <v>243</v>
      </c>
      <c r="F24" s="7">
        <f>JanuaryR!K23</f>
        <v>169</v>
      </c>
      <c r="G24" s="7">
        <f>JanuaryR!L23</f>
        <v>21548</v>
      </c>
      <c r="H24" s="7">
        <f>JanuaryR!M23</f>
        <v>152</v>
      </c>
      <c r="I24" s="7">
        <f>JanuaryR!N23</f>
        <v>65</v>
      </c>
      <c r="J24" s="7">
        <f>JanuaryR!B23</f>
        <v>1328</v>
      </c>
      <c r="K24" s="7">
        <f>JanuaryR!C23</f>
        <v>818</v>
      </c>
      <c r="L24" s="7">
        <f>JanuaryR!D23</f>
        <v>510</v>
      </c>
      <c r="M24" s="7">
        <f>JanuaryR!U19</f>
        <v>316</v>
      </c>
      <c r="N24" s="7">
        <f>JanuaryR!G23</f>
        <v>189</v>
      </c>
      <c r="O24" s="7">
        <f>JanuaryR!O23</f>
        <v>3387</v>
      </c>
      <c r="P24" s="7">
        <f>JanuaryR!P23</f>
        <v>9</v>
      </c>
      <c r="Q24" s="7">
        <f>JanuaryR!Q23</f>
        <v>50</v>
      </c>
      <c r="R24" s="7">
        <f>JanuaryR!R23</f>
        <v>0</v>
      </c>
      <c r="S24" s="7">
        <f>JanuaryR!E23</f>
        <v>635</v>
      </c>
      <c r="T24" s="7">
        <f>JanuaryR!F23</f>
        <v>504</v>
      </c>
    </row>
    <row r="25" spans="1:20">
      <c r="A25" s="8" t="s">
        <v>28</v>
      </c>
      <c r="B25" s="8">
        <f>'YTD Totals'!B25</f>
        <v>91003</v>
      </c>
      <c r="C25" s="8">
        <f>JanuaryR!H24</f>
        <v>90280</v>
      </c>
      <c r="D25" s="8">
        <f>JanuaryR!I24</f>
        <v>89832</v>
      </c>
      <c r="E25" s="8">
        <f>JanuaryR!J24</f>
        <v>379</v>
      </c>
      <c r="F25" s="8">
        <f>JanuaryR!K24</f>
        <v>827</v>
      </c>
      <c r="G25" s="8">
        <f>JanuaryR!L24</f>
        <v>81899</v>
      </c>
      <c r="H25" s="8">
        <f>JanuaryR!M24</f>
        <v>238</v>
      </c>
      <c r="I25" s="8">
        <f>JanuaryR!N24</f>
        <v>232</v>
      </c>
      <c r="J25" s="8">
        <f>JanuaryR!B24</f>
        <v>6238</v>
      </c>
      <c r="K25" s="8">
        <f>JanuaryR!C24</f>
        <v>3222</v>
      </c>
      <c r="L25" s="8">
        <f>JanuaryR!D24</f>
        <v>3016</v>
      </c>
      <c r="M25" s="8">
        <f>JanuaryR!U20</f>
        <v>1907</v>
      </c>
      <c r="N25" s="8">
        <f>JanuaryR!G24</f>
        <v>481</v>
      </c>
      <c r="O25" s="8">
        <f>JanuaryR!O24</f>
        <v>17453</v>
      </c>
      <c r="P25" s="8">
        <f>JanuaryR!P24</f>
        <v>46</v>
      </c>
      <c r="Q25" s="8">
        <f>JanuaryR!Q24</f>
        <v>125</v>
      </c>
      <c r="R25" s="8">
        <f>JanuaryR!R24</f>
        <v>1</v>
      </c>
      <c r="S25" s="8">
        <f>JanuaryR!E24</f>
        <v>999</v>
      </c>
      <c r="T25" s="8">
        <f>JanuaryR!F24</f>
        <v>2185</v>
      </c>
    </row>
    <row r="26" spans="1:20">
      <c r="A26" s="7" t="s">
        <v>29</v>
      </c>
      <c r="B26" s="7">
        <f>'YTD Totals'!B26</f>
        <v>13229</v>
      </c>
      <c r="C26" s="7">
        <f>JanuaryR!H25</f>
        <v>13320</v>
      </c>
      <c r="D26" s="7">
        <f>JanuaryR!I25</f>
        <v>13451</v>
      </c>
      <c r="E26" s="7">
        <f>JanuaryR!J25</f>
        <v>179</v>
      </c>
      <c r="F26" s="7">
        <f>JanuaryR!K25</f>
        <v>48</v>
      </c>
      <c r="G26" s="7">
        <f>JanuaryR!L25</f>
        <v>13247</v>
      </c>
      <c r="H26" s="7">
        <f>JanuaryR!M25</f>
        <v>76</v>
      </c>
      <c r="I26" s="7">
        <f>JanuaryR!N25</f>
        <v>12</v>
      </c>
      <c r="J26" s="7">
        <f>JanuaryR!B25</f>
        <v>692</v>
      </c>
      <c r="K26" s="7">
        <f>JanuaryR!C25</f>
        <v>395</v>
      </c>
      <c r="L26" s="7">
        <f>JanuaryR!D25</f>
        <v>297</v>
      </c>
      <c r="M26" s="7">
        <f>JanuaryR!U21</f>
        <v>74</v>
      </c>
      <c r="N26" s="7">
        <f>JanuaryR!G25</f>
        <v>78</v>
      </c>
      <c r="O26" s="7">
        <f>JanuaryR!O25</f>
        <v>890</v>
      </c>
      <c r="P26" s="7">
        <f>JanuaryR!P25</f>
        <v>3</v>
      </c>
      <c r="Q26" s="7">
        <f>JanuaryR!Q25</f>
        <v>14</v>
      </c>
      <c r="R26" s="7">
        <f>JanuaryR!R25</f>
        <v>0</v>
      </c>
      <c r="S26" s="7">
        <f>JanuaryR!E25</f>
        <v>343</v>
      </c>
      <c r="T26" s="7">
        <f>JanuaryR!F25</f>
        <v>133</v>
      </c>
    </row>
    <row r="27" spans="1:20">
      <c r="A27" s="8" t="s">
        <v>30</v>
      </c>
      <c r="B27" s="8">
        <f>'YTD Totals'!B27</f>
        <v>0</v>
      </c>
      <c r="C27" s="8">
        <f>JanuaryR!H26</f>
        <v>0</v>
      </c>
      <c r="D27" s="8">
        <f>JanuaryR!I26</f>
        <v>0</v>
      </c>
      <c r="E27" s="8">
        <f>JanuaryR!J26</f>
        <v>0</v>
      </c>
      <c r="F27" s="8">
        <f>JanuaryR!K26</f>
        <v>0</v>
      </c>
      <c r="G27" s="8">
        <f>JanuaryR!L26</f>
        <v>0</v>
      </c>
      <c r="H27" s="8">
        <f>JanuaryR!M26</f>
        <v>0</v>
      </c>
      <c r="I27" s="8">
        <f>JanuaryR!N26</f>
        <v>0</v>
      </c>
      <c r="J27" s="8">
        <f>JanuaryR!B26</f>
        <v>0</v>
      </c>
      <c r="K27" s="8">
        <f>JanuaryR!C26</f>
        <v>0</v>
      </c>
      <c r="L27" s="8">
        <f>JanuaryR!D26</f>
        <v>0</v>
      </c>
      <c r="M27" s="8">
        <f>JanuaryR!U22</f>
        <v>368</v>
      </c>
      <c r="N27" s="8">
        <f>JanuaryR!G26</f>
        <v>0</v>
      </c>
      <c r="O27" s="8">
        <f>JanuaryR!O26</f>
        <v>390</v>
      </c>
      <c r="P27" s="8">
        <f>JanuaryR!P26</f>
        <v>10</v>
      </c>
      <c r="Q27" s="8">
        <f>JanuaryR!Q26</f>
        <v>2</v>
      </c>
      <c r="R27" s="8">
        <f>JanuaryR!R26</f>
        <v>2</v>
      </c>
      <c r="S27" s="8">
        <f>JanuaryR!E26</f>
        <v>0</v>
      </c>
      <c r="T27" s="8">
        <f>JanuaryR!F26</f>
        <v>0</v>
      </c>
    </row>
    <row r="28" spans="1:20">
      <c r="A28" s="7" t="s">
        <v>31</v>
      </c>
      <c r="B28" s="7">
        <f>'YTD Totals'!B28</f>
        <v>14036</v>
      </c>
      <c r="C28" s="7">
        <f>JanuaryR!H27</f>
        <v>14213</v>
      </c>
      <c r="D28" s="7">
        <f>JanuaryR!I27</f>
        <v>14355</v>
      </c>
      <c r="E28" s="7">
        <f>JanuaryR!J27</f>
        <v>163</v>
      </c>
      <c r="F28" s="7">
        <f>JanuaryR!K27</f>
        <v>21</v>
      </c>
      <c r="G28" s="7">
        <f>JanuaryR!L27</f>
        <v>14102</v>
      </c>
      <c r="H28" s="7">
        <f>JanuaryR!M27</f>
        <v>54</v>
      </c>
      <c r="I28" s="7">
        <f>JanuaryR!N27</f>
        <v>4</v>
      </c>
      <c r="J28" s="7">
        <f>JanuaryR!B27</f>
        <v>813</v>
      </c>
      <c r="K28" s="7">
        <f>JanuaryR!C27</f>
        <v>479</v>
      </c>
      <c r="L28" s="7">
        <f>JanuaryR!D27</f>
        <v>334</v>
      </c>
      <c r="M28" s="7">
        <f>JanuaryR!U23</f>
        <v>78</v>
      </c>
      <c r="N28" s="7">
        <f>JanuaryR!G27</f>
        <v>103</v>
      </c>
      <c r="O28" s="7">
        <f>JanuaryR!O27</f>
        <v>1059</v>
      </c>
      <c r="P28" s="7">
        <f>JanuaryR!P27</f>
        <v>7</v>
      </c>
      <c r="Q28" s="7">
        <f>JanuaryR!Q27</f>
        <v>16</v>
      </c>
      <c r="R28" s="7">
        <f>JanuaryR!R27</f>
        <v>0</v>
      </c>
      <c r="S28" s="7">
        <f>JanuaryR!E27</f>
        <v>176</v>
      </c>
      <c r="T28" s="7">
        <f>JanuaryR!F27</f>
        <v>192</v>
      </c>
    </row>
    <row r="29" spans="1:20">
      <c r="A29" s="8" t="s">
        <v>32</v>
      </c>
      <c r="B29" s="8">
        <f>'YTD Totals'!B29</f>
        <v>3819</v>
      </c>
      <c r="C29" s="8">
        <f>JanuaryR!H28</f>
        <v>4020</v>
      </c>
      <c r="D29" s="8">
        <f>JanuaryR!I28</f>
        <v>4030</v>
      </c>
      <c r="E29" s="8">
        <f>JanuaryR!J28</f>
        <v>17</v>
      </c>
      <c r="F29" s="8">
        <f>JanuaryR!K28</f>
        <v>7</v>
      </c>
      <c r="G29" s="8">
        <f>JanuaryR!L28</f>
        <v>4012</v>
      </c>
      <c r="H29" s="8">
        <f>JanuaryR!M28</f>
        <v>11</v>
      </c>
      <c r="I29" s="8">
        <f>JanuaryR!N28</f>
        <v>1</v>
      </c>
      <c r="J29" s="8">
        <f>JanuaryR!B28</f>
        <v>287</v>
      </c>
      <c r="K29" s="8">
        <f>JanuaryR!C28</f>
        <v>147</v>
      </c>
      <c r="L29" s="8">
        <f>JanuaryR!D28</f>
        <v>140</v>
      </c>
      <c r="M29" s="8">
        <f>JanuaryR!U25</f>
        <v>23</v>
      </c>
      <c r="N29" s="8">
        <f>JanuaryR!G28</f>
        <v>43</v>
      </c>
      <c r="O29" s="8">
        <f>JanuaryR!O28</f>
        <v>594</v>
      </c>
      <c r="P29" s="8">
        <f>JanuaryR!P28</f>
        <v>0</v>
      </c>
      <c r="Q29" s="8">
        <f>JanuaryR!Q28</f>
        <v>13</v>
      </c>
      <c r="R29" s="8">
        <f>JanuaryR!R28</f>
        <v>0</v>
      </c>
      <c r="S29" s="8">
        <f>JanuaryR!E28</f>
        <v>91</v>
      </c>
      <c r="T29" s="8">
        <f>JanuaryR!F28</f>
        <v>73</v>
      </c>
    </row>
    <row r="30" spans="1:20">
      <c r="A30" s="7" t="s">
        <v>33</v>
      </c>
      <c r="B30" s="7">
        <f>'YTD Totals'!B30</f>
        <v>16725</v>
      </c>
      <c r="C30" s="7">
        <f>JanuaryR!H29</f>
        <v>16514</v>
      </c>
      <c r="D30" s="7">
        <f>JanuaryR!I29</f>
        <v>16587</v>
      </c>
      <c r="E30" s="7">
        <f>JanuaryR!J29</f>
        <v>97</v>
      </c>
      <c r="F30" s="7">
        <f>JanuaryR!K29</f>
        <v>24</v>
      </c>
      <c r="G30" s="7">
        <f>JanuaryR!L29</f>
        <v>16434</v>
      </c>
      <c r="H30" s="7">
        <f>JanuaryR!M29</f>
        <v>49</v>
      </c>
      <c r="I30" s="7">
        <f>JanuaryR!N29</f>
        <v>5</v>
      </c>
      <c r="J30" s="7">
        <f>JanuaryR!B29</f>
        <v>1995</v>
      </c>
      <c r="K30" s="7">
        <f>JanuaryR!C29</f>
        <v>1054</v>
      </c>
      <c r="L30" s="7">
        <f>JanuaryR!D29</f>
        <v>941</v>
      </c>
      <c r="M30" s="7">
        <f>JanuaryR!U26</f>
        <v>137</v>
      </c>
      <c r="N30" s="7">
        <f>JanuaryR!G29</f>
        <v>200</v>
      </c>
      <c r="O30" s="7">
        <f>JanuaryR!O29</f>
        <v>1810</v>
      </c>
      <c r="P30" s="7">
        <f>JanuaryR!P29</f>
        <v>4</v>
      </c>
      <c r="Q30" s="7">
        <f>JanuaryR!Q29</f>
        <v>25</v>
      </c>
      <c r="R30" s="7">
        <f>JanuaryR!R29</f>
        <v>0</v>
      </c>
      <c r="S30" s="7">
        <f>JanuaryR!E29</f>
        <v>451</v>
      </c>
      <c r="T30" s="7">
        <f>JanuaryR!F29</f>
        <v>307</v>
      </c>
    </row>
    <row r="31" spans="1:20">
      <c r="A31" s="8" t="s">
        <v>34</v>
      </c>
      <c r="B31" s="8">
        <f>'YTD Totals'!B31</f>
        <v>802</v>
      </c>
      <c r="C31" s="8">
        <f>JanuaryR!H30</f>
        <v>756</v>
      </c>
      <c r="D31" s="8">
        <f>JanuaryR!I30</f>
        <v>756</v>
      </c>
      <c r="E31" s="8">
        <f>JanuaryR!J30</f>
        <v>0</v>
      </c>
      <c r="F31" s="8">
        <f>JanuaryR!K30</f>
        <v>0</v>
      </c>
      <c r="G31" s="8">
        <f>JanuaryR!L30</f>
        <v>682</v>
      </c>
      <c r="H31" s="8">
        <f>JanuaryR!M30</f>
        <v>0</v>
      </c>
      <c r="I31" s="8">
        <f>JanuaryR!N30</f>
        <v>0</v>
      </c>
      <c r="J31" s="8">
        <f>JanuaryR!B30</f>
        <v>28</v>
      </c>
      <c r="K31" s="8">
        <f>JanuaryR!C30</f>
        <v>27</v>
      </c>
      <c r="L31" s="8">
        <f>JanuaryR!D30</f>
        <v>1</v>
      </c>
      <c r="M31" s="8">
        <f>JanuaryR!U28</f>
        <v>10</v>
      </c>
      <c r="N31" s="8">
        <f>JanuaryR!G30</f>
        <v>4</v>
      </c>
      <c r="O31" s="8">
        <f>JanuaryR!O30</f>
        <v>380</v>
      </c>
      <c r="P31" s="8">
        <f>JanuaryR!P30</f>
        <v>0</v>
      </c>
      <c r="Q31" s="8">
        <f>JanuaryR!Q30</f>
        <v>4</v>
      </c>
      <c r="R31" s="8">
        <f>JanuaryR!R30</f>
        <v>3</v>
      </c>
      <c r="S31" s="8">
        <f>JanuaryR!E30</f>
        <v>12</v>
      </c>
      <c r="T31" s="8">
        <f>JanuaryR!F30</f>
        <v>4</v>
      </c>
    </row>
    <row r="32" spans="1:20">
      <c r="A32" s="7" t="s">
        <v>35</v>
      </c>
      <c r="B32" s="7">
        <f>'YTD Totals'!B32</f>
        <v>21340</v>
      </c>
      <c r="C32" s="7">
        <f>JanuaryR!H31</f>
        <v>20032</v>
      </c>
      <c r="D32" s="7">
        <f>JanuaryR!I31</f>
        <v>20015</v>
      </c>
      <c r="E32" s="7">
        <f>JanuaryR!J31</f>
        <v>76</v>
      </c>
      <c r="F32" s="7">
        <f>JanuaryR!K31</f>
        <v>93</v>
      </c>
      <c r="G32" s="7">
        <f>JanuaryR!L31</f>
        <v>19339</v>
      </c>
      <c r="H32" s="7">
        <f>JanuaryR!M31</f>
        <v>19</v>
      </c>
      <c r="I32" s="7">
        <f>JanuaryR!N31</f>
        <v>6</v>
      </c>
      <c r="J32" s="7">
        <f>JanuaryR!B31</f>
        <v>219</v>
      </c>
      <c r="K32" s="7">
        <f>JanuaryR!C31</f>
        <v>113</v>
      </c>
      <c r="L32" s="7">
        <f>JanuaryR!D31</f>
        <v>106</v>
      </c>
      <c r="M32" s="7">
        <f>JanuaryR!U29</f>
        <v>17</v>
      </c>
      <c r="N32" s="7">
        <f>JanuaryR!G31</f>
        <v>32</v>
      </c>
      <c r="O32" s="7">
        <f>JanuaryR!O31</f>
        <v>560</v>
      </c>
      <c r="P32" s="7">
        <f>JanuaryR!P31</f>
        <v>1</v>
      </c>
      <c r="Q32" s="7">
        <f>JanuaryR!Q31</f>
        <v>7</v>
      </c>
      <c r="R32" s="7">
        <f>JanuaryR!R31</f>
        <v>0</v>
      </c>
      <c r="S32" s="7">
        <f>JanuaryR!E31</f>
        <v>250</v>
      </c>
      <c r="T32" s="7">
        <f>JanuaryR!F31</f>
        <v>52</v>
      </c>
    </row>
    <row r="33" spans="1:20">
      <c r="A33" s="8" t="s">
        <v>36</v>
      </c>
      <c r="B33" s="8">
        <f>'YTD Totals'!B33</f>
        <v>23355</v>
      </c>
      <c r="C33" s="8">
        <f>JanuaryR!H32</f>
        <v>23815</v>
      </c>
      <c r="D33" s="8">
        <f>JanuaryR!I32</f>
        <v>23940</v>
      </c>
      <c r="E33" s="8">
        <f>JanuaryR!J32</f>
        <v>211</v>
      </c>
      <c r="F33" s="8">
        <f>JanuaryR!K32</f>
        <v>86</v>
      </c>
      <c r="G33" s="8">
        <f>JanuaryR!L32</f>
        <v>23746</v>
      </c>
      <c r="H33" s="8">
        <f>JanuaryR!M32</f>
        <v>91</v>
      </c>
      <c r="I33" s="8">
        <f>JanuaryR!N32</f>
        <v>45</v>
      </c>
      <c r="J33" s="8">
        <f>JanuaryR!B32</f>
        <v>1797</v>
      </c>
      <c r="K33" s="8">
        <f>JanuaryR!C32</f>
        <v>1182</v>
      </c>
      <c r="L33" s="8">
        <f>JanuaryR!D32</f>
        <v>615</v>
      </c>
      <c r="M33" s="8">
        <f>JanuaryR!U30</f>
        <v>203</v>
      </c>
      <c r="N33" s="8">
        <f>JanuaryR!G32</f>
        <v>282</v>
      </c>
      <c r="O33" s="8">
        <f>JanuaryR!O32</f>
        <v>2691</v>
      </c>
      <c r="P33" s="8">
        <f>JanuaryR!P32</f>
        <v>8</v>
      </c>
      <c r="Q33" s="8">
        <f>JanuaryR!Q32</f>
        <v>33</v>
      </c>
      <c r="R33" s="8">
        <f>JanuaryR!R32</f>
        <v>1</v>
      </c>
      <c r="S33" s="8">
        <f>JanuaryR!E32</f>
        <v>527</v>
      </c>
      <c r="T33" s="8">
        <f>JanuaryR!F32</f>
        <v>360</v>
      </c>
    </row>
    <row r="34" spans="1:20">
      <c r="A34" s="7" t="s">
        <v>37</v>
      </c>
      <c r="B34" s="7">
        <f>'YTD Totals'!B34</f>
        <v>22738</v>
      </c>
      <c r="C34" s="7">
        <f>JanuaryR!H33</f>
        <v>22919</v>
      </c>
      <c r="D34" s="7">
        <f>JanuaryR!I33</f>
        <v>22706</v>
      </c>
      <c r="E34" s="7">
        <f>JanuaryR!J33</f>
        <v>29</v>
      </c>
      <c r="F34" s="7">
        <f>JanuaryR!K33</f>
        <v>242</v>
      </c>
      <c r="G34" s="7">
        <f>JanuaryR!L33</f>
        <v>22461</v>
      </c>
      <c r="H34" s="7">
        <f>JanuaryR!M33</f>
        <v>21</v>
      </c>
      <c r="I34" s="7">
        <f>JanuaryR!N33</f>
        <v>45</v>
      </c>
      <c r="J34" s="7">
        <f>JanuaryR!B33</f>
        <v>895</v>
      </c>
      <c r="K34" s="7">
        <f>JanuaryR!C33</f>
        <v>707</v>
      </c>
      <c r="L34" s="7">
        <f>JanuaryR!D33</f>
        <v>188</v>
      </c>
      <c r="M34" s="7">
        <f>JanuaryR!U31</f>
        <v>72</v>
      </c>
      <c r="N34" s="7">
        <f>JanuaryR!G33</f>
        <v>116</v>
      </c>
      <c r="O34" s="7">
        <f>JanuaryR!O33</f>
        <v>2589</v>
      </c>
      <c r="P34" s="7">
        <f>JanuaryR!P33</f>
        <v>0</v>
      </c>
      <c r="Q34" s="7">
        <f>JanuaryR!Q33</f>
        <v>12</v>
      </c>
      <c r="R34" s="7">
        <f>JanuaryR!R33</f>
        <v>0</v>
      </c>
      <c r="S34" s="7">
        <f>JanuaryR!E33</f>
        <v>209</v>
      </c>
      <c r="T34" s="7">
        <f>JanuaryR!F33</f>
        <v>346</v>
      </c>
    </row>
    <row r="35" spans="1:20">
      <c r="A35" s="8" t="s">
        <v>38</v>
      </c>
      <c r="B35" s="8">
        <f>'YTD Totals'!B35</f>
        <v>10154</v>
      </c>
      <c r="C35" s="8">
        <f>JanuaryR!H34</f>
        <v>10265</v>
      </c>
      <c r="D35" s="8">
        <f>JanuaryR!I34</f>
        <v>10253</v>
      </c>
      <c r="E35" s="8">
        <f>JanuaryR!J34</f>
        <v>57</v>
      </c>
      <c r="F35" s="8">
        <f>JanuaryR!K34</f>
        <v>69</v>
      </c>
      <c r="G35" s="8">
        <f>JanuaryR!L34</f>
        <v>10086</v>
      </c>
      <c r="H35" s="8">
        <f>JanuaryR!M34</f>
        <v>13</v>
      </c>
      <c r="I35" s="8">
        <f>JanuaryR!N34</f>
        <v>4</v>
      </c>
      <c r="J35" s="8">
        <f>JanuaryR!B34</f>
        <v>841</v>
      </c>
      <c r="K35" s="8">
        <f>JanuaryR!C34</f>
        <v>536</v>
      </c>
      <c r="L35" s="8">
        <f>JanuaryR!D34</f>
        <v>305</v>
      </c>
      <c r="M35" s="8">
        <f>JanuaryR!U32</f>
        <v>100</v>
      </c>
      <c r="N35" s="8">
        <f>JanuaryR!G34</f>
        <v>137</v>
      </c>
      <c r="O35" s="8">
        <f>JanuaryR!O34</f>
        <v>1362</v>
      </c>
      <c r="P35" s="8">
        <f>JanuaryR!P34</f>
        <v>3</v>
      </c>
      <c r="Q35" s="8">
        <f>JanuaryR!Q34</f>
        <v>16</v>
      </c>
      <c r="R35" s="8">
        <f>JanuaryR!R34</f>
        <v>0</v>
      </c>
      <c r="S35" s="8">
        <f>JanuaryR!E34</f>
        <v>113</v>
      </c>
      <c r="T35" s="8">
        <f>JanuaryR!F34</f>
        <v>215</v>
      </c>
    </row>
    <row r="36" spans="1:20">
      <c r="A36" s="7" t="s">
        <v>39</v>
      </c>
      <c r="B36" s="7">
        <f>'YTD Totals'!B36</f>
        <v>66448</v>
      </c>
      <c r="C36" s="7">
        <f>JanuaryR!H35</f>
        <v>68003</v>
      </c>
      <c r="D36" s="7">
        <f>JanuaryR!I35</f>
        <v>68292</v>
      </c>
      <c r="E36" s="7">
        <f>JanuaryR!J35</f>
        <v>480</v>
      </c>
      <c r="F36" s="7">
        <f>JanuaryR!K35</f>
        <v>191</v>
      </c>
      <c r="G36" s="7">
        <f>JanuaryR!L35</f>
        <v>65987</v>
      </c>
      <c r="H36" s="7">
        <f>JanuaryR!M35</f>
        <v>199</v>
      </c>
      <c r="I36" s="7">
        <f>JanuaryR!N35</f>
        <v>60</v>
      </c>
      <c r="J36" s="7">
        <f>JanuaryR!B35</f>
        <v>6237</v>
      </c>
      <c r="K36" s="7">
        <f>JanuaryR!C35</f>
        <v>3175</v>
      </c>
      <c r="L36" s="7">
        <f>JanuaryR!D35</f>
        <v>3062</v>
      </c>
      <c r="M36" s="7">
        <f>JanuaryR!U33</f>
        <v>463</v>
      </c>
      <c r="N36" s="7">
        <f>JanuaryR!G35</f>
        <v>631</v>
      </c>
      <c r="O36" s="7">
        <f>JanuaryR!O35</f>
        <v>13011</v>
      </c>
      <c r="P36" s="7">
        <f>JanuaryR!P35</f>
        <v>31</v>
      </c>
      <c r="Q36" s="7">
        <f>JanuaryR!Q35</f>
        <v>116</v>
      </c>
      <c r="R36" s="7">
        <f>JanuaryR!R35</f>
        <v>6</v>
      </c>
      <c r="S36" s="7">
        <f>JanuaryR!E35</f>
        <v>756</v>
      </c>
      <c r="T36" s="7">
        <f>JanuaryR!F35</f>
        <v>735</v>
      </c>
    </row>
    <row r="37" spans="1:20">
      <c r="A37" s="8" t="s">
        <v>40</v>
      </c>
      <c r="B37" s="8">
        <f>'YTD Totals'!B37</f>
        <v>21257</v>
      </c>
      <c r="C37" s="8">
        <f>JanuaryR!H36</f>
        <v>21096</v>
      </c>
      <c r="D37" s="8">
        <f>JanuaryR!I36</f>
        <v>21126</v>
      </c>
      <c r="E37" s="8">
        <f>JanuaryR!J36</f>
        <v>44</v>
      </c>
      <c r="F37" s="8">
        <f>JanuaryR!K36</f>
        <v>14</v>
      </c>
      <c r="G37" s="8">
        <f>JanuaryR!L36</f>
        <v>20828</v>
      </c>
      <c r="H37" s="8">
        <f>JanuaryR!M36</f>
        <v>14</v>
      </c>
      <c r="I37" s="8">
        <f>JanuaryR!N36</f>
        <v>2</v>
      </c>
      <c r="J37" s="8">
        <f>JanuaryR!B36</f>
        <v>659</v>
      </c>
      <c r="K37" s="8">
        <f>JanuaryR!C36</f>
        <v>425</v>
      </c>
      <c r="L37" s="8">
        <f>JanuaryR!D36</f>
        <v>234</v>
      </c>
      <c r="M37" s="8">
        <f>JanuaryR!U34</f>
        <v>98</v>
      </c>
      <c r="N37" s="8">
        <f>JanuaryR!G36</f>
        <v>112</v>
      </c>
      <c r="O37" s="8">
        <f>JanuaryR!O36</f>
        <v>1362</v>
      </c>
      <c r="P37" s="8">
        <f>JanuaryR!P36</f>
        <v>3</v>
      </c>
      <c r="Q37" s="8">
        <f>JanuaryR!Q36</f>
        <v>20</v>
      </c>
      <c r="R37" s="8">
        <f>JanuaryR!R36</f>
        <v>0</v>
      </c>
      <c r="S37" s="8">
        <f>JanuaryR!E36</f>
        <v>290</v>
      </c>
      <c r="T37" s="8">
        <f>JanuaryR!F36</f>
        <v>146</v>
      </c>
    </row>
    <row r="38" spans="1:20">
      <c r="A38" s="7" t="s">
        <v>41</v>
      </c>
      <c r="B38" s="7">
        <f>'YTD Totals'!B38</f>
        <v>32372</v>
      </c>
      <c r="C38" s="7">
        <f>JanuaryR!H37</f>
        <v>32520</v>
      </c>
      <c r="D38" s="7">
        <f>JanuaryR!I37</f>
        <v>32563</v>
      </c>
      <c r="E38" s="7">
        <f>JanuaryR!J37</f>
        <v>145</v>
      </c>
      <c r="F38" s="7">
        <f>JanuaryR!K37</f>
        <v>102</v>
      </c>
      <c r="G38" s="7">
        <f>JanuaryR!L37</f>
        <v>31368</v>
      </c>
      <c r="H38" s="7">
        <f>JanuaryR!M37</f>
        <v>82</v>
      </c>
      <c r="I38" s="7">
        <f>JanuaryR!N37</f>
        <v>51</v>
      </c>
      <c r="J38" s="7">
        <f>JanuaryR!B37</f>
        <v>1532</v>
      </c>
      <c r="K38" s="7">
        <f>JanuaryR!C37</f>
        <v>919</v>
      </c>
      <c r="L38" s="7">
        <f>JanuaryR!D37</f>
        <v>613</v>
      </c>
      <c r="M38" s="7">
        <f>JanuaryR!U35</f>
        <v>256</v>
      </c>
      <c r="N38" s="7">
        <f>JanuaryR!G37</f>
        <v>267</v>
      </c>
      <c r="O38" s="7">
        <f>JanuaryR!O37</f>
        <v>5957</v>
      </c>
      <c r="P38" s="7">
        <f>JanuaryR!P37</f>
        <v>6</v>
      </c>
      <c r="Q38" s="7">
        <f>JanuaryR!Q37</f>
        <v>56</v>
      </c>
      <c r="R38" s="7">
        <f>JanuaryR!R37</f>
        <v>10</v>
      </c>
      <c r="S38" s="7">
        <f>JanuaryR!E37</f>
        <v>207</v>
      </c>
      <c r="T38" s="7">
        <f>JanuaryR!F37</f>
        <v>293</v>
      </c>
    </row>
    <row r="39" spans="1:20">
      <c r="A39" s="8" t="s">
        <v>42</v>
      </c>
      <c r="B39" s="8">
        <f>'YTD Totals'!B39</f>
        <v>8558</v>
      </c>
      <c r="C39" s="8">
        <f>JanuaryR!H38</f>
        <v>8801</v>
      </c>
      <c r="D39" s="8">
        <f>JanuaryR!I38</f>
        <v>8867</v>
      </c>
      <c r="E39" s="8">
        <f>JanuaryR!J38</f>
        <v>73</v>
      </c>
      <c r="F39" s="8">
        <f>JanuaryR!K38</f>
        <v>7</v>
      </c>
      <c r="G39" s="8">
        <f>JanuaryR!L38</f>
        <v>8860</v>
      </c>
      <c r="H39" s="8">
        <f>JanuaryR!M38</f>
        <v>20</v>
      </c>
      <c r="I39" s="8">
        <f>JanuaryR!N38</f>
        <v>0</v>
      </c>
      <c r="J39" s="8">
        <f>JanuaryR!B38</f>
        <v>126</v>
      </c>
      <c r="K39" s="8">
        <f>JanuaryR!C38</f>
        <v>101</v>
      </c>
      <c r="L39" s="8">
        <f>JanuaryR!D38</f>
        <v>25</v>
      </c>
      <c r="M39" s="8">
        <f>JanuaryR!U36</f>
        <v>0</v>
      </c>
      <c r="N39" s="8">
        <f>JanuaryR!G38</f>
        <v>20</v>
      </c>
      <c r="O39" s="8">
        <f>JanuaryR!O38</f>
        <v>222</v>
      </c>
      <c r="P39" s="8">
        <f>JanuaryR!P38</f>
        <v>2</v>
      </c>
      <c r="Q39" s="8">
        <f>JanuaryR!Q38</f>
        <v>5</v>
      </c>
      <c r="R39" s="8">
        <f>JanuaryR!R38</f>
        <v>0</v>
      </c>
      <c r="S39" s="8">
        <f>JanuaryR!E38</f>
        <v>110</v>
      </c>
      <c r="T39" s="8">
        <f>JanuaryR!F38</f>
        <v>20</v>
      </c>
    </row>
    <row r="40" spans="1:20">
      <c r="A40" s="10" t="s">
        <v>43</v>
      </c>
      <c r="B40" s="10">
        <f>'YTD Totals'!B40</f>
        <v>10804</v>
      </c>
      <c r="C40" s="10">
        <f>JanuaryR!H39</f>
        <v>11313</v>
      </c>
      <c r="D40" s="10">
        <f>JanuaryR!I39</f>
        <v>11376</v>
      </c>
      <c r="E40" s="10">
        <f>JanuaryR!J39</f>
        <v>108</v>
      </c>
      <c r="F40" s="10">
        <f>JanuaryR!K39</f>
        <v>45</v>
      </c>
      <c r="G40" s="10">
        <f>JanuaryR!L39</f>
        <v>9939</v>
      </c>
      <c r="H40" s="10">
        <f>JanuaryR!M39</f>
        <v>28</v>
      </c>
      <c r="I40" s="10">
        <f>JanuaryR!N39</f>
        <v>7</v>
      </c>
      <c r="J40" s="10">
        <f>JanuaryR!B39</f>
        <v>420</v>
      </c>
      <c r="K40" s="10">
        <f>JanuaryR!C39</f>
        <v>16</v>
      </c>
      <c r="L40" s="10">
        <f>JanuaryR!D39</f>
        <v>404</v>
      </c>
      <c r="M40" s="10"/>
      <c r="N40" s="10">
        <f>JanuaryR!G39</f>
        <v>113</v>
      </c>
      <c r="O40" s="10">
        <f>JanuaryR!O39</f>
        <v>237</v>
      </c>
      <c r="P40" s="10">
        <f>JanuaryR!P39</f>
        <v>1</v>
      </c>
      <c r="Q40" s="10">
        <f>JanuaryR!Q39</f>
        <v>4</v>
      </c>
      <c r="R40" s="10">
        <f>JanuaryR!R39</f>
        <v>0</v>
      </c>
      <c r="S40" s="10">
        <f>JanuaryR!E39</f>
        <v>88</v>
      </c>
      <c r="T40" s="10">
        <f>JanuaryR!F39</f>
        <v>32</v>
      </c>
    </row>
    <row r="41" spans="1:20">
      <c r="A41" s="10" t="s">
        <v>44</v>
      </c>
      <c r="B41" s="10">
        <f>'YTD Totals'!B41</f>
        <v>19580</v>
      </c>
      <c r="C41" s="10">
        <f>JanuaryR!H40</f>
        <v>19875</v>
      </c>
      <c r="D41" s="10">
        <f>JanuaryR!I40</f>
        <v>19764</v>
      </c>
      <c r="E41" s="10">
        <f>JanuaryR!J40</f>
        <v>47</v>
      </c>
      <c r="F41" s="10">
        <f>JanuaryR!K40</f>
        <v>158</v>
      </c>
      <c r="G41" s="10">
        <f>JanuaryR!L40</f>
        <v>15488</v>
      </c>
      <c r="H41" s="10">
        <f>JanuaryR!M40</f>
        <v>12</v>
      </c>
      <c r="I41" s="10">
        <f>JanuaryR!N40</f>
        <v>118</v>
      </c>
      <c r="J41" s="10">
        <f>JanuaryR!B40</f>
        <v>2112</v>
      </c>
      <c r="K41" s="10">
        <f>JanuaryR!C40</f>
        <v>3</v>
      </c>
      <c r="L41" s="10">
        <f>JanuaryR!D40</f>
        <v>2109</v>
      </c>
      <c r="M41" s="10"/>
      <c r="N41" s="10">
        <f>JanuaryR!G40</f>
        <v>372</v>
      </c>
      <c r="O41" s="10">
        <f>JanuaryR!O40</f>
        <v>668</v>
      </c>
      <c r="P41" s="10">
        <f>JanuaryR!P40</f>
        <v>5</v>
      </c>
      <c r="Q41" s="10">
        <f>JanuaryR!Q40</f>
        <v>1</v>
      </c>
      <c r="R41" s="10">
        <f>JanuaryR!R40</f>
        <v>1</v>
      </c>
      <c r="S41" s="10">
        <f>JanuaryR!E40</f>
        <v>116</v>
      </c>
      <c r="T41" s="10">
        <f>JanuaryR!F40</f>
        <v>45</v>
      </c>
    </row>
    <row r="42" spans="1:20">
      <c r="A42" s="10" t="s">
        <v>45</v>
      </c>
      <c r="B42" s="10">
        <f>'YTD Totals'!B42</f>
        <v>3730</v>
      </c>
      <c r="C42" s="10">
        <f>JanuaryR!H41</f>
        <v>3784</v>
      </c>
      <c r="D42" s="10">
        <f>JanuaryR!I41</f>
        <v>3784</v>
      </c>
      <c r="E42" s="10">
        <f>JanuaryR!J41</f>
        <v>0</v>
      </c>
      <c r="F42" s="10">
        <f>JanuaryR!K41</f>
        <v>0</v>
      </c>
      <c r="G42" s="10">
        <f>JanuaryR!L41</f>
        <v>3528</v>
      </c>
      <c r="H42" s="10">
        <f>JanuaryR!M41</f>
        <v>0</v>
      </c>
      <c r="I42" s="10">
        <f>JanuaryR!N41</f>
        <v>0</v>
      </c>
      <c r="J42" s="10">
        <f>JanuaryR!B41</f>
        <v>53</v>
      </c>
      <c r="K42" s="10">
        <f>JanuaryR!C41</f>
        <v>42</v>
      </c>
      <c r="L42" s="10">
        <f>JanuaryR!D41</f>
        <v>11</v>
      </c>
      <c r="M42" s="10"/>
      <c r="N42" s="10">
        <f>JanuaryR!G41</f>
        <v>20</v>
      </c>
      <c r="O42" s="10">
        <f>JanuaryR!O41</f>
        <v>364</v>
      </c>
      <c r="P42" s="10">
        <f>JanuaryR!P41</f>
        <v>1</v>
      </c>
      <c r="Q42" s="10">
        <f>JanuaryR!Q41</f>
        <v>1</v>
      </c>
      <c r="R42" s="10">
        <f>JanuaryR!R41</f>
        <v>0</v>
      </c>
      <c r="S42" s="10">
        <f>JanuaryR!E41</f>
        <v>23</v>
      </c>
      <c r="T42" s="10">
        <f>JanuaryR!F41</f>
        <v>45</v>
      </c>
    </row>
    <row r="43" spans="1:20">
      <c r="A43" s="10" t="s">
        <v>46</v>
      </c>
      <c r="B43" s="10">
        <f>'YTD Totals'!B43</f>
        <v>4938</v>
      </c>
      <c r="C43" s="10">
        <f>JanuaryR!H42</f>
        <v>4948</v>
      </c>
      <c r="D43" s="10">
        <f>JanuaryR!I42</f>
        <v>4948</v>
      </c>
      <c r="E43" s="10">
        <f>JanuaryR!J42</f>
        <v>1</v>
      </c>
      <c r="F43" s="10">
        <f>JanuaryR!K42</f>
        <v>1</v>
      </c>
      <c r="G43" s="10">
        <f>JanuaryR!L42</f>
        <v>4316</v>
      </c>
      <c r="H43" s="10">
        <f>JanuaryR!M42</f>
        <v>0</v>
      </c>
      <c r="I43" s="10">
        <f>JanuaryR!N42</f>
        <v>0</v>
      </c>
      <c r="J43" s="10">
        <f>JanuaryR!B42</f>
        <v>136</v>
      </c>
      <c r="K43" s="10">
        <f>JanuaryR!C42</f>
        <v>7</v>
      </c>
      <c r="L43" s="10">
        <f>JanuaryR!D42</f>
        <v>129</v>
      </c>
      <c r="M43" s="10"/>
      <c r="N43" s="10">
        <f>JanuaryR!G42</f>
        <v>67</v>
      </c>
      <c r="O43" s="10">
        <f>JanuaryR!O42</f>
        <v>207</v>
      </c>
      <c r="P43" s="10">
        <f>JanuaryR!P42</f>
        <v>2</v>
      </c>
      <c r="Q43" s="10">
        <f>JanuaryR!Q42</f>
        <v>0</v>
      </c>
      <c r="R43" s="10">
        <f>JanuaryR!R42</f>
        <v>0</v>
      </c>
      <c r="S43" s="10">
        <f>JanuaryR!E42</f>
        <v>1</v>
      </c>
      <c r="T43" s="10">
        <f>JanuaryR!F42</f>
        <v>12</v>
      </c>
    </row>
    <row r="44" spans="1:20">
      <c r="A44" s="10" t="s">
        <v>47</v>
      </c>
      <c r="B44" s="10">
        <f>'YTD Totals'!B44</f>
        <v>13451</v>
      </c>
      <c r="C44" s="10">
        <f>JanuaryR!H43</f>
        <v>13341</v>
      </c>
      <c r="D44" s="10">
        <f>JanuaryR!I43</f>
        <v>13336</v>
      </c>
      <c r="E44" s="10">
        <f>JanuaryR!J43</f>
        <v>1</v>
      </c>
      <c r="F44" s="10">
        <f>JanuaryR!K43</f>
        <v>6</v>
      </c>
      <c r="G44" s="10">
        <f>JanuaryR!L43</f>
        <v>9429</v>
      </c>
      <c r="H44" s="10">
        <f>JanuaryR!M43</f>
        <v>1</v>
      </c>
      <c r="I44" s="10">
        <f>JanuaryR!N43</f>
        <v>0</v>
      </c>
      <c r="J44" s="10">
        <f>JanuaryR!B43</f>
        <v>301</v>
      </c>
      <c r="K44" s="10">
        <f>JanuaryR!C43</f>
        <v>41</v>
      </c>
      <c r="L44" s="10">
        <f>JanuaryR!D43</f>
        <v>260</v>
      </c>
      <c r="M44" s="10"/>
      <c r="N44" s="10">
        <f>JanuaryR!G43</f>
        <v>77</v>
      </c>
      <c r="O44" s="10">
        <f>JanuaryR!O43</f>
        <v>210</v>
      </c>
      <c r="P44" s="10">
        <f>JanuaryR!P43</f>
        <v>1</v>
      </c>
      <c r="Q44" s="10">
        <f>JanuaryR!Q43</f>
        <v>4</v>
      </c>
      <c r="R44" s="10">
        <f>JanuaryR!R43</f>
        <v>0</v>
      </c>
      <c r="S44" s="10">
        <f>JanuaryR!E43</f>
        <v>54</v>
      </c>
      <c r="T44" s="10">
        <f>JanuaryR!F43</f>
        <v>40</v>
      </c>
    </row>
    <row r="45" spans="1:20">
      <c r="A45" s="11" t="s">
        <v>69</v>
      </c>
      <c r="B45" s="11">
        <f>'YTD Totals'!B45</f>
        <v>52503</v>
      </c>
      <c r="C45" s="11">
        <f>SUM(C40:C44)</f>
        <v>53261</v>
      </c>
      <c r="D45" s="11">
        <f t="shared" ref="D45:L45" si="2">SUM(D40:D44)</f>
        <v>53208</v>
      </c>
      <c r="E45" s="11">
        <f t="shared" si="2"/>
        <v>157</v>
      </c>
      <c r="F45" s="11">
        <f t="shared" si="2"/>
        <v>210</v>
      </c>
      <c r="G45" s="11">
        <f t="shared" si="2"/>
        <v>42700</v>
      </c>
      <c r="H45" s="11">
        <f t="shared" si="2"/>
        <v>41</v>
      </c>
      <c r="I45" s="11">
        <f t="shared" si="2"/>
        <v>125</v>
      </c>
      <c r="J45" s="11">
        <f t="shared" si="2"/>
        <v>3022</v>
      </c>
      <c r="K45" s="11">
        <f t="shared" si="2"/>
        <v>109</v>
      </c>
      <c r="L45" s="11">
        <f t="shared" si="2"/>
        <v>2913</v>
      </c>
      <c r="M45" s="11"/>
      <c r="N45" s="11">
        <f t="shared" ref="N45:T45" si="3">SUM(N40:N44)</f>
        <v>649</v>
      </c>
      <c r="O45" s="11">
        <f t="shared" si="3"/>
        <v>1686</v>
      </c>
      <c r="P45" s="11">
        <f>SUM(Q40:Q44)</f>
        <v>10</v>
      </c>
      <c r="Q45" s="11">
        <f>SUM(P40:P44)</f>
        <v>10</v>
      </c>
      <c r="R45" s="11">
        <f t="shared" si="3"/>
        <v>1</v>
      </c>
      <c r="S45" s="11">
        <f t="shared" si="3"/>
        <v>282</v>
      </c>
      <c r="T45" s="11">
        <f t="shared" si="3"/>
        <v>174</v>
      </c>
    </row>
    <row r="46" spans="1:20">
      <c r="A46" s="8" t="s">
        <v>48</v>
      </c>
      <c r="B46" s="8">
        <f>'YTD Totals'!B46</f>
        <v>7188</v>
      </c>
      <c r="C46" s="8">
        <f>JanuaryR!H44</f>
        <v>7275</v>
      </c>
      <c r="D46" s="8">
        <f>JanuaryR!I44</f>
        <v>7321</v>
      </c>
      <c r="E46" s="8">
        <f>JanuaryR!J44</f>
        <v>50</v>
      </c>
      <c r="F46" s="8">
        <f>JanuaryR!K44</f>
        <v>4</v>
      </c>
      <c r="G46" s="8">
        <f>JanuaryR!L44</f>
        <v>7176</v>
      </c>
      <c r="H46" s="8">
        <f>JanuaryR!M44</f>
        <v>29</v>
      </c>
      <c r="I46" s="8">
        <f>JanuaryR!N44</f>
        <v>0</v>
      </c>
      <c r="J46" s="8">
        <f>JanuaryR!B44</f>
        <v>49</v>
      </c>
      <c r="K46" s="8">
        <f>JanuaryR!C44</f>
        <v>32</v>
      </c>
      <c r="L46" s="8">
        <f>JanuaryR!D44</f>
        <v>17</v>
      </c>
      <c r="M46" s="8">
        <f>JanuaryR!U37</f>
        <v>22</v>
      </c>
      <c r="N46" s="8">
        <f>JanuaryR!G44</f>
        <v>15</v>
      </c>
      <c r="O46" s="8">
        <f>JanuaryR!O44</f>
        <v>377</v>
      </c>
      <c r="P46" s="8">
        <f>JanuaryR!P44</f>
        <v>1</v>
      </c>
      <c r="Q46" s="8">
        <f>JanuaryR!Q44</f>
        <v>1</v>
      </c>
      <c r="R46" s="8">
        <f>JanuaryR!R44</f>
        <v>0</v>
      </c>
      <c r="S46" s="8">
        <f>JanuaryR!E44</f>
        <v>20</v>
      </c>
      <c r="T46" s="8">
        <f>JanuaryR!F44</f>
        <v>24</v>
      </c>
    </row>
    <row r="47" spans="1:20">
      <c r="A47" s="7" t="s">
        <v>49</v>
      </c>
      <c r="B47" s="7">
        <f>'YTD Totals'!B47</f>
        <v>7678</v>
      </c>
      <c r="C47" s="7">
        <f>JanuaryR!H45</f>
        <v>7762</v>
      </c>
      <c r="D47" s="7">
        <f>JanuaryR!I45</f>
        <v>7779</v>
      </c>
      <c r="E47" s="7">
        <f>JanuaryR!J45</f>
        <v>72</v>
      </c>
      <c r="F47" s="7">
        <f>JanuaryR!K45</f>
        <v>55</v>
      </c>
      <c r="G47" s="7">
        <f>JanuaryR!L45</f>
        <v>7748</v>
      </c>
      <c r="H47" s="7">
        <f>JanuaryR!M45</f>
        <v>12</v>
      </c>
      <c r="I47" s="7">
        <f>JanuaryR!N45</f>
        <v>9</v>
      </c>
      <c r="J47" s="7">
        <f>JanuaryR!B45</f>
        <v>216</v>
      </c>
      <c r="K47" s="7">
        <f>JanuaryR!C45</f>
        <v>174</v>
      </c>
      <c r="L47" s="7">
        <f>JanuaryR!D45</f>
        <v>42</v>
      </c>
      <c r="M47" s="7">
        <f>JanuaryR!U38</f>
        <v>22</v>
      </c>
      <c r="N47" s="7">
        <f>JanuaryR!G45</f>
        <v>30</v>
      </c>
      <c r="O47" s="7">
        <f>JanuaryR!O45</f>
        <v>263</v>
      </c>
      <c r="P47" s="7">
        <f>JanuaryR!P45</f>
        <v>0</v>
      </c>
      <c r="Q47" s="7">
        <f>JanuaryR!Q45</f>
        <v>6</v>
      </c>
      <c r="R47" s="7">
        <f>JanuaryR!R45</f>
        <v>0</v>
      </c>
      <c r="S47" s="7">
        <f>JanuaryR!E45</f>
        <v>138</v>
      </c>
      <c r="T47" s="7">
        <f>JanuaryR!F45</f>
        <v>65</v>
      </c>
    </row>
    <row r="48" spans="1:20">
      <c r="A48" s="8" t="s">
        <v>50</v>
      </c>
      <c r="B48" s="8">
        <f>'YTD Totals'!B48</f>
        <v>15339</v>
      </c>
      <c r="C48" s="8">
        <f>JanuaryR!H46</f>
        <v>15726</v>
      </c>
      <c r="D48" s="8">
        <f>JanuaryR!I46</f>
        <v>15660</v>
      </c>
      <c r="E48" s="8">
        <f>JanuaryR!J46</f>
        <v>85</v>
      </c>
      <c r="F48" s="8">
        <f>JanuaryR!K46</f>
        <v>151</v>
      </c>
      <c r="G48" s="8">
        <f>JanuaryR!L46</f>
        <v>15585</v>
      </c>
      <c r="H48" s="8">
        <f>JanuaryR!M46</f>
        <v>45</v>
      </c>
      <c r="I48" s="8">
        <f>JanuaryR!N46</f>
        <v>30</v>
      </c>
      <c r="J48" s="8">
        <f>JanuaryR!B46</f>
        <v>1635</v>
      </c>
      <c r="K48" s="8">
        <f>JanuaryR!C46</f>
        <v>756</v>
      </c>
      <c r="L48" s="8">
        <f>JanuaryR!D46</f>
        <v>879</v>
      </c>
      <c r="M48" s="8">
        <f>JanuaryR!U39</f>
        <v>94</v>
      </c>
      <c r="N48" s="8">
        <f>JanuaryR!G46</f>
        <v>177</v>
      </c>
      <c r="O48" s="8">
        <f>JanuaryR!O46</f>
        <v>1454</v>
      </c>
      <c r="P48" s="8">
        <f>JanuaryR!P46</f>
        <v>1</v>
      </c>
      <c r="Q48" s="8">
        <f>JanuaryR!Q46</f>
        <v>23</v>
      </c>
      <c r="R48" s="8">
        <f>JanuaryR!R46</f>
        <v>1</v>
      </c>
      <c r="S48" s="8">
        <f>JanuaryR!E46</f>
        <v>500</v>
      </c>
      <c r="T48" s="8">
        <f>JanuaryR!F46</f>
        <v>375</v>
      </c>
    </row>
    <row r="49" spans="1:20">
      <c r="A49" s="7" t="s">
        <v>51</v>
      </c>
      <c r="B49" s="7">
        <f>'YTD Totals'!B49</f>
        <v>32621</v>
      </c>
      <c r="C49" s="7">
        <f>JanuaryR!H47</f>
        <v>31997</v>
      </c>
      <c r="D49" s="7">
        <f>JanuaryR!I47</f>
        <v>31889</v>
      </c>
      <c r="E49" s="7">
        <f>JanuaryR!J47</f>
        <v>132</v>
      </c>
      <c r="F49" s="7">
        <f>JanuaryR!K47</f>
        <v>240</v>
      </c>
      <c r="G49" s="7">
        <f>JanuaryR!L47</f>
        <v>31109</v>
      </c>
      <c r="H49" s="7">
        <f>JanuaryR!M47</f>
        <v>63</v>
      </c>
      <c r="I49" s="7">
        <f>JanuaryR!N47</f>
        <v>42</v>
      </c>
      <c r="J49" s="7">
        <f>JanuaryR!B47</f>
        <v>3726</v>
      </c>
      <c r="K49" s="7">
        <f>JanuaryR!C47</f>
        <v>1086</v>
      </c>
      <c r="L49" s="7">
        <f>JanuaryR!D47</f>
        <v>2640</v>
      </c>
      <c r="M49" s="7">
        <f>JanuaryR!U24</f>
        <v>219</v>
      </c>
      <c r="N49" s="7">
        <f>JanuaryR!G47</f>
        <v>246</v>
      </c>
      <c r="O49" s="7">
        <f>JanuaryR!O47</f>
        <v>1737</v>
      </c>
      <c r="P49" s="7">
        <f>JanuaryR!P47</f>
        <v>9</v>
      </c>
      <c r="Q49" s="7">
        <f>JanuaryR!Q47</f>
        <v>50</v>
      </c>
      <c r="R49" s="7">
        <f>JanuaryR!R47</f>
        <v>1</v>
      </c>
      <c r="S49" s="7">
        <f>JanuaryR!E47</f>
        <v>633</v>
      </c>
      <c r="T49" s="7">
        <f>JanuaryR!F47</f>
        <v>595</v>
      </c>
    </row>
    <row r="50" spans="1:20">
      <c r="A50" s="8" t="s">
        <v>52</v>
      </c>
      <c r="B50" s="8">
        <f>'YTD Totals'!B50</f>
        <v>23275</v>
      </c>
      <c r="C50" s="8">
        <f>JanuaryR!H48</f>
        <v>23195</v>
      </c>
      <c r="D50" s="8">
        <f>JanuaryR!I48</f>
        <v>23283</v>
      </c>
      <c r="E50" s="8">
        <f>JanuaryR!J48</f>
        <v>108</v>
      </c>
      <c r="F50" s="8">
        <f>JanuaryR!K48</f>
        <v>20</v>
      </c>
      <c r="G50" s="8">
        <f>JanuaryR!L48</f>
        <v>23187</v>
      </c>
      <c r="H50" s="8">
        <f>JanuaryR!M48</f>
        <v>65</v>
      </c>
      <c r="I50" s="8">
        <f>JanuaryR!N48</f>
        <v>1</v>
      </c>
      <c r="J50" s="8">
        <f>JanuaryR!B48</f>
        <v>1875</v>
      </c>
      <c r="K50" s="8">
        <f>JanuaryR!C48</f>
        <v>902</v>
      </c>
      <c r="L50" s="8">
        <f>JanuaryR!D48</f>
        <v>973</v>
      </c>
      <c r="M50" s="8">
        <f>JanuaryR!U40</f>
        <v>246</v>
      </c>
      <c r="N50" s="8">
        <f>JanuaryR!G48</f>
        <v>243</v>
      </c>
      <c r="O50" s="8">
        <f>JanuaryR!O48</f>
        <v>1873</v>
      </c>
      <c r="P50" s="8">
        <f>JanuaryR!P48</f>
        <v>6</v>
      </c>
      <c r="Q50" s="8">
        <f>JanuaryR!Q48</f>
        <v>45</v>
      </c>
      <c r="R50" s="8">
        <f>JanuaryR!R48</f>
        <v>2</v>
      </c>
      <c r="S50" s="8">
        <f>JanuaryR!E48</f>
        <v>568</v>
      </c>
      <c r="T50" s="8">
        <f>JanuaryR!F48</f>
        <v>151</v>
      </c>
    </row>
    <row r="51" spans="1:20">
      <c r="A51" s="7" t="s">
        <v>53</v>
      </c>
      <c r="B51" s="7">
        <f>'YTD Totals'!B51</f>
        <v>10987</v>
      </c>
      <c r="C51" s="7">
        <f>JanuaryR!H49</f>
        <v>10838</v>
      </c>
      <c r="D51" s="7">
        <f>JanuaryR!I49</f>
        <v>10790</v>
      </c>
      <c r="E51" s="7">
        <f>JanuaryR!J49</f>
        <v>56</v>
      </c>
      <c r="F51" s="7">
        <f>JanuaryR!K49</f>
        <v>104</v>
      </c>
      <c r="G51" s="7">
        <f>JanuaryR!L49</f>
        <v>10234</v>
      </c>
      <c r="H51" s="7">
        <f>JanuaryR!M49</f>
        <v>20</v>
      </c>
      <c r="I51" s="7">
        <f>JanuaryR!N49</f>
        <v>12</v>
      </c>
      <c r="J51" s="7">
        <f>JanuaryR!B49</f>
        <v>1192</v>
      </c>
      <c r="K51" s="7">
        <f>JanuaryR!C49</f>
        <v>485</v>
      </c>
      <c r="L51" s="7">
        <f>JanuaryR!D49</f>
        <v>707</v>
      </c>
      <c r="M51" s="7">
        <f>JanuaryR!U41</f>
        <v>98</v>
      </c>
      <c r="N51" s="7">
        <f>JanuaryR!G49</f>
        <v>148</v>
      </c>
      <c r="O51" s="7">
        <f>JanuaryR!O49</f>
        <v>1154</v>
      </c>
      <c r="P51" s="7">
        <f>JanuaryR!P49</f>
        <v>3</v>
      </c>
      <c r="Q51" s="7">
        <f>JanuaryR!Q49</f>
        <v>23</v>
      </c>
      <c r="R51" s="7">
        <f>JanuaryR!R49</f>
        <v>0</v>
      </c>
      <c r="S51" s="7">
        <f>JanuaryR!E49</f>
        <v>176</v>
      </c>
      <c r="T51" s="7">
        <f>JanuaryR!F49</f>
        <v>271</v>
      </c>
    </row>
    <row r="52" spans="1:20">
      <c r="A52" s="8" t="s">
        <v>54</v>
      </c>
      <c r="B52" s="8">
        <f>'YTD Totals'!B52</f>
        <v>29873</v>
      </c>
      <c r="C52" s="8">
        <f>JanuaryR!H50</f>
        <v>30015</v>
      </c>
      <c r="D52" s="8">
        <f>JanuaryR!I50</f>
        <v>30120</v>
      </c>
      <c r="E52" s="8">
        <f>JanuaryR!J50</f>
        <v>167</v>
      </c>
      <c r="F52" s="8">
        <f>JanuaryR!K50</f>
        <v>62</v>
      </c>
      <c r="G52" s="8">
        <f>JanuaryR!L50</f>
        <v>29737</v>
      </c>
      <c r="H52" s="8">
        <f>JanuaryR!M50</f>
        <v>102</v>
      </c>
      <c r="I52" s="8">
        <f>JanuaryR!N50</f>
        <v>37</v>
      </c>
      <c r="J52" s="8">
        <f>JanuaryR!B50</f>
        <v>1645</v>
      </c>
      <c r="K52" s="8">
        <f>JanuaryR!C50</f>
        <v>1142</v>
      </c>
      <c r="L52" s="8">
        <f>JanuaryR!D50</f>
        <v>503</v>
      </c>
      <c r="M52" s="8">
        <f>JanuaryR!U42</f>
        <v>450</v>
      </c>
      <c r="N52" s="8">
        <f>JanuaryR!G50</f>
        <v>214</v>
      </c>
      <c r="O52" s="8">
        <f>JanuaryR!O50</f>
        <v>4908</v>
      </c>
      <c r="P52" s="8">
        <f>JanuaryR!P50</f>
        <v>34</v>
      </c>
      <c r="Q52" s="8">
        <f>JanuaryR!Q50</f>
        <v>45</v>
      </c>
      <c r="R52" s="8">
        <f>JanuaryR!R50</f>
        <v>1</v>
      </c>
      <c r="S52" s="8">
        <f>JanuaryR!E50</f>
        <v>360</v>
      </c>
      <c r="T52" s="8">
        <f>JanuaryR!F50</f>
        <v>462</v>
      </c>
    </row>
    <row r="53" spans="1:20">
      <c r="A53" s="7" t="s">
        <v>55</v>
      </c>
      <c r="B53" s="7">
        <f>'YTD Totals'!B53</f>
        <v>10952</v>
      </c>
      <c r="C53" s="7">
        <f>JanuaryR!H51</f>
        <v>10847</v>
      </c>
      <c r="D53" s="7">
        <f>JanuaryR!I51</f>
        <v>10847</v>
      </c>
      <c r="E53" s="7">
        <f>JanuaryR!J51</f>
        <v>20</v>
      </c>
      <c r="F53" s="7">
        <f>JanuaryR!K51</f>
        <v>20</v>
      </c>
      <c r="G53" s="7">
        <f>JanuaryR!L51</f>
        <v>10771</v>
      </c>
      <c r="H53" s="7">
        <f>JanuaryR!M51</f>
        <v>1</v>
      </c>
      <c r="I53" s="7">
        <f>JanuaryR!N51</f>
        <v>4</v>
      </c>
      <c r="J53" s="7">
        <f>JanuaryR!B51</f>
        <v>482</v>
      </c>
      <c r="K53" s="7">
        <f>JanuaryR!C51</f>
        <v>300</v>
      </c>
      <c r="L53" s="7">
        <f>JanuaryR!D51</f>
        <v>182</v>
      </c>
      <c r="M53" s="7">
        <f>JanuaryR!U13</f>
        <v>13</v>
      </c>
      <c r="N53" s="7">
        <f>JanuaryR!G51</f>
        <v>66</v>
      </c>
      <c r="O53" s="7">
        <f>JanuaryR!O51</f>
        <v>668</v>
      </c>
      <c r="P53" s="7">
        <f>JanuaryR!P51</f>
        <v>1</v>
      </c>
      <c r="Q53" s="7">
        <f>JanuaryR!Q51</f>
        <v>8</v>
      </c>
      <c r="R53" s="7">
        <f>JanuaryR!R51</f>
        <v>0</v>
      </c>
      <c r="S53" s="7">
        <f>JanuaryR!E51</f>
        <v>88</v>
      </c>
      <c r="T53" s="7">
        <f>JanuaryR!F51</f>
        <v>130</v>
      </c>
    </row>
    <row r="54" spans="1:20">
      <c r="A54" s="8" t="s">
        <v>56</v>
      </c>
      <c r="B54" s="8">
        <f>'YTD Totals'!B54</f>
        <v>22764</v>
      </c>
      <c r="C54" s="8">
        <f>JanuaryR!H52</f>
        <v>22691</v>
      </c>
      <c r="D54" s="8">
        <f>JanuaryR!I52</f>
        <v>22848</v>
      </c>
      <c r="E54" s="8">
        <f>JanuaryR!J52</f>
        <v>171</v>
      </c>
      <c r="F54" s="8">
        <f>JanuaryR!K52</f>
        <v>14</v>
      </c>
      <c r="G54" s="8">
        <f>JanuaryR!L52</f>
        <v>22160</v>
      </c>
      <c r="H54" s="8">
        <f>JanuaryR!M52</f>
        <v>114</v>
      </c>
      <c r="I54" s="8">
        <f>JanuaryR!N52</f>
        <v>1</v>
      </c>
      <c r="J54" s="8">
        <f>JanuaryR!B52</f>
        <v>2005</v>
      </c>
      <c r="K54" s="8">
        <f>JanuaryR!C52</f>
        <v>952</v>
      </c>
      <c r="L54" s="8">
        <f>JanuaryR!D52</f>
        <v>1053</v>
      </c>
      <c r="M54" s="8">
        <f>JanuaryR!U43</f>
        <v>85</v>
      </c>
      <c r="N54" s="8">
        <f>JanuaryR!G52</f>
        <v>166</v>
      </c>
      <c r="O54" s="8">
        <f>JanuaryR!O52</f>
        <v>1304</v>
      </c>
      <c r="P54" s="8">
        <f>JanuaryR!P52</f>
        <v>3</v>
      </c>
      <c r="Q54" s="8">
        <f>JanuaryR!Q52</f>
        <v>29</v>
      </c>
      <c r="R54" s="8">
        <f>JanuaryR!R52</f>
        <v>2</v>
      </c>
      <c r="S54" s="8">
        <f>JanuaryR!E52</f>
        <v>437</v>
      </c>
      <c r="T54" s="8">
        <f>JanuaryR!F52</f>
        <v>331</v>
      </c>
    </row>
    <row r="55" spans="1:20">
      <c r="A55" s="7" t="s">
        <v>57</v>
      </c>
      <c r="B55" s="7">
        <f>'YTD Totals'!B55</f>
        <v>10330</v>
      </c>
      <c r="C55" s="7">
        <f>JanuaryR!H53</f>
        <v>10410</v>
      </c>
      <c r="D55" s="7">
        <f>JanuaryR!I53</f>
        <v>10408</v>
      </c>
      <c r="E55" s="7">
        <f>JanuaryR!J53</f>
        <v>1</v>
      </c>
      <c r="F55" s="7">
        <f>JanuaryR!K53</f>
        <v>3</v>
      </c>
      <c r="G55" s="7">
        <f>JanuaryR!L53</f>
        <v>10234</v>
      </c>
      <c r="H55" s="7">
        <f>JanuaryR!M53</f>
        <v>0</v>
      </c>
      <c r="I55" s="7">
        <f>JanuaryR!N53</f>
        <v>1</v>
      </c>
      <c r="J55" s="7">
        <f>JanuaryR!B53</f>
        <v>186</v>
      </c>
      <c r="K55" s="7">
        <f>JanuaryR!C53</f>
        <v>124</v>
      </c>
      <c r="L55" s="7">
        <f>JanuaryR!D53</f>
        <v>62</v>
      </c>
      <c r="M55" s="7">
        <f>JanuaryR!U44</f>
        <v>0</v>
      </c>
      <c r="N55" s="7">
        <f>JanuaryR!G53</f>
        <v>13</v>
      </c>
      <c r="O55" s="7">
        <f>JanuaryR!O53</f>
        <v>287</v>
      </c>
      <c r="P55" s="7">
        <f>JanuaryR!P53</f>
        <v>0</v>
      </c>
      <c r="Q55" s="7">
        <f>JanuaryR!Q53</f>
        <v>0</v>
      </c>
      <c r="R55" s="7">
        <f>JanuaryR!R53</f>
        <v>0</v>
      </c>
      <c r="S55" s="7">
        <f>JanuaryR!E53</f>
        <v>57</v>
      </c>
      <c r="T55" s="7">
        <f>JanuaryR!F53</f>
        <v>114</v>
      </c>
    </row>
    <row r="56" spans="1:20">
      <c r="A56" s="8" t="s">
        <v>58</v>
      </c>
      <c r="B56" s="8">
        <f>'YTD Totals'!B56</f>
        <v>14521</v>
      </c>
      <c r="C56" s="8">
        <f>JanuaryR!H54</f>
        <v>14764</v>
      </c>
      <c r="D56" s="8">
        <f>JanuaryR!I54</f>
        <v>14816</v>
      </c>
      <c r="E56" s="8">
        <f>JanuaryR!J54</f>
        <v>60</v>
      </c>
      <c r="F56" s="8">
        <f>JanuaryR!K54</f>
        <v>8</v>
      </c>
      <c r="G56" s="8">
        <f>JanuaryR!L54</f>
        <v>14717</v>
      </c>
      <c r="H56" s="8">
        <f>JanuaryR!M54</f>
        <v>8</v>
      </c>
      <c r="I56" s="8">
        <f>JanuaryR!N54</f>
        <v>0</v>
      </c>
      <c r="J56" s="8">
        <f>JanuaryR!B54</f>
        <v>113</v>
      </c>
      <c r="K56" s="8">
        <f>JanuaryR!C54</f>
        <v>70</v>
      </c>
      <c r="L56" s="8">
        <f>JanuaryR!D54</f>
        <v>43</v>
      </c>
      <c r="M56" s="8">
        <f>JanuaryR!U45</f>
        <v>23</v>
      </c>
      <c r="N56" s="8">
        <f>JanuaryR!G54</f>
        <v>16</v>
      </c>
      <c r="O56" s="8">
        <f>JanuaryR!O54</f>
        <v>728</v>
      </c>
      <c r="P56" s="8">
        <f>JanuaryR!P54</f>
        <v>0</v>
      </c>
      <c r="Q56" s="8">
        <f>JanuaryR!Q54</f>
        <v>3</v>
      </c>
      <c r="R56" s="8">
        <f>JanuaryR!R54</f>
        <v>0</v>
      </c>
      <c r="S56" s="8">
        <f>JanuaryR!E54</f>
        <v>202</v>
      </c>
      <c r="T56" s="8">
        <f>JanuaryR!F54</f>
        <v>46</v>
      </c>
    </row>
    <row r="57" spans="1:20">
      <c r="A57" s="7" t="s">
        <v>59</v>
      </c>
      <c r="B57" s="7">
        <f>'YTD Totals'!B57</f>
        <v>14622</v>
      </c>
      <c r="C57" s="7">
        <f>JanuaryR!H55</f>
        <v>14691</v>
      </c>
      <c r="D57" s="7">
        <f>JanuaryR!I55</f>
        <v>14676</v>
      </c>
      <c r="E57" s="7">
        <f>JanuaryR!J55</f>
        <v>26</v>
      </c>
      <c r="F57" s="7">
        <f>JanuaryR!K55</f>
        <v>41</v>
      </c>
      <c r="G57" s="7">
        <f>JanuaryR!L55</f>
        <v>14267</v>
      </c>
      <c r="H57" s="7">
        <f>JanuaryR!M55</f>
        <v>3</v>
      </c>
      <c r="I57" s="7">
        <f>JanuaryR!N55</f>
        <v>11</v>
      </c>
      <c r="J57" s="7">
        <f>JanuaryR!B55</f>
        <v>231</v>
      </c>
      <c r="K57" s="7">
        <f>JanuaryR!C55</f>
        <v>161</v>
      </c>
      <c r="L57" s="7">
        <f>JanuaryR!D55</f>
        <v>70</v>
      </c>
      <c r="M57" s="7">
        <f>JanuaryR!U46</f>
        <v>46</v>
      </c>
      <c r="N57" s="7">
        <f>JanuaryR!G55</f>
        <v>44</v>
      </c>
      <c r="O57" s="7">
        <f>JanuaryR!O55</f>
        <v>779</v>
      </c>
      <c r="P57" s="7">
        <f>JanuaryR!P55</f>
        <v>3</v>
      </c>
      <c r="Q57" s="7">
        <f>JanuaryR!Q55</f>
        <v>3</v>
      </c>
      <c r="R57" s="7">
        <f>JanuaryR!R55</f>
        <v>0</v>
      </c>
      <c r="S57" s="7">
        <f>JanuaryR!E55</f>
        <v>164</v>
      </c>
      <c r="T57" s="7">
        <f>JanuaryR!F55</f>
        <v>133</v>
      </c>
    </row>
    <row r="58" spans="1:20">
      <c r="A58" s="6" t="s">
        <v>68</v>
      </c>
      <c r="B58" s="6">
        <f>'YTD Totals'!B58</f>
        <v>1060029</v>
      </c>
      <c r="C58" s="6">
        <f>SUM(C46:C57,C17:C44,C2:C15)</f>
        <v>1025143</v>
      </c>
      <c r="D58" s="6">
        <f t="shared" ref="D58:T58" si="4">SUM(D46:D57)+SUM(D17:D44)+SUM(D2:D15)</f>
        <v>1022638</v>
      </c>
      <c r="E58" s="6">
        <f t="shared" si="4"/>
        <v>5842</v>
      </c>
      <c r="F58" s="6">
        <f t="shared" si="4"/>
        <v>8347</v>
      </c>
      <c r="G58" s="6">
        <v>404294</v>
      </c>
      <c r="H58" s="6">
        <v>1953</v>
      </c>
      <c r="I58" s="6">
        <v>2298</v>
      </c>
      <c r="J58" s="6">
        <f t="shared" si="4"/>
        <v>63777</v>
      </c>
      <c r="K58" s="6">
        <f t="shared" si="4"/>
        <v>32213</v>
      </c>
      <c r="L58" s="6">
        <f t="shared" si="4"/>
        <v>31564</v>
      </c>
      <c r="M58" s="6">
        <f>SUM(M2:M57)</f>
        <v>8653</v>
      </c>
      <c r="N58" s="6">
        <f t="shared" si="4"/>
        <v>7312</v>
      </c>
      <c r="O58" s="6">
        <f t="shared" si="4"/>
        <v>123521</v>
      </c>
      <c r="P58" s="6">
        <f>SUM(Q46:Q57)+SUM(Q17:Q44)+SUM(Q2:Q15)</f>
        <v>1223</v>
      </c>
      <c r="Q58" s="6">
        <f>SUM(P46:P57)+SUM(P17:P44)+SUM(P2:P15)</f>
        <v>308</v>
      </c>
      <c r="R58" s="6">
        <f t="shared" si="4"/>
        <v>48</v>
      </c>
      <c r="S58" s="6">
        <f t="shared" si="4"/>
        <v>13754</v>
      </c>
      <c r="T58" s="6">
        <f t="shared" si="4"/>
        <v>13754</v>
      </c>
    </row>
  </sheetData>
  <sheetProtection autoFilter="0"/>
  <autoFilter ref="A1:R58" xr:uid="{00000000-0009-0000-0000-00000F000000}"/>
  <dataValidations disablePrompts="1" count="1">
    <dataValidation allowBlank="1" showInputMessage="1" showErrorMessage="1" prompt="If your library has 10 copies of THE BRETHREN by John Grisham on the same bibliographic record, you have 1 title and 2 items" sqref="G1" xr:uid="{00000000-0002-0000-0F00-000000000000}"/>
  </dataValidation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/>
  <dimension ref="A1:U55"/>
  <sheetViews>
    <sheetView workbookViewId="0">
      <pane xSplit="1" ySplit="1" topLeftCell="I26" activePane="bottomRight" state="frozen"/>
      <selection pane="topRight"/>
      <selection pane="bottomLeft"/>
      <selection pane="bottomRight" sqref="A1:U55"/>
    </sheetView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1">
      <c r="A2" t="s">
        <v>7</v>
      </c>
      <c r="B2">
        <v>4202</v>
      </c>
      <c r="C2">
        <v>2306</v>
      </c>
      <c r="D2">
        <v>1896</v>
      </c>
      <c r="E2">
        <v>1001</v>
      </c>
      <c r="F2">
        <v>839</v>
      </c>
      <c r="G2">
        <v>439</v>
      </c>
      <c r="H2">
        <v>60738</v>
      </c>
      <c r="I2">
        <v>59228</v>
      </c>
      <c r="J2">
        <v>278</v>
      </c>
      <c r="K2">
        <v>1788</v>
      </c>
      <c r="L2">
        <v>57924</v>
      </c>
      <c r="M2">
        <v>174</v>
      </c>
      <c r="N2">
        <v>613</v>
      </c>
      <c r="O2">
        <v>6649</v>
      </c>
      <c r="P2">
        <v>28</v>
      </c>
      <c r="Q2">
        <v>67</v>
      </c>
      <c r="R2">
        <v>1</v>
      </c>
      <c r="T2" s="30" t="s">
        <v>91</v>
      </c>
      <c r="U2" s="31">
        <v>501</v>
      </c>
    </row>
    <row r="3" spans="1:21">
      <c r="A3" t="s">
        <v>8</v>
      </c>
      <c r="B3">
        <v>1537</v>
      </c>
      <c r="C3">
        <v>971</v>
      </c>
      <c r="D3">
        <v>566</v>
      </c>
      <c r="E3">
        <v>333</v>
      </c>
      <c r="F3">
        <v>416</v>
      </c>
      <c r="G3">
        <v>196</v>
      </c>
      <c r="H3">
        <v>26750</v>
      </c>
      <c r="I3">
        <v>26385</v>
      </c>
      <c r="J3">
        <v>156</v>
      </c>
      <c r="K3">
        <v>521</v>
      </c>
      <c r="L3">
        <v>25916</v>
      </c>
      <c r="M3">
        <v>63</v>
      </c>
      <c r="N3">
        <v>249</v>
      </c>
      <c r="O3">
        <v>4088</v>
      </c>
      <c r="P3">
        <v>7</v>
      </c>
      <c r="Q3">
        <v>36</v>
      </c>
      <c r="R3">
        <v>0</v>
      </c>
      <c r="T3" s="30" t="s">
        <v>92</v>
      </c>
      <c r="U3" s="31">
        <v>348</v>
      </c>
    </row>
    <row r="4" spans="1:21">
      <c r="A4" t="s">
        <v>9</v>
      </c>
      <c r="B4">
        <v>6687</v>
      </c>
      <c r="C4">
        <v>3090</v>
      </c>
      <c r="D4">
        <v>3597</v>
      </c>
      <c r="E4">
        <v>704</v>
      </c>
      <c r="F4">
        <v>1044</v>
      </c>
      <c r="G4">
        <v>605</v>
      </c>
      <c r="H4">
        <v>65856</v>
      </c>
      <c r="I4">
        <v>65891</v>
      </c>
      <c r="J4">
        <v>518</v>
      </c>
      <c r="K4">
        <v>483</v>
      </c>
      <c r="L4">
        <v>62436</v>
      </c>
      <c r="M4">
        <v>251</v>
      </c>
      <c r="N4">
        <v>85</v>
      </c>
      <c r="O4">
        <v>6924</v>
      </c>
      <c r="P4">
        <v>19</v>
      </c>
      <c r="Q4">
        <v>100</v>
      </c>
      <c r="R4">
        <v>0</v>
      </c>
      <c r="T4" s="30" t="s">
        <v>93</v>
      </c>
      <c r="U4" s="31">
        <v>5</v>
      </c>
    </row>
    <row r="5" spans="1:21">
      <c r="A5" t="s">
        <v>10</v>
      </c>
      <c r="B5">
        <v>193</v>
      </c>
      <c r="C5">
        <v>85</v>
      </c>
      <c r="D5">
        <v>108</v>
      </c>
      <c r="E5">
        <v>110</v>
      </c>
      <c r="F5">
        <v>39</v>
      </c>
      <c r="G5">
        <v>17</v>
      </c>
      <c r="H5">
        <v>12016</v>
      </c>
      <c r="I5">
        <v>12026</v>
      </c>
      <c r="J5">
        <v>13</v>
      </c>
      <c r="K5">
        <v>3</v>
      </c>
      <c r="L5">
        <v>11750</v>
      </c>
      <c r="M5">
        <v>2</v>
      </c>
      <c r="N5">
        <v>1</v>
      </c>
      <c r="O5">
        <v>165</v>
      </c>
      <c r="P5">
        <v>0</v>
      </c>
      <c r="Q5">
        <v>3</v>
      </c>
      <c r="R5">
        <v>0</v>
      </c>
      <c r="T5" s="30" t="s">
        <v>94</v>
      </c>
      <c r="U5" s="31">
        <v>1062</v>
      </c>
    </row>
    <row r="6" spans="1:21">
      <c r="A6" t="s">
        <v>11</v>
      </c>
      <c r="B6">
        <v>3868</v>
      </c>
      <c r="C6">
        <v>1859</v>
      </c>
      <c r="D6">
        <v>2009</v>
      </c>
      <c r="E6">
        <v>601</v>
      </c>
      <c r="F6">
        <v>1003</v>
      </c>
      <c r="G6">
        <v>452</v>
      </c>
      <c r="H6">
        <v>58568</v>
      </c>
      <c r="I6">
        <v>58233</v>
      </c>
      <c r="J6">
        <v>547</v>
      </c>
      <c r="K6">
        <v>882</v>
      </c>
      <c r="L6">
        <v>56060</v>
      </c>
      <c r="M6">
        <v>380</v>
      </c>
      <c r="N6">
        <v>59</v>
      </c>
      <c r="O6">
        <v>12687</v>
      </c>
      <c r="P6">
        <v>15</v>
      </c>
      <c r="Q6">
        <v>85</v>
      </c>
      <c r="R6">
        <v>1</v>
      </c>
      <c r="T6" s="30" t="s">
        <v>95</v>
      </c>
      <c r="U6" s="31">
        <v>97</v>
      </c>
    </row>
    <row r="7" spans="1:21">
      <c r="A7" t="s">
        <v>12</v>
      </c>
      <c r="B7">
        <v>678</v>
      </c>
      <c r="C7">
        <v>471</v>
      </c>
      <c r="D7">
        <v>207</v>
      </c>
      <c r="E7">
        <v>90</v>
      </c>
      <c r="F7">
        <v>131</v>
      </c>
      <c r="G7">
        <v>69</v>
      </c>
      <c r="H7">
        <v>14200</v>
      </c>
      <c r="I7">
        <v>14245</v>
      </c>
      <c r="J7">
        <v>88</v>
      </c>
      <c r="K7">
        <v>43</v>
      </c>
      <c r="L7">
        <v>14153</v>
      </c>
      <c r="M7">
        <v>18</v>
      </c>
      <c r="N7">
        <v>4</v>
      </c>
      <c r="O7">
        <v>673</v>
      </c>
      <c r="P7">
        <v>3</v>
      </c>
      <c r="Q7">
        <v>12</v>
      </c>
      <c r="R7">
        <v>0</v>
      </c>
      <c r="T7" s="30" t="s">
        <v>96</v>
      </c>
      <c r="U7" s="31">
        <v>16</v>
      </c>
    </row>
    <row r="8" spans="1:21">
      <c r="A8" t="s">
        <v>13</v>
      </c>
      <c r="B8">
        <v>465</v>
      </c>
      <c r="C8">
        <v>374</v>
      </c>
      <c r="D8">
        <v>91</v>
      </c>
      <c r="E8">
        <v>105</v>
      </c>
      <c r="F8">
        <v>99</v>
      </c>
      <c r="G8">
        <v>59</v>
      </c>
      <c r="H8">
        <v>9615</v>
      </c>
      <c r="I8">
        <v>9614</v>
      </c>
      <c r="J8">
        <v>15</v>
      </c>
      <c r="K8">
        <v>16</v>
      </c>
      <c r="L8">
        <v>9459</v>
      </c>
      <c r="M8">
        <v>0</v>
      </c>
      <c r="N8">
        <v>5</v>
      </c>
      <c r="O8">
        <v>528</v>
      </c>
      <c r="P8">
        <v>5</v>
      </c>
      <c r="Q8">
        <v>6</v>
      </c>
      <c r="R8">
        <v>0</v>
      </c>
      <c r="T8" s="30" t="s">
        <v>97</v>
      </c>
      <c r="U8" s="31">
        <v>437</v>
      </c>
    </row>
    <row r="9" spans="1:21">
      <c r="A9" t="s">
        <v>14</v>
      </c>
      <c r="B9">
        <v>175</v>
      </c>
      <c r="C9">
        <v>123</v>
      </c>
      <c r="D9">
        <v>52</v>
      </c>
      <c r="E9">
        <v>55</v>
      </c>
      <c r="F9">
        <v>10</v>
      </c>
      <c r="G9">
        <v>34</v>
      </c>
      <c r="H9">
        <v>8229</v>
      </c>
      <c r="I9">
        <v>8223</v>
      </c>
      <c r="J9">
        <v>30</v>
      </c>
      <c r="K9">
        <v>36</v>
      </c>
      <c r="L9">
        <v>8120</v>
      </c>
      <c r="M9">
        <v>9</v>
      </c>
      <c r="N9">
        <v>2</v>
      </c>
      <c r="O9">
        <v>223</v>
      </c>
      <c r="P9">
        <v>1</v>
      </c>
      <c r="Q9">
        <v>32</v>
      </c>
      <c r="R9">
        <v>14</v>
      </c>
      <c r="T9" s="30" t="s">
        <v>98</v>
      </c>
      <c r="U9" s="31">
        <v>18</v>
      </c>
    </row>
    <row r="10" spans="1:21">
      <c r="A10" t="s">
        <v>15</v>
      </c>
      <c r="B10">
        <v>16</v>
      </c>
      <c r="C10">
        <v>6</v>
      </c>
      <c r="D10">
        <v>10</v>
      </c>
      <c r="E10">
        <v>44</v>
      </c>
      <c r="F10">
        <v>12</v>
      </c>
      <c r="G10">
        <v>5</v>
      </c>
      <c r="H10">
        <v>5457</v>
      </c>
      <c r="I10">
        <v>5362</v>
      </c>
      <c r="J10">
        <v>1</v>
      </c>
      <c r="K10">
        <v>96</v>
      </c>
      <c r="L10">
        <v>5285</v>
      </c>
      <c r="M10">
        <v>0</v>
      </c>
      <c r="N10">
        <v>25</v>
      </c>
      <c r="O10">
        <v>126</v>
      </c>
      <c r="P10">
        <v>0</v>
      </c>
      <c r="Q10">
        <v>1</v>
      </c>
      <c r="R10">
        <v>0</v>
      </c>
      <c r="T10" s="30" t="s">
        <v>99</v>
      </c>
      <c r="U10" s="31">
        <v>39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350</v>
      </c>
      <c r="I11">
        <v>350</v>
      </c>
      <c r="J11">
        <v>0</v>
      </c>
      <c r="K11">
        <v>0</v>
      </c>
      <c r="L11">
        <v>350</v>
      </c>
      <c r="M11">
        <v>0</v>
      </c>
      <c r="N11">
        <v>0</v>
      </c>
      <c r="O11">
        <v>41</v>
      </c>
      <c r="P11">
        <v>0</v>
      </c>
      <c r="Q11">
        <v>1</v>
      </c>
      <c r="R11">
        <v>0</v>
      </c>
      <c r="T11" s="30" t="s">
        <v>100</v>
      </c>
      <c r="U11" s="31">
        <v>12</v>
      </c>
    </row>
    <row r="12" spans="1:21">
      <c r="A12" t="s">
        <v>17</v>
      </c>
      <c r="B12">
        <v>114</v>
      </c>
      <c r="C12">
        <v>74</v>
      </c>
      <c r="D12">
        <v>40</v>
      </c>
      <c r="E12">
        <v>38</v>
      </c>
      <c r="F12">
        <v>37</v>
      </c>
      <c r="G12">
        <v>13</v>
      </c>
      <c r="H12">
        <v>3060</v>
      </c>
      <c r="I12">
        <v>3084</v>
      </c>
      <c r="J12">
        <v>30</v>
      </c>
      <c r="K12">
        <v>6</v>
      </c>
      <c r="L12">
        <v>3036</v>
      </c>
      <c r="M12">
        <v>15</v>
      </c>
      <c r="N12">
        <v>1</v>
      </c>
      <c r="O12">
        <v>518</v>
      </c>
      <c r="P12">
        <v>1</v>
      </c>
      <c r="Q12">
        <v>1</v>
      </c>
      <c r="R12">
        <v>0</v>
      </c>
      <c r="T12" s="30" t="s">
        <v>101</v>
      </c>
      <c r="U12" s="31">
        <v>3</v>
      </c>
    </row>
    <row r="13" spans="1:21">
      <c r="A13" t="s">
        <v>18</v>
      </c>
      <c r="B13">
        <v>406</v>
      </c>
      <c r="C13">
        <v>288</v>
      </c>
      <c r="D13">
        <v>118</v>
      </c>
      <c r="E13">
        <v>230</v>
      </c>
      <c r="F13">
        <v>154</v>
      </c>
      <c r="G13">
        <v>47</v>
      </c>
      <c r="H13">
        <v>5009</v>
      </c>
      <c r="I13">
        <v>5084</v>
      </c>
      <c r="J13">
        <v>81</v>
      </c>
      <c r="K13">
        <v>6</v>
      </c>
      <c r="L13">
        <v>4989</v>
      </c>
      <c r="M13">
        <v>44</v>
      </c>
      <c r="N13">
        <v>2</v>
      </c>
      <c r="O13">
        <v>544</v>
      </c>
      <c r="P13">
        <v>1</v>
      </c>
      <c r="Q13">
        <v>5</v>
      </c>
      <c r="R13">
        <v>1</v>
      </c>
      <c r="T13" s="30" t="s">
        <v>102</v>
      </c>
      <c r="U13" s="31">
        <v>13</v>
      </c>
    </row>
    <row r="14" spans="1:21">
      <c r="A14" t="s">
        <v>19</v>
      </c>
      <c r="B14">
        <v>871</v>
      </c>
      <c r="C14">
        <v>553</v>
      </c>
      <c r="D14">
        <v>318</v>
      </c>
      <c r="E14">
        <v>376</v>
      </c>
      <c r="F14">
        <v>156</v>
      </c>
      <c r="G14">
        <v>102</v>
      </c>
      <c r="H14">
        <v>11664</v>
      </c>
      <c r="I14">
        <v>11771</v>
      </c>
      <c r="J14">
        <v>148</v>
      </c>
      <c r="K14">
        <v>41</v>
      </c>
      <c r="L14">
        <v>11494</v>
      </c>
      <c r="M14">
        <v>74</v>
      </c>
      <c r="N14">
        <v>15</v>
      </c>
      <c r="O14">
        <v>1207</v>
      </c>
      <c r="P14">
        <v>5</v>
      </c>
      <c r="Q14">
        <v>15</v>
      </c>
      <c r="R14">
        <v>0</v>
      </c>
      <c r="T14" s="30" t="s">
        <v>103</v>
      </c>
      <c r="U14" s="31">
        <v>116</v>
      </c>
    </row>
    <row r="15" spans="1:21">
      <c r="A15" t="s">
        <v>20</v>
      </c>
      <c r="B15">
        <v>422</v>
      </c>
      <c r="C15">
        <v>229</v>
      </c>
      <c r="D15">
        <v>193</v>
      </c>
      <c r="E15">
        <v>191</v>
      </c>
      <c r="F15">
        <v>107</v>
      </c>
      <c r="G15">
        <v>70</v>
      </c>
      <c r="H15">
        <v>7355</v>
      </c>
      <c r="I15">
        <v>7423</v>
      </c>
      <c r="J15">
        <v>110</v>
      </c>
      <c r="K15">
        <v>42</v>
      </c>
      <c r="L15">
        <v>7300</v>
      </c>
      <c r="M15">
        <v>58</v>
      </c>
      <c r="N15">
        <v>9</v>
      </c>
      <c r="O15">
        <v>823</v>
      </c>
      <c r="P15">
        <v>6</v>
      </c>
      <c r="Q15">
        <v>3</v>
      </c>
      <c r="R15">
        <v>0</v>
      </c>
      <c r="T15" s="30" t="s">
        <v>104</v>
      </c>
      <c r="U15" s="31">
        <v>43</v>
      </c>
    </row>
    <row r="16" spans="1:21">
      <c r="A16" t="s">
        <v>21</v>
      </c>
      <c r="B16">
        <v>116</v>
      </c>
      <c r="C16">
        <v>77</v>
      </c>
      <c r="D16">
        <v>39</v>
      </c>
      <c r="E16">
        <v>103</v>
      </c>
      <c r="F16">
        <v>36</v>
      </c>
      <c r="G16">
        <v>19</v>
      </c>
      <c r="H16">
        <v>9091</v>
      </c>
      <c r="I16">
        <v>9121</v>
      </c>
      <c r="J16">
        <v>58</v>
      </c>
      <c r="K16">
        <v>28</v>
      </c>
      <c r="L16">
        <v>8978</v>
      </c>
      <c r="M16">
        <v>11</v>
      </c>
      <c r="N16">
        <v>2</v>
      </c>
      <c r="O16">
        <v>421</v>
      </c>
      <c r="P16">
        <v>1</v>
      </c>
      <c r="Q16">
        <v>3</v>
      </c>
      <c r="R16">
        <v>0</v>
      </c>
      <c r="T16" s="30" t="s">
        <v>105</v>
      </c>
      <c r="U16" s="31">
        <v>338</v>
      </c>
    </row>
    <row r="17" spans="1:21">
      <c r="A17" t="s">
        <v>22</v>
      </c>
      <c r="B17">
        <v>1217</v>
      </c>
      <c r="C17">
        <v>536</v>
      </c>
      <c r="D17">
        <v>681</v>
      </c>
      <c r="E17">
        <v>406</v>
      </c>
      <c r="F17">
        <v>392</v>
      </c>
      <c r="G17">
        <v>113</v>
      </c>
      <c r="H17">
        <v>16045</v>
      </c>
      <c r="I17">
        <v>16116</v>
      </c>
      <c r="J17">
        <v>191</v>
      </c>
      <c r="K17">
        <v>120</v>
      </c>
      <c r="L17">
        <v>15839</v>
      </c>
      <c r="M17">
        <v>88</v>
      </c>
      <c r="N17">
        <v>37</v>
      </c>
      <c r="O17">
        <v>2301</v>
      </c>
      <c r="P17">
        <v>3</v>
      </c>
      <c r="Q17">
        <v>26</v>
      </c>
      <c r="R17">
        <v>0</v>
      </c>
      <c r="T17" s="30" t="s">
        <v>175</v>
      </c>
      <c r="U17" s="31">
        <v>6</v>
      </c>
    </row>
    <row r="18" spans="1:21">
      <c r="A18" t="s">
        <v>23</v>
      </c>
      <c r="B18">
        <v>535</v>
      </c>
      <c r="C18">
        <v>142</v>
      </c>
      <c r="D18">
        <v>393</v>
      </c>
      <c r="E18">
        <v>96</v>
      </c>
      <c r="F18">
        <v>68</v>
      </c>
      <c r="G18">
        <v>25</v>
      </c>
      <c r="H18">
        <v>11406</v>
      </c>
      <c r="I18">
        <v>11443</v>
      </c>
      <c r="J18">
        <v>39</v>
      </c>
      <c r="K18">
        <v>2</v>
      </c>
      <c r="L18">
        <v>11314</v>
      </c>
      <c r="M18">
        <v>2</v>
      </c>
      <c r="N18">
        <v>0</v>
      </c>
      <c r="O18">
        <v>119</v>
      </c>
      <c r="P18">
        <v>0</v>
      </c>
      <c r="Q18">
        <v>3</v>
      </c>
      <c r="R18">
        <v>0</v>
      </c>
      <c r="T18" s="30" t="s">
        <v>106</v>
      </c>
      <c r="U18" s="31">
        <v>33</v>
      </c>
    </row>
    <row r="19" spans="1:21">
      <c r="A19" t="s">
        <v>24</v>
      </c>
      <c r="B19">
        <v>724</v>
      </c>
      <c r="C19">
        <v>415</v>
      </c>
      <c r="D19">
        <v>309</v>
      </c>
      <c r="E19">
        <v>0</v>
      </c>
      <c r="F19">
        <v>304</v>
      </c>
      <c r="G19">
        <v>95</v>
      </c>
      <c r="H19">
        <v>30442</v>
      </c>
      <c r="I19">
        <v>30019</v>
      </c>
      <c r="J19">
        <v>38</v>
      </c>
      <c r="K19">
        <v>461</v>
      </c>
      <c r="L19">
        <v>29303</v>
      </c>
      <c r="M19">
        <v>28</v>
      </c>
      <c r="N19">
        <v>78</v>
      </c>
      <c r="O19">
        <v>2951</v>
      </c>
      <c r="P19">
        <v>6</v>
      </c>
      <c r="Q19">
        <v>25</v>
      </c>
      <c r="R19">
        <v>0</v>
      </c>
      <c r="T19" s="30" t="s">
        <v>107</v>
      </c>
      <c r="U19" s="31">
        <v>316</v>
      </c>
    </row>
    <row r="20" spans="1:21">
      <c r="A20" t="s">
        <v>173</v>
      </c>
      <c r="B20">
        <v>9</v>
      </c>
      <c r="C20">
        <v>6</v>
      </c>
      <c r="D20">
        <v>3</v>
      </c>
      <c r="E20">
        <v>70</v>
      </c>
      <c r="F20">
        <v>1</v>
      </c>
      <c r="G20">
        <v>6</v>
      </c>
      <c r="H20">
        <v>6944</v>
      </c>
      <c r="I20">
        <v>6201</v>
      </c>
      <c r="J20">
        <v>55</v>
      </c>
      <c r="K20">
        <v>798</v>
      </c>
      <c r="L20">
        <v>5583</v>
      </c>
      <c r="M20">
        <v>30</v>
      </c>
      <c r="N20">
        <v>228</v>
      </c>
      <c r="O20">
        <v>5570</v>
      </c>
      <c r="P20">
        <v>0</v>
      </c>
      <c r="Q20">
        <v>0</v>
      </c>
      <c r="R20">
        <v>0</v>
      </c>
      <c r="T20" s="30" t="s">
        <v>108</v>
      </c>
      <c r="U20" s="31">
        <v>1907</v>
      </c>
    </row>
    <row r="21" spans="1:21">
      <c r="A21" t="s">
        <v>25</v>
      </c>
      <c r="B21">
        <v>1387</v>
      </c>
      <c r="C21">
        <v>961</v>
      </c>
      <c r="D21">
        <v>426</v>
      </c>
      <c r="E21">
        <v>300</v>
      </c>
      <c r="F21">
        <v>438</v>
      </c>
      <c r="G21">
        <v>202</v>
      </c>
      <c r="H21">
        <v>26053</v>
      </c>
      <c r="I21">
        <v>26057</v>
      </c>
      <c r="J21">
        <v>76</v>
      </c>
      <c r="K21">
        <v>72</v>
      </c>
      <c r="L21">
        <v>25401</v>
      </c>
      <c r="M21">
        <v>23</v>
      </c>
      <c r="N21">
        <v>10</v>
      </c>
      <c r="O21">
        <v>4341</v>
      </c>
      <c r="P21">
        <v>1</v>
      </c>
      <c r="Q21">
        <v>31</v>
      </c>
      <c r="R21">
        <v>0</v>
      </c>
      <c r="T21" s="30" t="s">
        <v>109</v>
      </c>
      <c r="U21" s="31">
        <v>74</v>
      </c>
    </row>
    <row r="22" spans="1:21">
      <c r="A22" t="s">
        <v>26</v>
      </c>
      <c r="B22">
        <v>91</v>
      </c>
      <c r="C22">
        <v>54</v>
      </c>
      <c r="D22">
        <v>37</v>
      </c>
      <c r="E22">
        <v>107</v>
      </c>
      <c r="F22">
        <v>32</v>
      </c>
      <c r="G22">
        <v>22</v>
      </c>
      <c r="H22">
        <v>14179</v>
      </c>
      <c r="I22">
        <v>14180</v>
      </c>
      <c r="J22">
        <v>72</v>
      </c>
      <c r="K22">
        <v>71</v>
      </c>
      <c r="L22">
        <v>13583</v>
      </c>
      <c r="M22">
        <v>9</v>
      </c>
      <c r="N22">
        <v>6</v>
      </c>
      <c r="O22">
        <v>1687</v>
      </c>
      <c r="P22">
        <v>2</v>
      </c>
      <c r="Q22">
        <v>8</v>
      </c>
      <c r="R22">
        <v>0</v>
      </c>
      <c r="T22" s="30" t="s">
        <v>110</v>
      </c>
      <c r="U22" s="31">
        <v>368</v>
      </c>
    </row>
    <row r="23" spans="1:21">
      <c r="A23" t="s">
        <v>27</v>
      </c>
      <c r="B23">
        <v>1328</v>
      </c>
      <c r="C23">
        <v>818</v>
      </c>
      <c r="D23">
        <v>510</v>
      </c>
      <c r="E23">
        <v>635</v>
      </c>
      <c r="F23">
        <v>504</v>
      </c>
      <c r="G23">
        <v>189</v>
      </c>
      <c r="H23">
        <v>22090</v>
      </c>
      <c r="I23">
        <v>22164</v>
      </c>
      <c r="J23">
        <v>243</v>
      </c>
      <c r="K23">
        <v>169</v>
      </c>
      <c r="L23">
        <v>21548</v>
      </c>
      <c r="M23">
        <v>152</v>
      </c>
      <c r="N23">
        <v>65</v>
      </c>
      <c r="O23">
        <v>3387</v>
      </c>
      <c r="P23">
        <v>9</v>
      </c>
      <c r="Q23">
        <v>50</v>
      </c>
      <c r="R23">
        <v>0</v>
      </c>
      <c r="T23" s="30" t="s">
        <v>111</v>
      </c>
      <c r="U23" s="31">
        <v>78</v>
      </c>
    </row>
    <row r="24" spans="1:21">
      <c r="A24" t="s">
        <v>28</v>
      </c>
      <c r="B24">
        <v>6238</v>
      </c>
      <c r="C24">
        <v>3222</v>
      </c>
      <c r="D24">
        <v>3016</v>
      </c>
      <c r="E24">
        <v>999</v>
      </c>
      <c r="F24">
        <v>2185</v>
      </c>
      <c r="G24">
        <v>481</v>
      </c>
      <c r="H24">
        <v>90280</v>
      </c>
      <c r="I24">
        <v>89832</v>
      </c>
      <c r="J24">
        <v>379</v>
      </c>
      <c r="K24">
        <v>827</v>
      </c>
      <c r="L24">
        <v>81899</v>
      </c>
      <c r="M24">
        <v>238</v>
      </c>
      <c r="N24">
        <v>232</v>
      </c>
      <c r="O24">
        <v>17453</v>
      </c>
      <c r="P24">
        <v>46</v>
      </c>
      <c r="Q24">
        <v>125</v>
      </c>
      <c r="R24">
        <v>1</v>
      </c>
      <c r="T24" s="30" t="s">
        <v>112</v>
      </c>
      <c r="U24" s="31">
        <v>219</v>
      </c>
    </row>
    <row r="25" spans="1:21">
      <c r="A25" t="s">
        <v>29</v>
      </c>
      <c r="B25">
        <v>692</v>
      </c>
      <c r="C25">
        <v>395</v>
      </c>
      <c r="D25">
        <v>297</v>
      </c>
      <c r="E25">
        <v>343</v>
      </c>
      <c r="F25">
        <v>133</v>
      </c>
      <c r="G25">
        <v>78</v>
      </c>
      <c r="H25">
        <v>13320</v>
      </c>
      <c r="I25">
        <v>13451</v>
      </c>
      <c r="J25">
        <v>179</v>
      </c>
      <c r="K25">
        <v>48</v>
      </c>
      <c r="L25">
        <v>13247</v>
      </c>
      <c r="M25">
        <v>76</v>
      </c>
      <c r="N25">
        <v>12</v>
      </c>
      <c r="O25">
        <v>890</v>
      </c>
      <c r="P25">
        <v>3</v>
      </c>
      <c r="Q25">
        <v>14</v>
      </c>
      <c r="R25">
        <v>0</v>
      </c>
      <c r="T25" s="30" t="s">
        <v>113</v>
      </c>
      <c r="U25" s="31">
        <v>23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390</v>
      </c>
      <c r="P26">
        <v>10</v>
      </c>
      <c r="Q26">
        <v>2</v>
      </c>
      <c r="R26">
        <v>2</v>
      </c>
      <c r="T26" s="30" t="s">
        <v>114</v>
      </c>
      <c r="U26" s="31">
        <v>137</v>
      </c>
    </row>
    <row r="27" spans="1:21">
      <c r="A27" t="s">
        <v>31</v>
      </c>
      <c r="B27">
        <v>813</v>
      </c>
      <c r="C27">
        <v>479</v>
      </c>
      <c r="D27">
        <v>334</v>
      </c>
      <c r="E27">
        <v>176</v>
      </c>
      <c r="F27">
        <v>192</v>
      </c>
      <c r="G27">
        <v>103</v>
      </c>
      <c r="H27">
        <v>14213</v>
      </c>
      <c r="I27">
        <v>14355</v>
      </c>
      <c r="J27">
        <v>163</v>
      </c>
      <c r="K27">
        <v>21</v>
      </c>
      <c r="L27">
        <v>14102</v>
      </c>
      <c r="M27">
        <v>54</v>
      </c>
      <c r="N27">
        <v>4</v>
      </c>
      <c r="O27">
        <v>1059</v>
      </c>
      <c r="P27">
        <v>7</v>
      </c>
      <c r="Q27">
        <v>16</v>
      </c>
      <c r="R27">
        <v>0</v>
      </c>
      <c r="T27" s="30" t="s">
        <v>115</v>
      </c>
      <c r="U27" s="31">
        <v>139</v>
      </c>
    </row>
    <row r="28" spans="1:21">
      <c r="A28" t="s">
        <v>32</v>
      </c>
      <c r="B28">
        <v>287</v>
      </c>
      <c r="C28">
        <v>147</v>
      </c>
      <c r="D28">
        <v>140</v>
      </c>
      <c r="E28">
        <v>91</v>
      </c>
      <c r="F28">
        <v>73</v>
      </c>
      <c r="G28">
        <v>43</v>
      </c>
      <c r="H28">
        <v>4020</v>
      </c>
      <c r="I28">
        <v>4030</v>
      </c>
      <c r="J28">
        <v>17</v>
      </c>
      <c r="K28">
        <v>7</v>
      </c>
      <c r="L28">
        <v>4012</v>
      </c>
      <c r="M28">
        <v>11</v>
      </c>
      <c r="N28">
        <v>1</v>
      </c>
      <c r="O28">
        <v>594</v>
      </c>
      <c r="P28">
        <v>0</v>
      </c>
      <c r="Q28">
        <v>13</v>
      </c>
      <c r="R28">
        <v>0</v>
      </c>
      <c r="T28" s="30" t="s">
        <v>116</v>
      </c>
      <c r="U28" s="31">
        <v>10</v>
      </c>
    </row>
    <row r="29" spans="1:21">
      <c r="A29" t="s">
        <v>33</v>
      </c>
      <c r="B29">
        <v>1995</v>
      </c>
      <c r="C29">
        <v>1054</v>
      </c>
      <c r="D29">
        <v>941</v>
      </c>
      <c r="E29">
        <v>451</v>
      </c>
      <c r="F29">
        <v>307</v>
      </c>
      <c r="G29">
        <v>200</v>
      </c>
      <c r="H29">
        <v>16514</v>
      </c>
      <c r="I29">
        <v>16587</v>
      </c>
      <c r="J29">
        <v>97</v>
      </c>
      <c r="K29">
        <v>24</v>
      </c>
      <c r="L29">
        <v>16434</v>
      </c>
      <c r="M29">
        <v>49</v>
      </c>
      <c r="N29">
        <v>5</v>
      </c>
      <c r="O29">
        <v>1810</v>
      </c>
      <c r="P29">
        <v>4</v>
      </c>
      <c r="Q29">
        <v>25</v>
      </c>
      <c r="R29">
        <v>0</v>
      </c>
      <c r="T29" s="30" t="s">
        <v>117</v>
      </c>
      <c r="U29" s="31">
        <v>17</v>
      </c>
    </row>
    <row r="30" spans="1:21">
      <c r="A30" t="s">
        <v>34</v>
      </c>
      <c r="B30">
        <v>28</v>
      </c>
      <c r="C30">
        <v>27</v>
      </c>
      <c r="D30">
        <v>1</v>
      </c>
      <c r="E30">
        <v>12</v>
      </c>
      <c r="F30">
        <v>4</v>
      </c>
      <c r="G30">
        <v>4</v>
      </c>
      <c r="H30">
        <v>756</v>
      </c>
      <c r="I30">
        <v>756</v>
      </c>
      <c r="J30">
        <v>0</v>
      </c>
      <c r="K30">
        <v>0</v>
      </c>
      <c r="L30">
        <v>682</v>
      </c>
      <c r="M30">
        <v>0</v>
      </c>
      <c r="N30">
        <v>0</v>
      </c>
      <c r="O30">
        <v>380</v>
      </c>
      <c r="P30">
        <v>0</v>
      </c>
      <c r="Q30">
        <v>4</v>
      </c>
      <c r="R30">
        <v>3</v>
      </c>
      <c r="T30" s="30" t="s">
        <v>118</v>
      </c>
      <c r="U30" s="31">
        <v>203</v>
      </c>
    </row>
    <row r="31" spans="1:21">
      <c r="A31" t="s">
        <v>35</v>
      </c>
      <c r="B31">
        <v>219</v>
      </c>
      <c r="C31">
        <v>113</v>
      </c>
      <c r="D31">
        <v>106</v>
      </c>
      <c r="E31">
        <v>250</v>
      </c>
      <c r="F31">
        <v>52</v>
      </c>
      <c r="G31">
        <v>32</v>
      </c>
      <c r="H31">
        <v>20032</v>
      </c>
      <c r="I31">
        <v>20015</v>
      </c>
      <c r="J31">
        <v>76</v>
      </c>
      <c r="K31">
        <v>93</v>
      </c>
      <c r="L31">
        <v>19339</v>
      </c>
      <c r="M31">
        <v>19</v>
      </c>
      <c r="N31">
        <v>6</v>
      </c>
      <c r="O31">
        <v>560</v>
      </c>
      <c r="P31">
        <v>1</v>
      </c>
      <c r="Q31">
        <v>7</v>
      </c>
      <c r="R31">
        <v>0</v>
      </c>
      <c r="T31" s="30" t="s">
        <v>119</v>
      </c>
      <c r="U31" s="31">
        <v>72</v>
      </c>
    </row>
    <row r="32" spans="1:21">
      <c r="A32" t="s">
        <v>36</v>
      </c>
      <c r="B32">
        <v>1797</v>
      </c>
      <c r="C32">
        <v>1182</v>
      </c>
      <c r="D32">
        <v>615</v>
      </c>
      <c r="E32">
        <v>527</v>
      </c>
      <c r="F32">
        <v>360</v>
      </c>
      <c r="G32">
        <v>282</v>
      </c>
      <c r="H32">
        <v>23815</v>
      </c>
      <c r="I32">
        <v>23940</v>
      </c>
      <c r="J32">
        <v>211</v>
      </c>
      <c r="K32">
        <v>86</v>
      </c>
      <c r="L32">
        <v>23746</v>
      </c>
      <c r="M32">
        <v>91</v>
      </c>
      <c r="N32">
        <v>45</v>
      </c>
      <c r="O32">
        <v>2691</v>
      </c>
      <c r="P32">
        <v>8</v>
      </c>
      <c r="Q32">
        <v>33</v>
      </c>
      <c r="R32">
        <v>1</v>
      </c>
      <c r="T32" s="30" t="s">
        <v>120</v>
      </c>
      <c r="U32" s="31">
        <v>100</v>
      </c>
    </row>
    <row r="33" spans="1:21">
      <c r="A33" t="s">
        <v>37</v>
      </c>
      <c r="B33">
        <v>895</v>
      </c>
      <c r="C33">
        <v>707</v>
      </c>
      <c r="D33">
        <v>188</v>
      </c>
      <c r="E33">
        <v>209</v>
      </c>
      <c r="F33">
        <v>346</v>
      </c>
      <c r="G33">
        <v>116</v>
      </c>
      <c r="H33">
        <v>22919</v>
      </c>
      <c r="I33">
        <v>22706</v>
      </c>
      <c r="J33">
        <v>29</v>
      </c>
      <c r="K33">
        <v>242</v>
      </c>
      <c r="L33">
        <v>22461</v>
      </c>
      <c r="M33">
        <v>21</v>
      </c>
      <c r="N33">
        <v>45</v>
      </c>
      <c r="O33">
        <v>2589</v>
      </c>
      <c r="P33">
        <v>0</v>
      </c>
      <c r="Q33">
        <v>12</v>
      </c>
      <c r="R33">
        <v>0</v>
      </c>
      <c r="T33" s="30" t="s">
        <v>121</v>
      </c>
      <c r="U33" s="31">
        <v>463</v>
      </c>
    </row>
    <row r="34" spans="1:21">
      <c r="A34" t="s">
        <v>38</v>
      </c>
      <c r="B34">
        <v>841</v>
      </c>
      <c r="C34">
        <v>536</v>
      </c>
      <c r="D34">
        <v>305</v>
      </c>
      <c r="E34">
        <v>113</v>
      </c>
      <c r="F34">
        <v>215</v>
      </c>
      <c r="G34">
        <v>137</v>
      </c>
      <c r="H34">
        <v>10265</v>
      </c>
      <c r="I34">
        <v>10253</v>
      </c>
      <c r="J34">
        <v>57</v>
      </c>
      <c r="K34">
        <v>69</v>
      </c>
      <c r="L34">
        <v>10086</v>
      </c>
      <c r="M34">
        <v>13</v>
      </c>
      <c r="N34">
        <v>4</v>
      </c>
      <c r="O34">
        <v>1362</v>
      </c>
      <c r="P34">
        <v>3</v>
      </c>
      <c r="Q34">
        <v>16</v>
      </c>
      <c r="R34">
        <v>0</v>
      </c>
      <c r="T34" s="30" t="s">
        <v>122</v>
      </c>
      <c r="U34" s="31">
        <v>98</v>
      </c>
    </row>
    <row r="35" spans="1:21">
      <c r="A35" t="s">
        <v>39</v>
      </c>
      <c r="B35">
        <v>6237</v>
      </c>
      <c r="C35">
        <v>3175</v>
      </c>
      <c r="D35">
        <v>3062</v>
      </c>
      <c r="E35">
        <v>756</v>
      </c>
      <c r="F35">
        <v>735</v>
      </c>
      <c r="G35">
        <v>631</v>
      </c>
      <c r="H35">
        <v>68003</v>
      </c>
      <c r="I35">
        <v>68292</v>
      </c>
      <c r="J35">
        <v>480</v>
      </c>
      <c r="K35">
        <v>191</v>
      </c>
      <c r="L35">
        <v>65987</v>
      </c>
      <c r="M35">
        <v>199</v>
      </c>
      <c r="N35">
        <v>60</v>
      </c>
      <c r="O35">
        <v>13011</v>
      </c>
      <c r="P35">
        <v>31</v>
      </c>
      <c r="Q35">
        <v>116</v>
      </c>
      <c r="R35">
        <v>6</v>
      </c>
      <c r="T35" s="30" t="s">
        <v>123</v>
      </c>
      <c r="U35" s="31">
        <v>256</v>
      </c>
    </row>
    <row r="36" spans="1:21">
      <c r="A36" t="s">
        <v>40</v>
      </c>
      <c r="B36">
        <v>659</v>
      </c>
      <c r="C36">
        <v>425</v>
      </c>
      <c r="D36">
        <v>234</v>
      </c>
      <c r="E36">
        <v>290</v>
      </c>
      <c r="F36">
        <v>146</v>
      </c>
      <c r="G36">
        <v>112</v>
      </c>
      <c r="H36">
        <v>21096</v>
      </c>
      <c r="I36">
        <v>21126</v>
      </c>
      <c r="J36">
        <v>44</v>
      </c>
      <c r="K36">
        <v>14</v>
      </c>
      <c r="L36">
        <v>20828</v>
      </c>
      <c r="M36">
        <v>14</v>
      </c>
      <c r="N36">
        <v>2</v>
      </c>
      <c r="O36">
        <v>1362</v>
      </c>
      <c r="P36">
        <v>3</v>
      </c>
      <c r="Q36">
        <v>20</v>
      </c>
      <c r="R36">
        <v>0</v>
      </c>
      <c r="T36" s="30" t="s">
        <v>124</v>
      </c>
      <c r="U36" s="31"/>
    </row>
    <row r="37" spans="1:21">
      <c r="A37" t="s">
        <v>41</v>
      </c>
      <c r="B37">
        <v>1532</v>
      </c>
      <c r="C37">
        <v>919</v>
      </c>
      <c r="D37">
        <v>613</v>
      </c>
      <c r="E37">
        <v>207</v>
      </c>
      <c r="F37">
        <v>293</v>
      </c>
      <c r="G37">
        <v>267</v>
      </c>
      <c r="H37">
        <v>32520</v>
      </c>
      <c r="I37">
        <v>32563</v>
      </c>
      <c r="J37">
        <v>145</v>
      </c>
      <c r="K37">
        <v>102</v>
      </c>
      <c r="L37">
        <v>31368</v>
      </c>
      <c r="M37">
        <v>82</v>
      </c>
      <c r="N37">
        <v>51</v>
      </c>
      <c r="O37">
        <v>5957</v>
      </c>
      <c r="P37">
        <v>6</v>
      </c>
      <c r="Q37">
        <v>56</v>
      </c>
      <c r="R37">
        <v>10</v>
      </c>
      <c r="T37" s="30" t="s">
        <v>125</v>
      </c>
      <c r="U37" s="31">
        <v>22</v>
      </c>
    </row>
    <row r="38" spans="1:21">
      <c r="A38" t="s">
        <v>42</v>
      </c>
      <c r="B38">
        <v>126</v>
      </c>
      <c r="C38">
        <v>101</v>
      </c>
      <c r="D38">
        <v>25</v>
      </c>
      <c r="E38">
        <v>110</v>
      </c>
      <c r="F38">
        <v>20</v>
      </c>
      <c r="G38">
        <v>20</v>
      </c>
      <c r="H38">
        <v>8801</v>
      </c>
      <c r="I38">
        <v>8867</v>
      </c>
      <c r="J38">
        <v>73</v>
      </c>
      <c r="K38">
        <v>7</v>
      </c>
      <c r="L38">
        <v>8860</v>
      </c>
      <c r="M38">
        <v>20</v>
      </c>
      <c r="N38">
        <v>0</v>
      </c>
      <c r="O38">
        <v>222</v>
      </c>
      <c r="P38">
        <v>2</v>
      </c>
      <c r="Q38">
        <v>5</v>
      </c>
      <c r="R38">
        <v>0</v>
      </c>
      <c r="T38" s="30" t="s">
        <v>126</v>
      </c>
      <c r="U38" s="31">
        <v>22</v>
      </c>
    </row>
    <row r="39" spans="1:21">
      <c r="A39" t="s">
        <v>43</v>
      </c>
      <c r="B39">
        <v>420</v>
      </c>
      <c r="C39">
        <v>16</v>
      </c>
      <c r="D39">
        <v>404</v>
      </c>
      <c r="E39">
        <v>88</v>
      </c>
      <c r="F39">
        <v>32</v>
      </c>
      <c r="G39">
        <v>113</v>
      </c>
      <c r="H39">
        <v>11313</v>
      </c>
      <c r="I39">
        <v>11376</v>
      </c>
      <c r="J39">
        <v>108</v>
      </c>
      <c r="K39">
        <v>45</v>
      </c>
      <c r="L39">
        <v>9939</v>
      </c>
      <c r="M39">
        <v>28</v>
      </c>
      <c r="N39">
        <v>7</v>
      </c>
      <c r="O39">
        <v>237</v>
      </c>
      <c r="P39">
        <v>1</v>
      </c>
      <c r="Q39">
        <v>4</v>
      </c>
      <c r="R39">
        <v>0</v>
      </c>
      <c r="T39" s="30" t="s">
        <v>127</v>
      </c>
      <c r="U39" s="31">
        <v>94</v>
      </c>
    </row>
    <row r="40" spans="1:21">
      <c r="A40" t="s">
        <v>44</v>
      </c>
      <c r="B40">
        <v>2112</v>
      </c>
      <c r="C40">
        <v>3</v>
      </c>
      <c r="D40">
        <v>2109</v>
      </c>
      <c r="E40">
        <v>116</v>
      </c>
      <c r="F40">
        <v>45</v>
      </c>
      <c r="G40">
        <v>372</v>
      </c>
      <c r="H40">
        <v>19875</v>
      </c>
      <c r="I40">
        <v>19764</v>
      </c>
      <c r="J40">
        <v>47</v>
      </c>
      <c r="K40">
        <v>158</v>
      </c>
      <c r="L40">
        <v>15488</v>
      </c>
      <c r="M40">
        <v>12</v>
      </c>
      <c r="N40">
        <v>118</v>
      </c>
      <c r="O40">
        <v>668</v>
      </c>
      <c r="P40">
        <v>5</v>
      </c>
      <c r="Q40">
        <v>1</v>
      </c>
      <c r="R40">
        <v>1</v>
      </c>
      <c r="T40" s="30" t="s">
        <v>128</v>
      </c>
      <c r="U40" s="31">
        <v>246</v>
      </c>
    </row>
    <row r="41" spans="1:21">
      <c r="A41" t="s">
        <v>45</v>
      </c>
      <c r="B41">
        <v>53</v>
      </c>
      <c r="C41">
        <v>42</v>
      </c>
      <c r="D41">
        <v>11</v>
      </c>
      <c r="E41">
        <v>23</v>
      </c>
      <c r="F41">
        <v>45</v>
      </c>
      <c r="G41">
        <v>20</v>
      </c>
      <c r="H41">
        <v>3784</v>
      </c>
      <c r="I41">
        <v>3784</v>
      </c>
      <c r="J41">
        <v>0</v>
      </c>
      <c r="K41">
        <v>0</v>
      </c>
      <c r="L41">
        <v>3528</v>
      </c>
      <c r="M41">
        <v>0</v>
      </c>
      <c r="N41">
        <v>0</v>
      </c>
      <c r="O41">
        <v>364</v>
      </c>
      <c r="P41">
        <v>1</v>
      </c>
      <c r="Q41">
        <v>1</v>
      </c>
      <c r="R41">
        <v>0</v>
      </c>
      <c r="T41" s="30" t="s">
        <v>129</v>
      </c>
      <c r="U41" s="31">
        <v>98</v>
      </c>
    </row>
    <row r="42" spans="1:21">
      <c r="A42" t="s">
        <v>46</v>
      </c>
      <c r="B42">
        <v>136</v>
      </c>
      <c r="C42">
        <v>7</v>
      </c>
      <c r="D42">
        <v>129</v>
      </c>
      <c r="E42">
        <v>1</v>
      </c>
      <c r="F42">
        <v>12</v>
      </c>
      <c r="G42">
        <v>67</v>
      </c>
      <c r="H42">
        <v>4948</v>
      </c>
      <c r="I42">
        <v>4948</v>
      </c>
      <c r="J42">
        <v>1</v>
      </c>
      <c r="K42">
        <v>1</v>
      </c>
      <c r="L42">
        <v>4316</v>
      </c>
      <c r="M42">
        <v>0</v>
      </c>
      <c r="N42">
        <v>0</v>
      </c>
      <c r="O42">
        <v>207</v>
      </c>
      <c r="P42">
        <v>2</v>
      </c>
      <c r="Q42">
        <v>0</v>
      </c>
      <c r="R42">
        <v>0</v>
      </c>
      <c r="T42" s="30" t="s">
        <v>130</v>
      </c>
      <c r="U42" s="31">
        <v>450</v>
      </c>
    </row>
    <row r="43" spans="1:21">
      <c r="A43" t="s">
        <v>47</v>
      </c>
      <c r="B43">
        <v>301</v>
      </c>
      <c r="C43">
        <v>41</v>
      </c>
      <c r="D43">
        <v>260</v>
      </c>
      <c r="E43">
        <v>54</v>
      </c>
      <c r="F43">
        <v>40</v>
      </c>
      <c r="G43">
        <v>77</v>
      </c>
      <c r="H43">
        <v>13341</v>
      </c>
      <c r="I43">
        <v>13336</v>
      </c>
      <c r="J43">
        <v>1</v>
      </c>
      <c r="K43">
        <v>6</v>
      </c>
      <c r="L43">
        <v>9429</v>
      </c>
      <c r="M43">
        <v>1</v>
      </c>
      <c r="N43">
        <v>0</v>
      </c>
      <c r="O43">
        <v>210</v>
      </c>
      <c r="P43">
        <v>1</v>
      </c>
      <c r="Q43">
        <v>4</v>
      </c>
      <c r="R43">
        <v>0</v>
      </c>
      <c r="T43" s="30" t="s">
        <v>131</v>
      </c>
      <c r="U43" s="31">
        <v>85</v>
      </c>
    </row>
    <row r="44" spans="1:21">
      <c r="A44" t="s">
        <v>48</v>
      </c>
      <c r="B44">
        <v>49</v>
      </c>
      <c r="C44">
        <v>32</v>
      </c>
      <c r="D44">
        <v>17</v>
      </c>
      <c r="E44">
        <v>20</v>
      </c>
      <c r="F44">
        <v>24</v>
      </c>
      <c r="G44">
        <v>15</v>
      </c>
      <c r="H44">
        <v>7275</v>
      </c>
      <c r="I44">
        <v>7321</v>
      </c>
      <c r="J44">
        <v>50</v>
      </c>
      <c r="K44">
        <v>4</v>
      </c>
      <c r="L44">
        <v>7176</v>
      </c>
      <c r="M44">
        <v>29</v>
      </c>
      <c r="N44">
        <v>0</v>
      </c>
      <c r="O44">
        <v>377</v>
      </c>
      <c r="P44">
        <v>1</v>
      </c>
      <c r="Q44">
        <v>1</v>
      </c>
      <c r="R44">
        <v>0</v>
      </c>
      <c r="T44" s="30" t="s">
        <v>132</v>
      </c>
      <c r="U44" s="31">
        <v>0</v>
      </c>
    </row>
    <row r="45" spans="1:21">
      <c r="A45" t="s">
        <v>49</v>
      </c>
      <c r="B45">
        <v>216</v>
      </c>
      <c r="C45">
        <v>174</v>
      </c>
      <c r="D45">
        <v>42</v>
      </c>
      <c r="E45">
        <v>138</v>
      </c>
      <c r="F45">
        <v>65</v>
      </c>
      <c r="G45">
        <v>30</v>
      </c>
      <c r="H45">
        <v>7762</v>
      </c>
      <c r="I45">
        <v>7779</v>
      </c>
      <c r="J45">
        <v>72</v>
      </c>
      <c r="K45">
        <v>55</v>
      </c>
      <c r="L45">
        <v>7748</v>
      </c>
      <c r="M45">
        <v>12</v>
      </c>
      <c r="N45">
        <v>9</v>
      </c>
      <c r="O45">
        <v>263</v>
      </c>
      <c r="P45">
        <v>0</v>
      </c>
      <c r="Q45">
        <v>6</v>
      </c>
      <c r="R45">
        <v>0</v>
      </c>
      <c r="T45" s="30" t="s">
        <v>133</v>
      </c>
      <c r="U45" s="31">
        <v>23</v>
      </c>
    </row>
    <row r="46" spans="1:21" ht="15.75" thickBot="1">
      <c r="A46" t="s">
        <v>50</v>
      </c>
      <c r="B46">
        <v>1635</v>
      </c>
      <c r="C46">
        <v>756</v>
      </c>
      <c r="D46">
        <v>879</v>
      </c>
      <c r="E46">
        <v>500</v>
      </c>
      <c r="F46">
        <v>375</v>
      </c>
      <c r="G46">
        <v>177</v>
      </c>
      <c r="H46">
        <v>15726</v>
      </c>
      <c r="I46">
        <v>15660</v>
      </c>
      <c r="J46">
        <v>85</v>
      </c>
      <c r="K46">
        <v>151</v>
      </c>
      <c r="L46">
        <v>15585</v>
      </c>
      <c r="M46">
        <v>45</v>
      </c>
      <c r="N46">
        <v>30</v>
      </c>
      <c r="O46">
        <v>1454</v>
      </c>
      <c r="P46">
        <v>1</v>
      </c>
      <c r="Q46">
        <v>23</v>
      </c>
      <c r="R46">
        <v>1</v>
      </c>
      <c r="T46" s="32" t="s">
        <v>134</v>
      </c>
      <c r="U46" s="31">
        <v>46</v>
      </c>
    </row>
    <row r="47" spans="1:21" ht="15.75" thickTop="1">
      <c r="A47" t="s">
        <v>51</v>
      </c>
      <c r="B47">
        <v>3726</v>
      </c>
      <c r="C47">
        <v>1086</v>
      </c>
      <c r="D47">
        <v>2640</v>
      </c>
      <c r="E47">
        <v>633</v>
      </c>
      <c r="F47">
        <v>595</v>
      </c>
      <c r="G47">
        <v>246</v>
      </c>
      <c r="H47">
        <v>31997</v>
      </c>
      <c r="I47">
        <v>31889</v>
      </c>
      <c r="J47">
        <v>132</v>
      </c>
      <c r="K47">
        <v>240</v>
      </c>
      <c r="L47">
        <v>31109</v>
      </c>
      <c r="M47">
        <v>63</v>
      </c>
      <c r="N47">
        <v>42</v>
      </c>
      <c r="O47">
        <v>1737</v>
      </c>
      <c r="P47">
        <v>9</v>
      </c>
      <c r="Q47">
        <v>50</v>
      </c>
      <c r="R47">
        <v>1</v>
      </c>
      <c r="U47" s="31">
        <v>8653</v>
      </c>
    </row>
    <row r="48" spans="1:21">
      <c r="A48" t="s">
        <v>52</v>
      </c>
      <c r="B48">
        <v>1875</v>
      </c>
      <c r="C48">
        <v>902</v>
      </c>
      <c r="D48">
        <v>973</v>
      </c>
      <c r="E48">
        <v>568</v>
      </c>
      <c r="F48">
        <v>151</v>
      </c>
      <c r="G48">
        <v>243</v>
      </c>
      <c r="H48">
        <v>23195</v>
      </c>
      <c r="I48">
        <v>23283</v>
      </c>
      <c r="J48">
        <v>108</v>
      </c>
      <c r="K48">
        <v>20</v>
      </c>
      <c r="L48">
        <v>23187</v>
      </c>
      <c r="M48">
        <v>65</v>
      </c>
      <c r="N48">
        <v>1</v>
      </c>
      <c r="O48">
        <v>1873</v>
      </c>
      <c r="P48">
        <v>6</v>
      </c>
      <c r="Q48">
        <v>45</v>
      </c>
      <c r="R48">
        <v>2</v>
      </c>
    </row>
    <row r="49" spans="1:18">
      <c r="A49" t="s">
        <v>53</v>
      </c>
      <c r="B49">
        <v>1192</v>
      </c>
      <c r="C49">
        <v>485</v>
      </c>
      <c r="D49">
        <v>707</v>
      </c>
      <c r="E49">
        <v>176</v>
      </c>
      <c r="F49">
        <v>271</v>
      </c>
      <c r="G49">
        <v>148</v>
      </c>
      <c r="H49">
        <v>10838</v>
      </c>
      <c r="I49">
        <v>10790</v>
      </c>
      <c r="J49">
        <v>56</v>
      </c>
      <c r="K49">
        <v>104</v>
      </c>
      <c r="L49">
        <v>10234</v>
      </c>
      <c r="M49">
        <v>20</v>
      </c>
      <c r="N49">
        <v>12</v>
      </c>
      <c r="O49">
        <v>1154</v>
      </c>
      <c r="P49">
        <v>3</v>
      </c>
      <c r="Q49">
        <v>23</v>
      </c>
      <c r="R49">
        <v>0</v>
      </c>
    </row>
    <row r="50" spans="1:18">
      <c r="A50" t="s">
        <v>54</v>
      </c>
      <c r="B50">
        <v>1645</v>
      </c>
      <c r="C50">
        <v>1142</v>
      </c>
      <c r="D50">
        <v>503</v>
      </c>
      <c r="E50">
        <v>360</v>
      </c>
      <c r="F50">
        <v>462</v>
      </c>
      <c r="G50">
        <v>214</v>
      </c>
      <c r="H50">
        <v>30015</v>
      </c>
      <c r="I50">
        <v>30120</v>
      </c>
      <c r="J50">
        <v>167</v>
      </c>
      <c r="K50">
        <v>62</v>
      </c>
      <c r="L50">
        <v>29737</v>
      </c>
      <c r="M50">
        <v>102</v>
      </c>
      <c r="N50">
        <v>37</v>
      </c>
      <c r="O50">
        <v>4908</v>
      </c>
      <c r="P50">
        <v>34</v>
      </c>
      <c r="Q50">
        <v>45</v>
      </c>
      <c r="R50">
        <v>1</v>
      </c>
    </row>
    <row r="51" spans="1:18">
      <c r="A51" t="s">
        <v>55</v>
      </c>
      <c r="B51">
        <v>482</v>
      </c>
      <c r="C51">
        <v>300</v>
      </c>
      <c r="D51">
        <v>182</v>
      </c>
      <c r="E51">
        <v>88</v>
      </c>
      <c r="F51">
        <v>130</v>
      </c>
      <c r="G51">
        <v>66</v>
      </c>
      <c r="H51">
        <v>10847</v>
      </c>
      <c r="I51">
        <v>10847</v>
      </c>
      <c r="J51">
        <v>20</v>
      </c>
      <c r="K51">
        <v>20</v>
      </c>
      <c r="L51">
        <v>10771</v>
      </c>
      <c r="M51">
        <v>1</v>
      </c>
      <c r="N51">
        <v>4</v>
      </c>
      <c r="O51">
        <v>668</v>
      </c>
      <c r="P51">
        <v>1</v>
      </c>
      <c r="Q51">
        <v>8</v>
      </c>
      <c r="R51">
        <v>0</v>
      </c>
    </row>
    <row r="52" spans="1:18">
      <c r="A52" t="s">
        <v>56</v>
      </c>
      <c r="B52">
        <v>2005</v>
      </c>
      <c r="C52">
        <v>952</v>
      </c>
      <c r="D52">
        <v>1053</v>
      </c>
      <c r="E52">
        <v>437</v>
      </c>
      <c r="F52">
        <v>331</v>
      </c>
      <c r="G52">
        <v>166</v>
      </c>
      <c r="H52">
        <v>22691</v>
      </c>
      <c r="I52">
        <v>22848</v>
      </c>
      <c r="J52">
        <v>171</v>
      </c>
      <c r="K52">
        <v>14</v>
      </c>
      <c r="L52">
        <v>22160</v>
      </c>
      <c r="M52">
        <v>114</v>
      </c>
      <c r="N52">
        <v>1</v>
      </c>
      <c r="O52">
        <v>1304</v>
      </c>
      <c r="P52">
        <v>3</v>
      </c>
      <c r="Q52">
        <v>29</v>
      </c>
      <c r="R52">
        <v>2</v>
      </c>
    </row>
    <row r="53" spans="1:18">
      <c r="A53" t="s">
        <v>57</v>
      </c>
      <c r="B53">
        <v>186</v>
      </c>
      <c r="C53">
        <v>124</v>
      </c>
      <c r="D53">
        <v>62</v>
      </c>
      <c r="E53">
        <v>57</v>
      </c>
      <c r="F53">
        <v>114</v>
      </c>
      <c r="G53">
        <v>13</v>
      </c>
      <c r="H53">
        <v>10410</v>
      </c>
      <c r="I53">
        <v>10408</v>
      </c>
      <c r="J53">
        <v>1</v>
      </c>
      <c r="K53">
        <v>3</v>
      </c>
      <c r="L53">
        <v>10234</v>
      </c>
      <c r="M53">
        <v>0</v>
      </c>
      <c r="N53">
        <v>1</v>
      </c>
      <c r="O53">
        <v>287</v>
      </c>
      <c r="P53">
        <v>0</v>
      </c>
      <c r="Q53">
        <v>0</v>
      </c>
      <c r="R53">
        <v>0</v>
      </c>
    </row>
    <row r="54" spans="1:18">
      <c r="A54" t="s">
        <v>58</v>
      </c>
      <c r="B54">
        <v>113</v>
      </c>
      <c r="C54">
        <v>70</v>
      </c>
      <c r="D54">
        <v>43</v>
      </c>
      <c r="E54">
        <v>202</v>
      </c>
      <c r="F54">
        <v>46</v>
      </c>
      <c r="G54">
        <v>16</v>
      </c>
      <c r="H54">
        <v>14764</v>
      </c>
      <c r="I54">
        <v>14816</v>
      </c>
      <c r="J54">
        <v>60</v>
      </c>
      <c r="K54">
        <v>8</v>
      </c>
      <c r="L54">
        <v>14717</v>
      </c>
      <c r="M54">
        <v>8</v>
      </c>
      <c r="N54">
        <v>0</v>
      </c>
      <c r="O54">
        <v>728</v>
      </c>
      <c r="P54">
        <v>0</v>
      </c>
      <c r="Q54">
        <v>3</v>
      </c>
      <c r="R54">
        <v>0</v>
      </c>
    </row>
    <row r="55" spans="1:18">
      <c r="A55" t="s">
        <v>59</v>
      </c>
      <c r="B55">
        <v>231</v>
      </c>
      <c r="C55">
        <v>161</v>
      </c>
      <c r="D55">
        <v>70</v>
      </c>
      <c r="E55">
        <v>164</v>
      </c>
      <c r="F55">
        <v>133</v>
      </c>
      <c r="G55">
        <v>44</v>
      </c>
      <c r="H55">
        <v>14691</v>
      </c>
      <c r="I55">
        <v>14676</v>
      </c>
      <c r="J55">
        <v>26</v>
      </c>
      <c r="K55">
        <v>41</v>
      </c>
      <c r="L55">
        <v>14267</v>
      </c>
      <c r="M55">
        <v>3</v>
      </c>
      <c r="N55">
        <v>11</v>
      </c>
      <c r="O55">
        <v>779</v>
      </c>
      <c r="P55">
        <v>3</v>
      </c>
      <c r="Q55">
        <v>3</v>
      </c>
      <c r="R55">
        <v>0</v>
      </c>
    </row>
  </sheetData>
  <sheetProtection autoFilter="0"/>
  <autoFilter ref="A1:R55" xr:uid="{00000000-0009-0000-0000-000010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197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60005</v>
      </c>
      <c r="C2" s="7">
        <f>January!D2</f>
        <v>59228</v>
      </c>
      <c r="D2" s="7">
        <f>FebruaryR!I2</f>
        <v>58775</v>
      </c>
      <c r="E2" s="7">
        <f>FebruaryR!J2</f>
        <v>356</v>
      </c>
      <c r="F2" s="7">
        <f>FebruaryR!K2</f>
        <v>467</v>
      </c>
      <c r="G2" s="7">
        <f>FebruaryR!L2</f>
        <v>57538</v>
      </c>
      <c r="H2" s="7">
        <f>FebruaryR!M2</f>
        <v>167</v>
      </c>
      <c r="I2" s="7">
        <f>FebruaryR!N2</f>
        <v>173</v>
      </c>
      <c r="J2" s="7">
        <f>FebruaryR!B2</f>
        <v>7204</v>
      </c>
      <c r="K2" s="7">
        <f>FebruaryR!C2</f>
        <v>2666</v>
      </c>
      <c r="L2" s="7">
        <f>FebruaryR!D2</f>
        <v>4538</v>
      </c>
      <c r="M2" s="7">
        <f>FebruaryR!U2</f>
        <v>546</v>
      </c>
      <c r="N2" s="7">
        <f>FebruaryR!G2</f>
        <v>611</v>
      </c>
      <c r="O2" s="7">
        <f>FebruaryR!O2</f>
        <v>6401</v>
      </c>
      <c r="P2" s="7">
        <f>FebruaryR!P2</f>
        <v>77</v>
      </c>
      <c r="Q2" s="7">
        <f>FebruaryR!Q2</f>
        <v>173</v>
      </c>
      <c r="R2" s="7">
        <f>FebruaryR!R2</f>
        <v>2</v>
      </c>
      <c r="S2" s="7">
        <f>FebruaryR!E2</f>
        <v>982</v>
      </c>
      <c r="T2" s="7">
        <f>FebruaryR!F2</f>
        <v>1076</v>
      </c>
    </row>
    <row r="3" spans="1:20">
      <c r="A3" s="8" t="s">
        <v>8</v>
      </c>
      <c r="B3" s="8">
        <f>'YTD Totals'!B3</f>
        <v>26133</v>
      </c>
      <c r="C3" s="8">
        <f>January!D3</f>
        <v>26385</v>
      </c>
      <c r="D3" s="8">
        <f>FebruaryR!I3</f>
        <v>25866</v>
      </c>
      <c r="E3" s="8">
        <f>FebruaryR!J3</f>
        <v>262</v>
      </c>
      <c r="F3" s="8">
        <f>FebruaryR!K3</f>
        <v>93</v>
      </c>
      <c r="G3" s="8">
        <f>FebruaryR!L3</f>
        <v>25460</v>
      </c>
      <c r="H3" s="8">
        <f>FebruaryR!M3</f>
        <v>105</v>
      </c>
      <c r="I3" s="8">
        <f>FebruaryR!N3</f>
        <v>53</v>
      </c>
      <c r="J3" s="8">
        <f>FebruaryR!B3</f>
        <v>3224</v>
      </c>
      <c r="K3" s="8">
        <f>FebruaryR!C3</f>
        <v>1117</v>
      </c>
      <c r="L3" s="8">
        <f>FebruaryR!D3</f>
        <v>2107</v>
      </c>
      <c r="M3" s="8">
        <f>FebruaryR!U3</f>
        <v>273</v>
      </c>
      <c r="N3" s="8">
        <f>FebruaryR!G3</f>
        <v>308</v>
      </c>
      <c r="O3" s="8">
        <f>FebruaryR!O3</f>
        <v>3909</v>
      </c>
      <c r="P3" s="8">
        <f>FebruaryR!P3</f>
        <v>45</v>
      </c>
      <c r="Q3" s="8">
        <f>FebruaryR!Q3</f>
        <v>123</v>
      </c>
      <c r="R3" s="8">
        <f>FebruaryR!R3</f>
        <v>3</v>
      </c>
      <c r="S3" s="8">
        <f>FebruaryR!E3</f>
        <v>334</v>
      </c>
      <c r="T3" s="8">
        <f>FebruaryR!F3</f>
        <v>396</v>
      </c>
    </row>
    <row r="4" spans="1:20">
      <c r="A4" s="7" t="s">
        <v>9</v>
      </c>
      <c r="B4" s="7">
        <f>'YTD Totals'!B4</f>
        <v>67246</v>
      </c>
      <c r="C4" s="7">
        <f>January!D4</f>
        <v>65891</v>
      </c>
      <c r="D4" s="7">
        <f>FebruaryR!I4</f>
        <v>65919</v>
      </c>
      <c r="E4" s="7">
        <f>FebruaryR!J4</f>
        <v>597</v>
      </c>
      <c r="F4" s="7">
        <f>FebruaryR!K4</f>
        <v>464</v>
      </c>
      <c r="G4" s="7">
        <f>FebruaryR!L4</f>
        <v>62780</v>
      </c>
      <c r="H4" s="7">
        <f>FebruaryR!M4</f>
        <v>372</v>
      </c>
      <c r="I4" s="7">
        <f>FebruaryR!N4</f>
        <v>107</v>
      </c>
      <c r="J4" s="7">
        <f>FebruaryR!B4</f>
        <v>12894</v>
      </c>
      <c r="K4" s="7">
        <f>FebruaryR!C4</f>
        <v>3921</v>
      </c>
      <c r="L4" s="7">
        <f>FebruaryR!D4</f>
        <v>8973</v>
      </c>
      <c r="M4" s="7">
        <f>FebruaryR!U5</f>
        <v>990</v>
      </c>
      <c r="N4" s="7">
        <f>FebruaryR!G4</f>
        <v>934</v>
      </c>
      <c r="O4" s="7">
        <f>FebruaryR!O4</f>
        <v>6544</v>
      </c>
      <c r="P4" s="7">
        <f>FebruaryR!P4</f>
        <v>103</v>
      </c>
      <c r="Q4" s="7">
        <f>FebruaryR!Q4</f>
        <v>265</v>
      </c>
      <c r="R4" s="7">
        <f>FebruaryR!R4</f>
        <v>6</v>
      </c>
      <c r="S4" s="7">
        <f>FebruaryR!E4</f>
        <v>851</v>
      </c>
      <c r="T4" s="7">
        <f>FebruaryR!F4</f>
        <v>1022</v>
      </c>
    </row>
    <row r="5" spans="1:20">
      <c r="A5" s="8" t="s">
        <v>10</v>
      </c>
      <c r="B5" s="8">
        <f>'YTD Totals'!B5</f>
        <v>11962</v>
      </c>
      <c r="C5" s="8">
        <f>January!D5</f>
        <v>12026</v>
      </c>
      <c r="D5" s="8">
        <f>FebruaryR!I5</f>
        <v>12107</v>
      </c>
      <c r="E5" s="8">
        <f>FebruaryR!J5</f>
        <v>7</v>
      </c>
      <c r="F5" s="8">
        <f>FebruaryR!K5</f>
        <v>1</v>
      </c>
      <c r="G5" s="8">
        <f>FebruaryR!L5</f>
        <v>11830</v>
      </c>
      <c r="H5" s="8">
        <f>FebruaryR!M5</f>
        <v>1</v>
      </c>
      <c r="I5" s="8">
        <f>FebruaryR!N5</f>
        <v>0</v>
      </c>
      <c r="J5" s="8">
        <f>FebruaryR!B5</f>
        <v>564</v>
      </c>
      <c r="K5" s="8">
        <f>FebruaryR!C5</f>
        <v>111</v>
      </c>
      <c r="L5" s="8">
        <f>FebruaryR!D5</f>
        <v>453</v>
      </c>
      <c r="M5" s="8">
        <f>FebruaryR!U7</f>
        <v>13</v>
      </c>
      <c r="N5" s="8">
        <f>FebruaryR!G5</f>
        <v>25</v>
      </c>
      <c r="O5" s="8">
        <f>FebruaryR!O5</f>
        <v>161</v>
      </c>
      <c r="P5" s="8">
        <f>FebruaryR!P5</f>
        <v>2</v>
      </c>
      <c r="Q5" s="8">
        <f>FebruaryR!Q5</f>
        <v>3</v>
      </c>
      <c r="R5" s="8">
        <f>FebruaryR!R5</f>
        <v>0</v>
      </c>
      <c r="S5" s="8">
        <f>FebruaryR!E5</f>
        <v>77</v>
      </c>
      <c r="T5" s="8">
        <f>FebruaryR!F5</f>
        <v>21</v>
      </c>
    </row>
    <row r="6" spans="1:20">
      <c r="A6" s="7" t="s">
        <v>11</v>
      </c>
      <c r="B6" s="7">
        <f>'YTD Totals'!B6</f>
        <v>57156</v>
      </c>
      <c r="C6" s="7">
        <f>January!D6</f>
        <v>58233</v>
      </c>
      <c r="D6" s="7">
        <f>FebruaryR!I6</f>
        <v>58984</v>
      </c>
      <c r="E6" s="7">
        <f>FebruaryR!J6</f>
        <v>577</v>
      </c>
      <c r="F6" s="7">
        <f>FebruaryR!K6</f>
        <v>146</v>
      </c>
      <c r="G6" s="7">
        <f>FebruaryR!L6</f>
        <v>56667</v>
      </c>
      <c r="H6" s="7">
        <f>FebruaryR!M6</f>
        <v>343</v>
      </c>
      <c r="I6" s="7">
        <f>FebruaryR!N6</f>
        <v>103</v>
      </c>
      <c r="J6" s="7">
        <f>FebruaryR!B6</f>
        <v>8614</v>
      </c>
      <c r="K6" s="7">
        <f>FebruaryR!C6</f>
        <v>2823</v>
      </c>
      <c r="L6" s="7">
        <f>FebruaryR!D6</f>
        <v>5791</v>
      </c>
      <c r="M6" s="7">
        <f>FebruaryR!U8</f>
        <v>322</v>
      </c>
      <c r="N6" s="7">
        <f>FebruaryR!G6</f>
        <v>828</v>
      </c>
      <c r="O6" s="7">
        <f>FebruaryR!O6</f>
        <v>12218</v>
      </c>
      <c r="P6" s="7">
        <f>FebruaryR!P6</f>
        <v>140</v>
      </c>
      <c r="Q6" s="7">
        <f>FebruaryR!Q6</f>
        <v>242</v>
      </c>
      <c r="R6" s="7">
        <f>FebruaryR!R6</f>
        <v>5</v>
      </c>
      <c r="S6" s="7">
        <f>FebruaryR!E6</f>
        <v>1117</v>
      </c>
      <c r="T6" s="7">
        <f>FebruaryR!F6</f>
        <v>1047</v>
      </c>
    </row>
    <row r="7" spans="1:20">
      <c r="A7" s="8" t="s">
        <v>12</v>
      </c>
      <c r="B7" s="8">
        <f>'YTD Totals'!B7</f>
        <v>14058</v>
      </c>
      <c r="C7" s="8">
        <f>January!D7</f>
        <v>14245</v>
      </c>
      <c r="D7" s="8">
        <f>FebruaryR!I7</f>
        <v>14476</v>
      </c>
      <c r="E7" s="8">
        <f>FebruaryR!J7</f>
        <v>92</v>
      </c>
      <c r="F7" s="8">
        <f>FebruaryR!K7</f>
        <v>18</v>
      </c>
      <c r="G7" s="8">
        <f>FebruaryR!L7</f>
        <v>14377</v>
      </c>
      <c r="H7" s="8">
        <f>FebruaryR!M7</f>
        <v>38</v>
      </c>
      <c r="I7" s="8">
        <f>FebruaryR!N7</f>
        <v>4</v>
      </c>
      <c r="J7" s="8">
        <f>FebruaryR!B7</f>
        <v>733</v>
      </c>
      <c r="K7" s="8">
        <f>FebruaryR!C7</f>
        <v>406</v>
      </c>
      <c r="L7" s="8">
        <f>FebruaryR!D7</f>
        <v>327</v>
      </c>
      <c r="M7" s="8">
        <f>FebruaryR!U9</f>
        <v>15</v>
      </c>
      <c r="N7" s="8">
        <f>FebruaryR!G7</f>
        <v>86</v>
      </c>
      <c r="O7" s="8">
        <f>FebruaryR!O7</f>
        <v>630</v>
      </c>
      <c r="P7" s="8">
        <f>FebruaryR!P7</f>
        <v>7</v>
      </c>
      <c r="Q7" s="8">
        <f>FebruaryR!Q7</f>
        <v>13</v>
      </c>
      <c r="R7" s="8">
        <f>FebruaryR!R7</f>
        <v>0</v>
      </c>
      <c r="S7" s="8">
        <f>FebruaryR!E7</f>
        <v>127</v>
      </c>
      <c r="T7" s="8">
        <f>FebruaryR!F7</f>
        <v>135</v>
      </c>
    </row>
    <row r="8" spans="1:20">
      <c r="A8" s="7" t="s">
        <v>13</v>
      </c>
      <c r="B8" s="7">
        <f>'YTD Totals'!B8</f>
        <v>9608</v>
      </c>
      <c r="C8" s="7">
        <f>January!D8</f>
        <v>9614</v>
      </c>
      <c r="D8" s="7">
        <f>FebruaryR!I8</f>
        <v>9498</v>
      </c>
      <c r="E8" s="7">
        <f>FebruaryR!J8</f>
        <v>0</v>
      </c>
      <c r="F8" s="7">
        <f>FebruaryR!K8</f>
        <v>106</v>
      </c>
      <c r="G8" s="7">
        <f>FebruaryR!L8</f>
        <v>9353</v>
      </c>
      <c r="H8" s="7">
        <f>FebruaryR!M8</f>
        <v>0</v>
      </c>
      <c r="I8" s="7">
        <f>FebruaryR!N8</f>
        <v>7</v>
      </c>
      <c r="J8" s="7">
        <f>FebruaryR!B8</f>
        <v>404</v>
      </c>
      <c r="K8" s="7">
        <f>FebruaryR!C8</f>
        <v>308</v>
      </c>
      <c r="L8" s="7">
        <f>FebruaryR!D8</f>
        <v>96</v>
      </c>
      <c r="M8" s="7">
        <f>FebruaryR!U10</f>
        <v>18</v>
      </c>
      <c r="N8" s="7">
        <f>FebruaryR!G8</f>
        <v>54</v>
      </c>
      <c r="O8" s="7">
        <f>FebruaryR!O8</f>
        <v>487</v>
      </c>
      <c r="P8" s="7">
        <f>FebruaryR!P8</f>
        <v>2</v>
      </c>
      <c r="Q8" s="7">
        <f>FebruaryR!Q8</f>
        <v>14</v>
      </c>
      <c r="R8" s="7">
        <f>FebruaryR!R8</f>
        <v>0</v>
      </c>
      <c r="S8" s="7">
        <f>FebruaryR!E8</f>
        <v>46</v>
      </c>
      <c r="T8" s="7">
        <f>FebruaryR!F8</f>
        <v>96</v>
      </c>
    </row>
    <row r="9" spans="1:20">
      <c r="A9" s="8" t="s">
        <v>14</v>
      </c>
      <c r="B9" s="8">
        <f>'YTD Totals'!B9</f>
        <v>8361</v>
      </c>
      <c r="C9" s="8">
        <f>January!D9</f>
        <v>8223</v>
      </c>
      <c r="D9" s="8">
        <f>FebruaryR!I9</f>
        <v>8156</v>
      </c>
      <c r="E9" s="8">
        <f>FebruaryR!J9</f>
        <v>93</v>
      </c>
      <c r="F9" s="8">
        <f>FebruaryR!K9</f>
        <v>42</v>
      </c>
      <c r="G9" s="8">
        <f>FebruaryR!L9</f>
        <v>8060</v>
      </c>
      <c r="H9" s="8">
        <f>FebruaryR!M9</f>
        <v>20</v>
      </c>
      <c r="I9" s="8">
        <f>FebruaryR!N9</f>
        <v>6</v>
      </c>
      <c r="J9" s="8">
        <f>FebruaryR!B9</f>
        <v>414</v>
      </c>
      <c r="K9" s="8">
        <f>FebruaryR!C9</f>
        <v>191</v>
      </c>
      <c r="L9" s="8">
        <f>FebruaryR!D9</f>
        <v>223</v>
      </c>
      <c r="M9" s="8">
        <f>FebruaryR!U11</f>
        <v>19</v>
      </c>
      <c r="N9" s="8">
        <f>FebruaryR!G9</f>
        <v>59</v>
      </c>
      <c r="O9" s="8">
        <f>FebruaryR!O9</f>
        <v>203</v>
      </c>
      <c r="P9" s="8">
        <f>FebruaryR!P9</f>
        <v>3</v>
      </c>
      <c r="Q9" s="8">
        <f>FebruaryR!Q9</f>
        <v>23</v>
      </c>
      <c r="R9" s="8">
        <f>FebruaryR!R9</f>
        <v>5</v>
      </c>
      <c r="S9" s="8">
        <f>FebruaryR!E9</f>
        <v>40</v>
      </c>
      <c r="T9" s="8">
        <f>FebruaryR!F9</f>
        <v>18</v>
      </c>
    </row>
    <row r="10" spans="1:20">
      <c r="A10" s="7" t="s">
        <v>15</v>
      </c>
      <c r="B10" s="7">
        <f>'YTD Totals'!B10</f>
        <v>5366</v>
      </c>
      <c r="C10" s="7">
        <f>January!D10</f>
        <v>5362</v>
      </c>
      <c r="D10" s="7">
        <f>FebruaryR!I10</f>
        <v>5443</v>
      </c>
      <c r="E10" s="7">
        <f>FebruaryR!J10</f>
        <v>44</v>
      </c>
      <c r="F10" s="7">
        <f>FebruaryR!K10</f>
        <v>8</v>
      </c>
      <c r="G10" s="7">
        <f>FebruaryR!L10</f>
        <v>5361</v>
      </c>
      <c r="H10" s="7">
        <f>FebruaryR!M10</f>
        <v>0</v>
      </c>
      <c r="I10" s="7">
        <f>FebruaryR!N10</f>
        <v>4</v>
      </c>
      <c r="J10" s="7">
        <f>FebruaryR!B10</f>
        <v>425</v>
      </c>
      <c r="K10" s="7">
        <f>FebruaryR!C10</f>
        <v>29</v>
      </c>
      <c r="L10" s="7">
        <f>FebruaryR!D10</f>
        <v>396</v>
      </c>
      <c r="M10" s="7">
        <f>FebruaryR!U12</f>
        <v>2</v>
      </c>
      <c r="N10" s="7">
        <f>FebruaryR!G10</f>
        <v>40</v>
      </c>
      <c r="O10" s="7">
        <f>FebruaryR!O10</f>
        <v>137</v>
      </c>
      <c r="P10" s="7">
        <f>FebruaryR!P10</f>
        <v>17</v>
      </c>
      <c r="Q10" s="7">
        <f>FebruaryR!Q10</f>
        <v>20</v>
      </c>
      <c r="R10" s="7">
        <f>FebruaryR!R10</f>
        <v>0</v>
      </c>
      <c r="S10" s="7">
        <f>FebruaryR!E10</f>
        <v>30</v>
      </c>
      <c r="T10" s="7">
        <f>FebruaryR!F10</f>
        <v>0</v>
      </c>
    </row>
    <row r="11" spans="1:20">
      <c r="A11" s="8" t="s">
        <v>16</v>
      </c>
      <c r="B11" s="8">
        <f>'YTD Totals'!B11</f>
        <v>35730</v>
      </c>
      <c r="C11" s="8">
        <f>January!D11</f>
        <v>350</v>
      </c>
      <c r="D11" s="8">
        <f>FebruaryR!I11</f>
        <v>361</v>
      </c>
      <c r="E11" s="8">
        <f>FebruaryR!J11</f>
        <v>0</v>
      </c>
      <c r="F11" s="8">
        <f>FebruaryR!K11</f>
        <v>0</v>
      </c>
      <c r="G11" s="8">
        <f>FebruaryR!L11</f>
        <v>361</v>
      </c>
      <c r="H11" s="8">
        <f>FebruaryR!M11</f>
        <v>0</v>
      </c>
      <c r="I11" s="8">
        <f>FebruaryR!N11</f>
        <v>0</v>
      </c>
      <c r="J11" s="8">
        <f>FebruaryR!B11</f>
        <v>0</v>
      </c>
      <c r="K11" s="8">
        <f>FebruaryR!C11</f>
        <v>0</v>
      </c>
      <c r="L11" s="8">
        <f>FebruaryR!D11</f>
        <v>0</v>
      </c>
      <c r="M11" s="8"/>
      <c r="N11" s="8">
        <f>FebruaryR!G11</f>
        <v>0</v>
      </c>
      <c r="O11" s="8">
        <f>FebruaryR!O11</f>
        <v>44</v>
      </c>
      <c r="P11" s="8">
        <f>FebruaryR!P11</f>
        <v>0</v>
      </c>
      <c r="Q11" s="8">
        <f>FebruaryR!Q11</f>
        <v>0</v>
      </c>
      <c r="R11" s="8">
        <f>FebruaryR!R11</f>
        <v>0</v>
      </c>
      <c r="S11" s="8">
        <f>FebruaryR!E11</f>
        <v>0</v>
      </c>
      <c r="T11" s="8">
        <f>FebruaryR!F11</f>
        <v>0</v>
      </c>
    </row>
    <row r="12" spans="1:20">
      <c r="A12" s="9" t="s">
        <v>17</v>
      </c>
      <c r="B12" s="9">
        <f>'YTD Totals'!B12</f>
        <v>2903</v>
      </c>
      <c r="C12" s="9">
        <f>January!D12</f>
        <v>3084</v>
      </c>
      <c r="D12" s="9">
        <f>FebruaryR!I12</f>
        <v>2451</v>
      </c>
      <c r="E12" s="9">
        <f>FebruaryR!J12</f>
        <v>20</v>
      </c>
      <c r="F12" s="9">
        <f>FebruaryR!K12</f>
        <v>17</v>
      </c>
      <c r="G12" s="9">
        <f>FebruaryR!L12</f>
        <v>2401</v>
      </c>
      <c r="H12" s="9">
        <f>FebruaryR!M12</f>
        <v>12</v>
      </c>
      <c r="I12" s="9">
        <f>FebruaryR!N12</f>
        <v>7</v>
      </c>
      <c r="J12" s="9">
        <f>FebruaryR!B12</f>
        <v>191</v>
      </c>
      <c r="K12" s="9">
        <f>FebruaryR!C12</f>
        <v>44</v>
      </c>
      <c r="L12" s="9">
        <f>FebruaryR!D12</f>
        <v>147</v>
      </c>
      <c r="M12" s="9"/>
      <c r="N12" s="9">
        <f>FebruaryR!G12</f>
        <v>35</v>
      </c>
      <c r="O12" s="9">
        <f>FebruaryR!O12</f>
        <v>495</v>
      </c>
      <c r="P12" s="9">
        <f>FebruaryR!P12</f>
        <v>15</v>
      </c>
      <c r="Q12" s="9">
        <f>FebruaryR!Q12</f>
        <v>10</v>
      </c>
      <c r="R12" s="9">
        <f>FebruaryR!R12</f>
        <v>0</v>
      </c>
      <c r="S12" s="9">
        <f>FebruaryR!E12</f>
        <v>14</v>
      </c>
      <c r="T12" s="9">
        <f>FebruaryR!F12</f>
        <v>28</v>
      </c>
    </row>
    <row r="13" spans="1:20">
      <c r="A13" s="9" t="s">
        <v>18</v>
      </c>
      <c r="B13" s="9">
        <f>'YTD Totals'!B13</f>
        <v>4779</v>
      </c>
      <c r="C13" s="9">
        <f>January!D13</f>
        <v>5084</v>
      </c>
      <c r="D13" s="9">
        <f>FebruaryR!I13</f>
        <v>4839</v>
      </c>
      <c r="E13" s="9">
        <f>FebruaryR!J13</f>
        <v>65</v>
      </c>
      <c r="F13" s="9">
        <f>FebruaryR!K13</f>
        <v>60</v>
      </c>
      <c r="G13" s="9">
        <f>FebruaryR!L13</f>
        <v>4747</v>
      </c>
      <c r="H13" s="9">
        <f>FebruaryR!M13</f>
        <v>37</v>
      </c>
      <c r="I13" s="9">
        <f>FebruaryR!N13</f>
        <v>13</v>
      </c>
      <c r="J13" s="9">
        <f>FebruaryR!B13</f>
        <v>478</v>
      </c>
      <c r="K13" s="9">
        <f>FebruaryR!C13</f>
        <v>248</v>
      </c>
      <c r="L13" s="9">
        <f>FebruaryR!D13</f>
        <v>230</v>
      </c>
      <c r="M13" s="9"/>
      <c r="N13" s="9">
        <f>FebruaryR!G13</f>
        <v>68</v>
      </c>
      <c r="O13" s="9">
        <f>FebruaryR!O13</f>
        <v>517</v>
      </c>
      <c r="P13" s="9">
        <f>FebruaryR!P13</f>
        <v>1</v>
      </c>
      <c r="Q13" s="9">
        <f>FebruaryR!Q13</f>
        <v>9</v>
      </c>
      <c r="R13" s="9">
        <f>FebruaryR!R13</f>
        <v>0</v>
      </c>
      <c r="S13" s="9">
        <f>FebruaryR!E13</f>
        <v>130</v>
      </c>
      <c r="T13" s="9">
        <f>FebruaryR!F13</f>
        <v>155</v>
      </c>
    </row>
    <row r="14" spans="1:20">
      <c r="A14" s="9" t="s">
        <v>19</v>
      </c>
      <c r="B14" s="9">
        <f>'YTD Totals'!B14</f>
        <v>12816</v>
      </c>
      <c r="C14" s="9">
        <f>January!D14</f>
        <v>11771</v>
      </c>
      <c r="D14" s="9">
        <f>FebruaryR!I14</f>
        <v>11999</v>
      </c>
      <c r="E14" s="9">
        <f>FebruaryR!J14</f>
        <v>108</v>
      </c>
      <c r="F14" s="9">
        <f>FebruaryR!K14</f>
        <v>43</v>
      </c>
      <c r="G14" s="9">
        <f>FebruaryR!L14</f>
        <v>11739</v>
      </c>
      <c r="H14" s="9">
        <f>FebruaryR!M14</f>
        <v>58</v>
      </c>
      <c r="I14" s="9">
        <f>FebruaryR!N14</f>
        <v>10</v>
      </c>
      <c r="J14" s="9">
        <f>FebruaryR!B14</f>
        <v>949</v>
      </c>
      <c r="K14" s="9">
        <f>FebruaryR!C14</f>
        <v>426</v>
      </c>
      <c r="L14" s="9">
        <f>FebruaryR!D14</f>
        <v>523</v>
      </c>
      <c r="M14" s="9"/>
      <c r="N14" s="9">
        <f>FebruaryR!G14</f>
        <v>132</v>
      </c>
      <c r="O14" s="9">
        <f>FebruaryR!O14</f>
        <v>1140</v>
      </c>
      <c r="P14" s="9">
        <f>FebruaryR!P14</f>
        <v>26</v>
      </c>
      <c r="Q14" s="9">
        <f>FebruaryR!Q14</f>
        <v>30</v>
      </c>
      <c r="R14" s="9">
        <f>FebruaryR!R14</f>
        <v>2</v>
      </c>
      <c r="S14" s="9">
        <f>FebruaryR!E14</f>
        <v>332</v>
      </c>
      <c r="T14" s="9">
        <f>FebruaryR!F14</f>
        <v>171</v>
      </c>
    </row>
    <row r="15" spans="1:20">
      <c r="A15" s="9" t="s">
        <v>20</v>
      </c>
      <c r="B15" s="9">
        <f>'YTD Totals'!B15</f>
        <v>7265</v>
      </c>
      <c r="C15" s="9">
        <f>January!D15</f>
        <v>7423</v>
      </c>
      <c r="D15" s="9">
        <f>FebruaryR!I15</f>
        <v>7671</v>
      </c>
      <c r="E15" s="9">
        <f>FebruaryR!J15</f>
        <v>92</v>
      </c>
      <c r="F15" s="9">
        <f>FebruaryR!K15</f>
        <v>67</v>
      </c>
      <c r="G15" s="9">
        <f>FebruaryR!L15</f>
        <v>7559</v>
      </c>
      <c r="H15" s="9">
        <f>FebruaryR!M15</f>
        <v>47</v>
      </c>
      <c r="I15" s="9">
        <f>FebruaryR!N15</f>
        <v>22</v>
      </c>
      <c r="J15" s="9">
        <f>FebruaryR!B15</f>
        <v>713</v>
      </c>
      <c r="K15" s="9">
        <f>FebruaryR!C15</f>
        <v>350</v>
      </c>
      <c r="L15" s="9">
        <f>FebruaryR!D15</f>
        <v>363</v>
      </c>
      <c r="M15" s="9"/>
      <c r="N15" s="9">
        <f>FebruaryR!G15</f>
        <v>81</v>
      </c>
      <c r="O15" s="9">
        <f>FebruaryR!O15</f>
        <v>753</v>
      </c>
      <c r="P15" s="9">
        <f>FebruaryR!P15</f>
        <v>9</v>
      </c>
      <c r="Q15" s="9">
        <f>FebruaryR!Q15</f>
        <v>16</v>
      </c>
      <c r="R15" s="9">
        <f>FebruaryR!R15</f>
        <v>1</v>
      </c>
      <c r="S15" s="9">
        <f>FebruaryR!E15</f>
        <v>266</v>
      </c>
      <c r="T15" s="9">
        <f>FebruaryR!F15</f>
        <v>126</v>
      </c>
    </row>
    <row r="16" spans="1:20">
      <c r="A16" s="5" t="s">
        <v>70</v>
      </c>
      <c r="B16" s="5">
        <f>'YTD Totals'!B16</f>
        <v>27763</v>
      </c>
      <c r="C16" s="5">
        <f>SUM(C12:C15)</f>
        <v>27362</v>
      </c>
      <c r="D16" s="5">
        <f t="shared" ref="D16:L16" si="0">SUM(D12:D15)</f>
        <v>26960</v>
      </c>
      <c r="E16" s="5">
        <f t="shared" si="0"/>
        <v>285</v>
      </c>
      <c r="F16" s="5">
        <f t="shared" si="0"/>
        <v>187</v>
      </c>
      <c r="G16" s="5">
        <f t="shared" si="0"/>
        <v>26446</v>
      </c>
      <c r="H16" s="5">
        <f t="shared" si="0"/>
        <v>154</v>
      </c>
      <c r="I16" s="5">
        <f t="shared" si="0"/>
        <v>52</v>
      </c>
      <c r="J16" s="5">
        <f t="shared" si="0"/>
        <v>2331</v>
      </c>
      <c r="K16" s="5">
        <f t="shared" si="0"/>
        <v>1068</v>
      </c>
      <c r="L16" s="5">
        <f t="shared" si="0"/>
        <v>1263</v>
      </c>
      <c r="M16" s="5">
        <f>FebruaryR!U14</f>
        <v>103</v>
      </c>
      <c r="N16" s="5">
        <f t="shared" ref="N16:T16" si="1">SUM(N12:N15)</f>
        <v>316</v>
      </c>
      <c r="O16" s="5">
        <f t="shared" si="1"/>
        <v>2905</v>
      </c>
      <c r="P16" s="5">
        <f>SUM(Q12:Q15)</f>
        <v>65</v>
      </c>
      <c r="Q16" s="5">
        <f>SUM(P12:P15)</f>
        <v>51</v>
      </c>
      <c r="R16" s="5">
        <f t="shared" si="1"/>
        <v>3</v>
      </c>
      <c r="S16" s="5">
        <f t="shared" si="1"/>
        <v>742</v>
      </c>
      <c r="T16" s="5">
        <f t="shared" si="1"/>
        <v>480</v>
      </c>
    </row>
    <row r="17" spans="1:20">
      <c r="A17" s="8" t="s">
        <v>21</v>
      </c>
      <c r="B17" s="8">
        <f>'YTD Totals'!B17</f>
        <v>8961</v>
      </c>
      <c r="C17" s="8">
        <f>January!D17</f>
        <v>9121</v>
      </c>
      <c r="D17" s="8">
        <f>FebruaryR!I16</f>
        <v>8530</v>
      </c>
      <c r="E17" s="8">
        <f>FebruaryR!J16</f>
        <v>109</v>
      </c>
      <c r="F17" s="8">
        <f>FebruaryR!K16</f>
        <v>577</v>
      </c>
      <c r="G17" s="8">
        <f>FebruaryR!L16</f>
        <v>8413</v>
      </c>
      <c r="H17" s="8">
        <f>FebruaryR!M16</f>
        <v>11</v>
      </c>
      <c r="I17" s="8">
        <f>FebruaryR!N16</f>
        <v>159</v>
      </c>
      <c r="J17" s="8">
        <f>FebruaryR!B16</f>
        <v>463</v>
      </c>
      <c r="K17" s="8">
        <f>FebruaryR!C16</f>
        <v>121</v>
      </c>
      <c r="L17" s="8">
        <f>FebruaryR!D16</f>
        <v>342</v>
      </c>
      <c r="M17" s="8">
        <f>FebruaryR!U15</f>
        <v>37</v>
      </c>
      <c r="N17" s="8">
        <f>FebruaryR!G16</f>
        <v>31</v>
      </c>
      <c r="O17" s="8">
        <f>FebruaryR!O16</f>
        <v>353</v>
      </c>
      <c r="P17" s="8">
        <f>FebruaryR!P16</f>
        <v>0</v>
      </c>
      <c r="Q17" s="8">
        <f>FebruaryR!Q16</f>
        <v>11</v>
      </c>
      <c r="R17" s="8">
        <f>FebruaryR!R16</f>
        <v>0</v>
      </c>
      <c r="S17" s="8">
        <f>FebruaryR!E16</f>
        <v>91</v>
      </c>
      <c r="T17" s="8">
        <f>FebruaryR!F16</f>
        <v>31</v>
      </c>
    </row>
    <row r="18" spans="1:20">
      <c r="A18" s="7" t="s">
        <v>22</v>
      </c>
      <c r="B18" s="7">
        <f>'YTD Totals'!B18</f>
        <v>16538</v>
      </c>
      <c r="C18" s="7">
        <f>January!D18</f>
        <v>16116</v>
      </c>
      <c r="D18" s="7">
        <f>FebruaryR!I17</f>
        <v>16151</v>
      </c>
      <c r="E18" s="7">
        <f>FebruaryR!J17</f>
        <v>160</v>
      </c>
      <c r="F18" s="7">
        <f>FebruaryR!K17</f>
        <v>114</v>
      </c>
      <c r="G18" s="7">
        <f>FebruaryR!L17</f>
        <v>15920</v>
      </c>
      <c r="H18" s="7">
        <f>FebruaryR!M17</f>
        <v>68</v>
      </c>
      <c r="I18" s="7">
        <f>FebruaryR!N17</f>
        <v>16</v>
      </c>
      <c r="J18" s="7">
        <f>FebruaryR!B17</f>
        <v>3309</v>
      </c>
      <c r="K18" s="7">
        <f>FebruaryR!C17</f>
        <v>836</v>
      </c>
      <c r="L18" s="7">
        <f>FebruaryR!D17</f>
        <v>2473</v>
      </c>
      <c r="M18" s="7">
        <f>FebruaryR!U16</f>
        <v>366</v>
      </c>
      <c r="N18" s="7">
        <f>FebruaryR!G17</f>
        <v>247</v>
      </c>
      <c r="O18" s="7">
        <f>FebruaryR!O17</f>
        <v>2144</v>
      </c>
      <c r="P18" s="7">
        <f>FebruaryR!P17</f>
        <v>30</v>
      </c>
      <c r="Q18" s="7">
        <f>FebruaryR!Q17</f>
        <v>87</v>
      </c>
      <c r="R18" s="7">
        <f>FebruaryR!R17</f>
        <v>0</v>
      </c>
      <c r="S18" s="7">
        <f>FebruaryR!E17</f>
        <v>322</v>
      </c>
      <c r="T18" s="7">
        <f>FebruaryR!F17</f>
        <v>489</v>
      </c>
    </row>
    <row r="19" spans="1:20">
      <c r="A19" s="8" t="s">
        <v>23</v>
      </c>
      <c r="B19" s="8">
        <f>'YTD Totals'!B19</f>
        <v>11179</v>
      </c>
      <c r="C19" s="8">
        <f>January!D19</f>
        <v>11443</v>
      </c>
      <c r="D19" s="8">
        <f>FebruaryR!I18</f>
        <v>11663</v>
      </c>
      <c r="E19" s="8">
        <f>FebruaryR!J18</f>
        <v>47</v>
      </c>
      <c r="F19" s="8">
        <f>FebruaryR!K18</f>
        <v>2</v>
      </c>
      <c r="G19" s="8">
        <f>FebruaryR!L18</f>
        <v>11531</v>
      </c>
      <c r="H19" s="8">
        <f>FebruaryR!M18</f>
        <v>10</v>
      </c>
      <c r="I19" s="8">
        <f>FebruaryR!N18</f>
        <v>0</v>
      </c>
      <c r="J19" s="8">
        <f>FebruaryR!B18</f>
        <v>532</v>
      </c>
      <c r="K19" s="8">
        <f>FebruaryR!C18</f>
        <v>148</v>
      </c>
      <c r="L19" s="8">
        <f>FebruaryR!D18</f>
        <v>384</v>
      </c>
      <c r="M19" s="8">
        <f>FebruaryR!U4</f>
        <v>5</v>
      </c>
      <c r="N19" s="8">
        <f>FebruaryR!G18</f>
        <v>32</v>
      </c>
      <c r="O19" s="8">
        <f>FebruaryR!O18</f>
        <v>110</v>
      </c>
      <c r="P19" s="8">
        <f>FebruaryR!P18</f>
        <v>2</v>
      </c>
      <c r="Q19" s="8">
        <f>FebruaryR!Q18</f>
        <v>8</v>
      </c>
      <c r="R19" s="8">
        <f>FebruaryR!R18</f>
        <v>0</v>
      </c>
      <c r="S19" s="8">
        <f>FebruaryR!E18</f>
        <v>70</v>
      </c>
      <c r="T19" s="8">
        <f>FebruaryR!F18</f>
        <v>57</v>
      </c>
    </row>
    <row r="20" spans="1:20">
      <c r="A20" s="7" t="s">
        <v>24</v>
      </c>
      <c r="B20" s="7">
        <f>'YTD Totals'!B20</f>
        <v>31360</v>
      </c>
      <c r="C20" s="7">
        <f>January!D20</f>
        <v>30019</v>
      </c>
      <c r="D20" s="7">
        <f>FebruaryR!I19</f>
        <v>29827</v>
      </c>
      <c r="E20" s="7">
        <f>FebruaryR!J19</f>
        <v>310</v>
      </c>
      <c r="F20" s="7">
        <f>FebruaryR!K19</f>
        <v>204</v>
      </c>
      <c r="G20" s="7">
        <f>FebruaryR!L19</f>
        <v>29097</v>
      </c>
      <c r="H20" s="7">
        <f>FebruaryR!M19</f>
        <v>55</v>
      </c>
      <c r="I20" s="7">
        <f>FebruaryR!N19</f>
        <v>47</v>
      </c>
      <c r="J20" s="7">
        <f>FebruaryR!B19</f>
        <v>3529</v>
      </c>
      <c r="K20" s="7">
        <f>FebruaryR!C19</f>
        <v>1381</v>
      </c>
      <c r="L20" s="7">
        <f>FebruaryR!D19</f>
        <v>2148</v>
      </c>
      <c r="M20" s="7">
        <f>FebruaryR!U27</f>
        <v>154</v>
      </c>
      <c r="N20" s="7">
        <f>FebruaryR!G19</f>
        <v>356</v>
      </c>
      <c r="O20" s="7">
        <f>FebruaryR!O19</f>
        <v>2745</v>
      </c>
      <c r="P20" s="7">
        <f>FebruaryR!P19</f>
        <v>20</v>
      </c>
      <c r="Q20" s="7">
        <f>FebruaryR!Q19</f>
        <v>87</v>
      </c>
      <c r="R20" s="7">
        <f>FebruaryR!R19</f>
        <v>0</v>
      </c>
      <c r="S20" s="7">
        <f>FebruaryR!E19</f>
        <v>229</v>
      </c>
      <c r="T20" s="7">
        <f>FebruaryR!F19</f>
        <v>444</v>
      </c>
    </row>
    <row r="21" spans="1:20">
      <c r="A21" s="8" t="s">
        <v>173</v>
      </c>
      <c r="B21" s="8">
        <f>'YTD Totals'!B21</f>
        <v>8584</v>
      </c>
      <c r="C21" s="8">
        <f>January!D21</f>
        <v>6201</v>
      </c>
      <c r="D21" s="8">
        <f>FebruaryR!I20</f>
        <v>5512</v>
      </c>
      <c r="E21" s="8">
        <f>FebruaryR!J20</f>
        <v>1</v>
      </c>
      <c r="F21" s="8">
        <f>FebruaryR!K20</f>
        <v>7</v>
      </c>
      <c r="G21" s="8">
        <f>FebruaryR!L20</f>
        <v>5177</v>
      </c>
      <c r="H21" s="8">
        <f>FebruaryR!M20</f>
        <v>1</v>
      </c>
      <c r="I21" s="8">
        <f>FebruaryR!N20</f>
        <v>1</v>
      </c>
      <c r="J21" s="8">
        <f>FebruaryR!B20</f>
        <v>16</v>
      </c>
      <c r="K21" s="8">
        <f>FebruaryR!C20</f>
        <v>13</v>
      </c>
      <c r="L21" s="8">
        <f>FebruaryR!D20</f>
        <v>3</v>
      </c>
      <c r="M21" s="8">
        <f>FebruaryR!U17</f>
        <v>10</v>
      </c>
      <c r="N21" s="8">
        <f>FebruaryR!G20</f>
        <v>5</v>
      </c>
      <c r="O21" s="8">
        <f>FebruaryR!O20</f>
        <v>5925</v>
      </c>
      <c r="P21" s="8">
        <f>FebruaryR!P20</f>
        <v>0</v>
      </c>
      <c r="Q21" s="8">
        <f>FebruaryR!Q20</f>
        <v>2</v>
      </c>
      <c r="R21" s="8">
        <f>FebruaryR!R20</f>
        <v>2</v>
      </c>
      <c r="S21" s="8">
        <f>FebruaryR!E20</f>
        <v>50</v>
      </c>
      <c r="T21" s="8">
        <f>FebruaryR!F20</f>
        <v>1</v>
      </c>
    </row>
    <row r="22" spans="1:20">
      <c r="A22" s="7" t="s">
        <v>25</v>
      </c>
      <c r="B22" s="7">
        <f>'YTD Totals'!B22</f>
        <v>25750</v>
      </c>
      <c r="C22" s="7">
        <f>January!D22</f>
        <v>26057</v>
      </c>
      <c r="D22" s="7">
        <f>FebruaryR!I21</f>
        <v>26353</v>
      </c>
      <c r="E22" s="7">
        <f>FebruaryR!J21</f>
        <v>116</v>
      </c>
      <c r="F22" s="7">
        <f>FebruaryR!K21</f>
        <v>26</v>
      </c>
      <c r="G22" s="7">
        <f>FebruaryR!L21</f>
        <v>25739</v>
      </c>
      <c r="H22" s="7">
        <f>FebruaryR!M21</f>
        <v>35</v>
      </c>
      <c r="I22" s="7">
        <f>FebruaryR!N21</f>
        <v>2</v>
      </c>
      <c r="J22" s="7">
        <f>FebruaryR!B21</f>
        <v>2976</v>
      </c>
      <c r="K22" s="7">
        <f>FebruaryR!C21</f>
        <v>1365</v>
      </c>
      <c r="L22" s="7">
        <f>FebruaryR!D21</f>
        <v>1611</v>
      </c>
      <c r="M22" s="7">
        <f>FebruaryR!U6</f>
        <v>117</v>
      </c>
      <c r="N22" s="7">
        <f>FebruaryR!G21</f>
        <v>370</v>
      </c>
      <c r="O22" s="7">
        <f>FebruaryR!O21</f>
        <v>4136</v>
      </c>
      <c r="P22" s="7">
        <f>FebruaryR!P21</f>
        <v>32</v>
      </c>
      <c r="Q22" s="7">
        <f>FebruaryR!Q21</f>
        <v>99</v>
      </c>
      <c r="R22" s="7">
        <f>FebruaryR!R21</f>
        <v>0</v>
      </c>
      <c r="S22" s="7">
        <f>FebruaryR!E21</f>
        <v>265</v>
      </c>
      <c r="T22" s="7">
        <f>FebruaryR!F21</f>
        <v>410</v>
      </c>
    </row>
    <row r="23" spans="1:20">
      <c r="A23" s="8" t="s">
        <v>26</v>
      </c>
      <c r="B23" s="8">
        <f>'YTD Totals'!B23</f>
        <v>13772</v>
      </c>
      <c r="C23" s="8">
        <f>January!D23</f>
        <v>14180</v>
      </c>
      <c r="D23" s="8">
        <f>FebruaryR!I22</f>
        <v>13955</v>
      </c>
      <c r="E23" s="8">
        <f>FebruaryR!J22</f>
        <v>161</v>
      </c>
      <c r="F23" s="8">
        <f>FebruaryR!K22</f>
        <v>44</v>
      </c>
      <c r="G23" s="8">
        <f>FebruaryR!L22</f>
        <v>13420</v>
      </c>
      <c r="H23" s="8">
        <f>FebruaryR!M22</f>
        <v>57</v>
      </c>
      <c r="I23" s="8">
        <f>FebruaryR!N22</f>
        <v>1</v>
      </c>
      <c r="J23" s="8">
        <f>FebruaryR!B22</f>
        <v>227</v>
      </c>
      <c r="K23" s="8">
        <f>FebruaryR!C22</f>
        <v>142</v>
      </c>
      <c r="L23" s="8">
        <f>FebruaryR!D22</f>
        <v>85</v>
      </c>
      <c r="M23" s="8">
        <f>FebruaryR!U18</f>
        <v>27</v>
      </c>
      <c r="N23" s="8">
        <f>FebruaryR!G22</f>
        <v>53</v>
      </c>
      <c r="O23" s="8">
        <f>FebruaryR!O22</f>
        <v>1238</v>
      </c>
      <c r="P23" s="8">
        <f>FebruaryR!P22</f>
        <v>3</v>
      </c>
      <c r="Q23" s="8">
        <f>FebruaryR!Q22</f>
        <v>14</v>
      </c>
      <c r="R23" s="8">
        <f>FebruaryR!R22</f>
        <v>1</v>
      </c>
      <c r="S23" s="8">
        <f>FebruaryR!E22</f>
        <v>135</v>
      </c>
      <c r="T23" s="8">
        <f>FebruaryR!F22</f>
        <v>33</v>
      </c>
    </row>
    <row r="24" spans="1:20">
      <c r="A24" s="7" t="s">
        <v>27</v>
      </c>
      <c r="B24" s="7">
        <f>'YTD Totals'!B24</f>
        <v>22008</v>
      </c>
      <c r="C24" s="7">
        <f>January!D24</f>
        <v>22164</v>
      </c>
      <c r="D24" s="7">
        <f>FebruaryR!I23</f>
        <v>21924</v>
      </c>
      <c r="E24" s="7">
        <f>FebruaryR!J23</f>
        <v>162</v>
      </c>
      <c r="F24" s="7">
        <f>FebruaryR!K23</f>
        <v>132</v>
      </c>
      <c r="G24" s="7">
        <f>FebruaryR!L23</f>
        <v>21339</v>
      </c>
      <c r="H24" s="7">
        <f>FebruaryR!M23</f>
        <v>111</v>
      </c>
      <c r="I24" s="7">
        <f>FebruaryR!N23</f>
        <v>25</v>
      </c>
      <c r="J24" s="7">
        <f>FebruaryR!B23</f>
        <v>3273</v>
      </c>
      <c r="K24" s="7">
        <f>FebruaryR!C23</f>
        <v>1196</v>
      </c>
      <c r="L24" s="7">
        <f>FebruaryR!D23</f>
        <v>2077</v>
      </c>
      <c r="M24" s="7">
        <f>FebruaryR!U19</f>
        <v>390</v>
      </c>
      <c r="N24" s="7">
        <f>FebruaryR!G23</f>
        <v>407</v>
      </c>
      <c r="O24" s="7">
        <f>FebruaryR!O23</f>
        <v>3213</v>
      </c>
      <c r="P24" s="7">
        <f>FebruaryR!P23</f>
        <v>84</v>
      </c>
      <c r="Q24" s="7">
        <f>FebruaryR!Q23</f>
        <v>143</v>
      </c>
      <c r="R24" s="7">
        <f>FebruaryR!R23</f>
        <v>7</v>
      </c>
      <c r="S24" s="7">
        <f>FebruaryR!E23</f>
        <v>438</v>
      </c>
      <c r="T24" s="7">
        <f>FebruaryR!F23</f>
        <v>464</v>
      </c>
    </row>
    <row r="25" spans="1:20">
      <c r="A25" s="8" t="s">
        <v>28</v>
      </c>
      <c r="B25" s="8">
        <f>'YTD Totals'!B25</f>
        <v>91003</v>
      </c>
      <c r="C25" s="8">
        <f>January!D25</f>
        <v>89832</v>
      </c>
      <c r="D25" s="8">
        <f>FebruaryR!I24</f>
        <v>90190</v>
      </c>
      <c r="E25" s="8">
        <f>FebruaryR!J24</f>
        <v>636</v>
      </c>
      <c r="F25" s="8">
        <f>FebruaryR!K24</f>
        <v>914</v>
      </c>
      <c r="G25" s="8">
        <f>FebruaryR!L24</f>
        <v>82506</v>
      </c>
      <c r="H25" s="8">
        <f>FebruaryR!M24</f>
        <v>396</v>
      </c>
      <c r="I25" s="8">
        <f>FebruaryR!N24</f>
        <v>540</v>
      </c>
      <c r="J25" s="8">
        <f>FebruaryR!B24</f>
        <v>12609</v>
      </c>
      <c r="K25" s="8">
        <f>FebruaryR!C24</f>
        <v>5673</v>
      </c>
      <c r="L25" s="8">
        <f>FebruaryR!D24</f>
        <v>6936</v>
      </c>
      <c r="M25" s="8">
        <f>FebruaryR!U20</f>
        <v>1940</v>
      </c>
      <c r="N25" s="8">
        <f>FebruaryR!G24</f>
        <v>1076</v>
      </c>
      <c r="O25" s="8">
        <f>FebruaryR!O24</f>
        <v>15914</v>
      </c>
      <c r="P25" s="8">
        <f>FebruaryR!P24</f>
        <v>201</v>
      </c>
      <c r="Q25" s="8">
        <f>FebruaryR!Q24</f>
        <v>361</v>
      </c>
      <c r="R25" s="8">
        <f>FebruaryR!R24</f>
        <v>17</v>
      </c>
      <c r="S25" s="8">
        <f>FebruaryR!E24</f>
        <v>1207</v>
      </c>
      <c r="T25" s="8">
        <f>FebruaryR!F24</f>
        <v>1305</v>
      </c>
    </row>
    <row r="26" spans="1:20">
      <c r="A26" s="7" t="s">
        <v>29</v>
      </c>
      <c r="B26" s="7">
        <f>'YTD Totals'!B26</f>
        <v>13229</v>
      </c>
      <c r="C26" s="7">
        <f>January!D26</f>
        <v>13451</v>
      </c>
      <c r="D26" s="7">
        <f>FebruaryR!I25</f>
        <v>13846</v>
      </c>
      <c r="E26" s="7">
        <f>FebruaryR!J25</f>
        <v>142</v>
      </c>
      <c r="F26" s="7">
        <f>FebruaryR!K25</f>
        <v>80</v>
      </c>
      <c r="G26" s="7">
        <f>FebruaryR!L25</f>
        <v>13653</v>
      </c>
      <c r="H26" s="7">
        <f>FebruaryR!M25</f>
        <v>73</v>
      </c>
      <c r="I26" s="7">
        <f>FebruaryR!N25</f>
        <v>13</v>
      </c>
      <c r="J26" s="7">
        <f>FebruaryR!B25</f>
        <v>1243</v>
      </c>
      <c r="K26" s="7">
        <f>FebruaryR!C25</f>
        <v>419</v>
      </c>
      <c r="L26" s="7">
        <f>FebruaryR!D25</f>
        <v>824</v>
      </c>
      <c r="M26" s="7">
        <f>FebruaryR!U21</f>
        <v>90</v>
      </c>
      <c r="N26" s="7">
        <f>FebruaryR!G25</f>
        <v>109</v>
      </c>
      <c r="O26" s="7">
        <f>FebruaryR!O25</f>
        <v>842</v>
      </c>
      <c r="P26" s="7">
        <f>FebruaryR!P25</f>
        <v>3</v>
      </c>
      <c r="Q26" s="7">
        <f>FebruaryR!Q25</f>
        <v>42</v>
      </c>
      <c r="R26" s="7">
        <f>FebruaryR!R25</f>
        <v>0</v>
      </c>
      <c r="S26" s="7">
        <f>FebruaryR!E25</f>
        <v>227</v>
      </c>
      <c r="T26" s="7">
        <f>FebruaryR!F25</f>
        <v>168</v>
      </c>
    </row>
    <row r="27" spans="1:20">
      <c r="A27" s="8" t="s">
        <v>30</v>
      </c>
      <c r="B27" s="8">
        <f>'YTD Totals'!B27</f>
        <v>0</v>
      </c>
      <c r="C27" s="8">
        <f>January!D27</f>
        <v>0</v>
      </c>
      <c r="D27" s="8">
        <f>FebruaryR!I26</f>
        <v>0</v>
      </c>
      <c r="E27" s="8">
        <f>FebruaryR!J26</f>
        <v>0</v>
      </c>
      <c r="F27" s="8">
        <f>FebruaryR!K26</f>
        <v>0</v>
      </c>
      <c r="G27" s="8">
        <f>FebruaryR!L26</f>
        <v>0</v>
      </c>
      <c r="H27" s="8">
        <f>FebruaryR!M26</f>
        <v>0</v>
      </c>
      <c r="I27" s="8">
        <f>FebruaryR!N26</f>
        <v>0</v>
      </c>
      <c r="J27" s="8">
        <f>FebruaryR!B26</f>
        <v>0</v>
      </c>
      <c r="K27" s="8">
        <f>FebruaryR!C26</f>
        <v>0</v>
      </c>
      <c r="L27" s="8">
        <f>FebruaryR!D26</f>
        <v>0</v>
      </c>
      <c r="M27" s="8">
        <f>FebruaryR!U22</f>
        <v>493</v>
      </c>
      <c r="N27" s="8">
        <f>FebruaryR!G26</f>
        <v>0</v>
      </c>
      <c r="O27" s="8">
        <f>FebruaryR!O26</f>
        <v>419</v>
      </c>
      <c r="P27" s="8">
        <f>FebruaryR!P26</f>
        <v>11</v>
      </c>
      <c r="Q27" s="8">
        <f>FebruaryR!Q26</f>
        <v>5</v>
      </c>
      <c r="R27" s="8">
        <f>FebruaryR!R26</f>
        <v>0</v>
      </c>
      <c r="S27" s="8">
        <f>FebruaryR!E26</f>
        <v>0</v>
      </c>
      <c r="T27" s="8">
        <f>FebruaryR!F26</f>
        <v>0</v>
      </c>
    </row>
    <row r="28" spans="1:20">
      <c r="A28" s="7" t="s">
        <v>31</v>
      </c>
      <c r="B28" s="7">
        <f>'YTD Totals'!B28</f>
        <v>14036</v>
      </c>
      <c r="C28" s="7">
        <f>January!D28</f>
        <v>14355</v>
      </c>
      <c r="D28" s="7">
        <f>FebruaryR!I27</f>
        <v>14431</v>
      </c>
      <c r="E28" s="7">
        <f>FebruaryR!J27</f>
        <v>90</v>
      </c>
      <c r="F28" s="7">
        <f>FebruaryR!K27</f>
        <v>40</v>
      </c>
      <c r="G28" s="7">
        <f>FebruaryR!L27</f>
        <v>14173</v>
      </c>
      <c r="H28" s="7">
        <f>FebruaryR!M27</f>
        <v>29</v>
      </c>
      <c r="I28" s="7">
        <f>FebruaryR!N27</f>
        <v>7</v>
      </c>
      <c r="J28" s="7">
        <f>FebruaryR!B27</f>
        <v>1008</v>
      </c>
      <c r="K28" s="7">
        <f>FebruaryR!C27</f>
        <v>427</v>
      </c>
      <c r="L28" s="7">
        <f>FebruaryR!D27</f>
        <v>581</v>
      </c>
      <c r="M28" s="7">
        <f>FebruaryR!U23</f>
        <v>74</v>
      </c>
      <c r="N28" s="7">
        <f>FebruaryR!G27</f>
        <v>123</v>
      </c>
      <c r="O28" s="7">
        <f>FebruaryR!O27</f>
        <v>993</v>
      </c>
      <c r="P28" s="7">
        <f>FebruaryR!P27</f>
        <v>12</v>
      </c>
      <c r="Q28" s="7">
        <f>FebruaryR!Q27</f>
        <v>26</v>
      </c>
      <c r="R28" s="7">
        <f>FebruaryR!R27</f>
        <v>0</v>
      </c>
      <c r="S28" s="7">
        <f>FebruaryR!E27</f>
        <v>156</v>
      </c>
      <c r="T28" s="7">
        <f>FebruaryR!F27</f>
        <v>153</v>
      </c>
    </row>
    <row r="29" spans="1:20">
      <c r="A29" s="8" t="s">
        <v>32</v>
      </c>
      <c r="B29" s="8">
        <f>'YTD Totals'!B29</f>
        <v>3819</v>
      </c>
      <c r="C29" s="8">
        <f>January!D29</f>
        <v>4030</v>
      </c>
      <c r="D29" s="8">
        <f>FebruaryR!I28</f>
        <v>3959</v>
      </c>
      <c r="E29" s="8">
        <f>FebruaryR!J28</f>
        <v>24</v>
      </c>
      <c r="F29" s="8">
        <f>FebruaryR!K28</f>
        <v>8</v>
      </c>
      <c r="G29" s="8">
        <f>FebruaryR!L28</f>
        <v>3947</v>
      </c>
      <c r="H29" s="8">
        <f>FebruaryR!M28</f>
        <v>15</v>
      </c>
      <c r="I29" s="8">
        <f>FebruaryR!N28</f>
        <v>0</v>
      </c>
      <c r="J29" s="8">
        <f>FebruaryR!B28</f>
        <v>478</v>
      </c>
      <c r="K29" s="8">
        <f>FebruaryR!C28</f>
        <v>133</v>
      </c>
      <c r="L29" s="8">
        <f>FebruaryR!D28</f>
        <v>345</v>
      </c>
      <c r="M29" s="8">
        <f>FebruaryR!U25</f>
        <v>22</v>
      </c>
      <c r="N29" s="8">
        <f>FebruaryR!G28</f>
        <v>54</v>
      </c>
      <c r="O29" s="8">
        <f>FebruaryR!O28</f>
        <v>562</v>
      </c>
      <c r="P29" s="8">
        <f>FebruaryR!P28</f>
        <v>3</v>
      </c>
      <c r="Q29" s="8">
        <f>FebruaryR!Q28</f>
        <v>14</v>
      </c>
      <c r="R29" s="8">
        <f>FebruaryR!R28</f>
        <v>0</v>
      </c>
      <c r="S29" s="8">
        <f>FebruaryR!E28</f>
        <v>51</v>
      </c>
      <c r="T29" s="8">
        <f>FebruaryR!F28</f>
        <v>71</v>
      </c>
    </row>
    <row r="30" spans="1:20">
      <c r="A30" s="7" t="s">
        <v>33</v>
      </c>
      <c r="B30" s="7">
        <f>'YTD Totals'!B30</f>
        <v>16725</v>
      </c>
      <c r="C30" s="7">
        <f>January!D30</f>
        <v>16587</v>
      </c>
      <c r="D30" s="7">
        <f>FebruaryR!I29</f>
        <v>16465</v>
      </c>
      <c r="E30" s="7">
        <f>FebruaryR!J29</f>
        <v>211</v>
      </c>
      <c r="F30" s="7">
        <f>FebruaryR!K29</f>
        <v>101</v>
      </c>
      <c r="G30" s="7">
        <f>FebruaryR!L29</f>
        <v>16321</v>
      </c>
      <c r="H30" s="7">
        <f>FebruaryR!M29</f>
        <v>91</v>
      </c>
      <c r="I30" s="7">
        <f>FebruaryR!N29</f>
        <v>23</v>
      </c>
      <c r="J30" s="7">
        <f>FebruaryR!B29</f>
        <v>3067</v>
      </c>
      <c r="K30" s="7">
        <f>FebruaryR!C29</f>
        <v>921</v>
      </c>
      <c r="L30" s="7">
        <f>FebruaryR!D29</f>
        <v>2146</v>
      </c>
      <c r="M30" s="7">
        <f>FebruaryR!U26</f>
        <v>125</v>
      </c>
      <c r="N30" s="7">
        <f>FebruaryR!G29</f>
        <v>287</v>
      </c>
      <c r="O30" s="7">
        <f>FebruaryR!O29</f>
        <v>1778</v>
      </c>
      <c r="P30" s="7">
        <f>FebruaryR!P29</f>
        <v>30</v>
      </c>
      <c r="Q30" s="7">
        <f>FebruaryR!Q29</f>
        <v>54</v>
      </c>
      <c r="R30" s="7">
        <f>FebruaryR!R29</f>
        <v>0</v>
      </c>
      <c r="S30" s="7">
        <f>FebruaryR!E29</f>
        <v>390</v>
      </c>
      <c r="T30" s="7">
        <f>FebruaryR!F29</f>
        <v>282</v>
      </c>
    </row>
    <row r="31" spans="1:20">
      <c r="A31" s="8" t="s">
        <v>34</v>
      </c>
      <c r="B31" s="8">
        <f>'YTD Totals'!B31</f>
        <v>802</v>
      </c>
      <c r="C31" s="8">
        <f>January!D31</f>
        <v>756</v>
      </c>
      <c r="D31" s="8">
        <f>FebruaryR!I30</f>
        <v>768</v>
      </c>
      <c r="E31" s="8">
        <f>FebruaryR!J30</f>
        <v>3</v>
      </c>
      <c r="F31" s="8">
        <f>FebruaryR!K30</f>
        <v>19</v>
      </c>
      <c r="G31" s="8">
        <f>FebruaryR!L30</f>
        <v>705</v>
      </c>
      <c r="H31" s="8">
        <f>FebruaryR!M30</f>
        <v>3</v>
      </c>
      <c r="I31" s="8">
        <f>FebruaryR!N30</f>
        <v>10</v>
      </c>
      <c r="J31" s="8">
        <f>FebruaryR!B30</f>
        <v>31</v>
      </c>
      <c r="K31" s="8">
        <f>FebruaryR!C30</f>
        <v>23</v>
      </c>
      <c r="L31" s="8">
        <f>FebruaryR!D30</f>
        <v>8</v>
      </c>
      <c r="M31" s="8">
        <f>FebruaryR!U28</f>
        <v>0</v>
      </c>
      <c r="N31" s="8">
        <f>FebruaryR!G30</f>
        <v>7</v>
      </c>
      <c r="O31" s="8">
        <f>FebruaryR!O30</f>
        <v>348</v>
      </c>
      <c r="P31" s="8">
        <f>FebruaryR!P30</f>
        <v>1</v>
      </c>
      <c r="Q31" s="8">
        <f>FebruaryR!Q30</f>
        <v>3</v>
      </c>
      <c r="R31" s="8">
        <f>FebruaryR!R30</f>
        <v>0</v>
      </c>
      <c r="S31" s="8">
        <f>FebruaryR!E30</f>
        <v>25</v>
      </c>
      <c r="T31" s="8">
        <f>FebruaryR!F30</f>
        <v>22</v>
      </c>
    </row>
    <row r="32" spans="1:20">
      <c r="A32" s="7" t="s">
        <v>35</v>
      </c>
      <c r="B32" s="7">
        <f>'YTD Totals'!B32</f>
        <v>21340</v>
      </c>
      <c r="C32" s="7">
        <f>January!D32</f>
        <v>20015</v>
      </c>
      <c r="D32" s="7">
        <f>FebruaryR!I31</f>
        <v>20034</v>
      </c>
      <c r="E32" s="7">
        <f>FebruaryR!J31</f>
        <v>44</v>
      </c>
      <c r="F32" s="7">
        <f>FebruaryR!K31</f>
        <v>21</v>
      </c>
      <c r="G32" s="7">
        <f>FebruaryR!L31</f>
        <v>19374</v>
      </c>
      <c r="H32" s="7">
        <f>FebruaryR!M31</f>
        <v>8</v>
      </c>
      <c r="I32" s="7">
        <f>FebruaryR!N31</f>
        <v>6</v>
      </c>
      <c r="J32" s="7">
        <f>FebruaryR!B31</f>
        <v>727</v>
      </c>
      <c r="K32" s="7">
        <f>FebruaryR!C31</f>
        <v>177</v>
      </c>
      <c r="L32" s="7">
        <f>FebruaryR!D31</f>
        <v>550</v>
      </c>
      <c r="M32" s="7">
        <f>FebruaryR!U29</f>
        <v>16</v>
      </c>
      <c r="N32" s="7">
        <f>FebruaryR!G31</f>
        <v>78</v>
      </c>
      <c r="O32" s="7">
        <f>FebruaryR!O31</f>
        <v>540</v>
      </c>
      <c r="P32" s="7">
        <f>FebruaryR!P31</f>
        <v>11</v>
      </c>
      <c r="Q32" s="7">
        <f>FebruaryR!Q31</f>
        <v>21</v>
      </c>
      <c r="R32" s="7">
        <f>FebruaryR!R31</f>
        <v>0</v>
      </c>
      <c r="S32" s="7">
        <f>FebruaryR!E31</f>
        <v>175</v>
      </c>
      <c r="T32" s="7">
        <f>FebruaryR!F31</f>
        <v>44</v>
      </c>
    </row>
    <row r="33" spans="1:20">
      <c r="A33" s="8" t="s">
        <v>36</v>
      </c>
      <c r="B33" s="8">
        <f>'YTD Totals'!B33</f>
        <v>23355</v>
      </c>
      <c r="C33" s="8">
        <f>January!D33</f>
        <v>23940</v>
      </c>
      <c r="D33" s="8">
        <f>FebruaryR!I32</f>
        <v>23170</v>
      </c>
      <c r="E33" s="8">
        <f>FebruaryR!J32</f>
        <v>146</v>
      </c>
      <c r="F33" s="8">
        <f>FebruaryR!K32</f>
        <v>994</v>
      </c>
      <c r="G33" s="8">
        <f>FebruaryR!L32</f>
        <v>22991</v>
      </c>
      <c r="H33" s="8">
        <f>FebruaryR!M32</f>
        <v>87</v>
      </c>
      <c r="I33" s="8">
        <f>FebruaryR!N32</f>
        <v>247</v>
      </c>
      <c r="J33" s="8">
        <f>FebruaryR!B32</f>
        <v>2953</v>
      </c>
      <c r="K33" s="8">
        <f>FebruaryR!C32</f>
        <v>1354</v>
      </c>
      <c r="L33" s="8">
        <f>FebruaryR!D32</f>
        <v>1599</v>
      </c>
      <c r="M33" s="8">
        <f>FebruaryR!U30</f>
        <v>181</v>
      </c>
      <c r="N33" s="8">
        <f>FebruaryR!G32</f>
        <v>353</v>
      </c>
      <c r="O33" s="8">
        <f>FebruaryR!O32</f>
        <v>2504</v>
      </c>
      <c r="P33" s="8">
        <f>FebruaryR!P32</f>
        <v>20</v>
      </c>
      <c r="Q33" s="8">
        <f>FebruaryR!Q32</f>
        <v>77</v>
      </c>
      <c r="R33" s="8">
        <f>FebruaryR!R32</f>
        <v>0</v>
      </c>
      <c r="S33" s="8">
        <f>FebruaryR!E32</f>
        <v>453</v>
      </c>
      <c r="T33" s="8">
        <f>FebruaryR!F32</f>
        <v>525</v>
      </c>
    </row>
    <row r="34" spans="1:20">
      <c r="A34" s="7" t="s">
        <v>37</v>
      </c>
      <c r="B34" s="7">
        <f>'YTD Totals'!B34</f>
        <v>22738</v>
      </c>
      <c r="C34" s="7">
        <f>January!D34</f>
        <v>22706</v>
      </c>
      <c r="D34" s="7">
        <f>FebruaryR!I33</f>
        <v>17903</v>
      </c>
      <c r="E34" s="7">
        <f>FebruaryR!J33</f>
        <v>377</v>
      </c>
      <c r="F34" s="7">
        <f>FebruaryR!K33</f>
        <v>44</v>
      </c>
      <c r="G34" s="7">
        <f>FebruaryR!L33</f>
        <v>17719</v>
      </c>
      <c r="H34" s="7">
        <f>FebruaryR!M33</f>
        <v>76</v>
      </c>
      <c r="I34" s="7">
        <f>FebruaryR!N33</f>
        <v>5</v>
      </c>
      <c r="J34" s="7">
        <f>FebruaryR!B33</f>
        <v>1806</v>
      </c>
      <c r="K34" s="7">
        <f>FebruaryR!C33</f>
        <v>899</v>
      </c>
      <c r="L34" s="7">
        <f>FebruaryR!D33</f>
        <v>907</v>
      </c>
      <c r="M34" s="7">
        <f>FebruaryR!U31</f>
        <v>124</v>
      </c>
      <c r="N34" s="7">
        <f>FebruaryR!G33</f>
        <v>223</v>
      </c>
      <c r="O34" s="7">
        <f>FebruaryR!O33</f>
        <v>2487</v>
      </c>
      <c r="P34" s="7">
        <f>FebruaryR!P33</f>
        <v>27</v>
      </c>
      <c r="Q34" s="7">
        <f>FebruaryR!Q33</f>
        <v>46</v>
      </c>
      <c r="R34" s="7">
        <f>FebruaryR!R33</f>
        <v>1</v>
      </c>
      <c r="S34" s="7">
        <f>FebruaryR!E33</f>
        <v>289</v>
      </c>
      <c r="T34" s="7">
        <f>FebruaryR!F33</f>
        <v>365</v>
      </c>
    </row>
    <row r="35" spans="1:20">
      <c r="A35" s="8" t="s">
        <v>38</v>
      </c>
      <c r="B35" s="8">
        <f>'YTD Totals'!B35</f>
        <v>10154</v>
      </c>
      <c r="C35" s="8">
        <f>January!D35</f>
        <v>10253</v>
      </c>
      <c r="D35" s="8">
        <f>FebruaryR!I34</f>
        <v>10449</v>
      </c>
      <c r="E35" s="8">
        <f>FebruaryR!J34</f>
        <v>81</v>
      </c>
      <c r="F35" s="8">
        <f>FebruaryR!K34</f>
        <v>41</v>
      </c>
      <c r="G35" s="8">
        <f>FebruaryR!L34</f>
        <v>10247</v>
      </c>
      <c r="H35" s="8">
        <f>FebruaryR!M34</f>
        <v>12</v>
      </c>
      <c r="I35" s="8">
        <f>FebruaryR!N34</f>
        <v>5</v>
      </c>
      <c r="J35" s="8">
        <f>FebruaryR!B34</f>
        <v>1017</v>
      </c>
      <c r="K35" s="8">
        <f>FebruaryR!C34</f>
        <v>348</v>
      </c>
      <c r="L35" s="8">
        <f>FebruaryR!D34</f>
        <v>669</v>
      </c>
      <c r="M35" s="8">
        <f>FebruaryR!U32</f>
        <v>108</v>
      </c>
      <c r="N35" s="8">
        <f>FebruaryR!G34</f>
        <v>162</v>
      </c>
      <c r="O35" s="8">
        <f>FebruaryR!O34</f>
        <v>1291</v>
      </c>
      <c r="P35" s="8">
        <f>FebruaryR!P34</f>
        <v>13</v>
      </c>
      <c r="Q35" s="8">
        <f>FebruaryR!Q34</f>
        <v>40</v>
      </c>
      <c r="R35" s="8">
        <f>FebruaryR!R34</f>
        <v>1</v>
      </c>
      <c r="S35" s="8">
        <f>FebruaryR!E34</f>
        <v>109</v>
      </c>
      <c r="T35" s="8">
        <f>FebruaryR!F34</f>
        <v>163</v>
      </c>
    </row>
    <row r="36" spans="1:20">
      <c r="A36" s="7" t="s">
        <v>39</v>
      </c>
      <c r="B36" s="7">
        <f>'YTD Totals'!B36</f>
        <v>66448</v>
      </c>
      <c r="C36" s="7">
        <f>January!D36</f>
        <v>68292</v>
      </c>
      <c r="D36" s="7">
        <f>FebruaryR!I35</f>
        <v>68914</v>
      </c>
      <c r="E36" s="7">
        <f>FebruaryR!J35</f>
        <v>497</v>
      </c>
      <c r="F36" s="7">
        <f>FebruaryR!K35</f>
        <v>283</v>
      </c>
      <c r="G36" s="7">
        <f>FebruaryR!L35</f>
        <v>66639</v>
      </c>
      <c r="H36" s="7">
        <f>FebruaryR!M35</f>
        <v>218</v>
      </c>
      <c r="I36" s="7">
        <f>FebruaryR!N35</f>
        <v>88</v>
      </c>
      <c r="J36" s="7">
        <f>FebruaryR!B35</f>
        <v>10091</v>
      </c>
      <c r="K36" s="7">
        <f>FebruaryR!C35</f>
        <v>3380</v>
      </c>
      <c r="L36" s="7">
        <f>FebruaryR!D35</f>
        <v>6711</v>
      </c>
      <c r="M36" s="7">
        <f>FebruaryR!U33</f>
        <v>547</v>
      </c>
      <c r="N36" s="7">
        <f>FebruaryR!G35</f>
        <v>902</v>
      </c>
      <c r="O36" s="7">
        <f>FebruaryR!O35</f>
        <v>12455</v>
      </c>
      <c r="P36" s="7">
        <f>FebruaryR!P35</f>
        <v>98</v>
      </c>
      <c r="Q36" s="7">
        <f>FebruaryR!Q35</f>
        <v>295</v>
      </c>
      <c r="R36" s="7">
        <f>FebruaryR!R35</f>
        <v>4</v>
      </c>
      <c r="S36" s="7">
        <f>FebruaryR!E35</f>
        <v>795</v>
      </c>
      <c r="T36" s="7">
        <f>FebruaryR!F35</f>
        <v>857</v>
      </c>
    </row>
    <row r="37" spans="1:20">
      <c r="A37" s="8" t="s">
        <v>40</v>
      </c>
      <c r="B37" s="8">
        <f>'YTD Totals'!B37</f>
        <v>21257</v>
      </c>
      <c r="C37" s="8">
        <f>January!D37</f>
        <v>21126</v>
      </c>
      <c r="D37" s="8">
        <f>FebruaryR!I36</f>
        <v>21412</v>
      </c>
      <c r="E37" s="8">
        <f>FebruaryR!J36</f>
        <v>74</v>
      </c>
      <c r="F37" s="8">
        <f>FebruaryR!K36</f>
        <v>7</v>
      </c>
      <c r="G37" s="8">
        <f>FebruaryR!L36</f>
        <v>21108</v>
      </c>
      <c r="H37" s="8">
        <f>FebruaryR!M36</f>
        <v>27</v>
      </c>
      <c r="I37" s="8">
        <f>FebruaryR!N36</f>
        <v>3</v>
      </c>
      <c r="J37" s="8">
        <f>FebruaryR!B36</f>
        <v>1411</v>
      </c>
      <c r="K37" s="8">
        <f>FebruaryR!C36</f>
        <v>628</v>
      </c>
      <c r="L37" s="8">
        <f>FebruaryR!D36</f>
        <v>783</v>
      </c>
      <c r="M37" s="8">
        <f>FebruaryR!U34</f>
        <v>98</v>
      </c>
      <c r="N37" s="8">
        <f>FebruaryR!G36</f>
        <v>155</v>
      </c>
      <c r="O37" s="8">
        <f>FebruaryR!O36</f>
        <v>1240</v>
      </c>
      <c r="P37" s="8">
        <f>FebruaryR!P36</f>
        <v>14</v>
      </c>
      <c r="Q37" s="8">
        <f>FebruaryR!Q36</f>
        <v>28</v>
      </c>
      <c r="R37" s="8">
        <f>FebruaryR!R36</f>
        <v>0</v>
      </c>
      <c r="S37" s="8">
        <f>FebruaryR!E36</f>
        <v>395</v>
      </c>
      <c r="T37" s="8">
        <f>FebruaryR!F36</f>
        <v>220</v>
      </c>
    </row>
    <row r="38" spans="1:20">
      <c r="A38" s="7" t="s">
        <v>41</v>
      </c>
      <c r="B38" s="7">
        <f>'YTD Totals'!B38</f>
        <v>32372</v>
      </c>
      <c r="C38" s="7">
        <f>January!D38</f>
        <v>32563</v>
      </c>
      <c r="D38" s="7">
        <f>FebruaryR!I37</f>
        <v>32106</v>
      </c>
      <c r="E38" s="7">
        <f>FebruaryR!J37</f>
        <v>233</v>
      </c>
      <c r="F38" s="7">
        <f>FebruaryR!K37</f>
        <v>174</v>
      </c>
      <c r="G38" s="7">
        <f>FebruaryR!L37</f>
        <v>30921</v>
      </c>
      <c r="H38" s="7">
        <f>FebruaryR!M37</f>
        <v>97</v>
      </c>
      <c r="I38" s="7">
        <f>FebruaryR!N37</f>
        <v>103</v>
      </c>
      <c r="J38" s="7">
        <f>FebruaryR!B37</f>
        <v>3136</v>
      </c>
      <c r="K38" s="7">
        <f>FebruaryR!C37</f>
        <v>1042</v>
      </c>
      <c r="L38" s="7">
        <f>FebruaryR!D37</f>
        <v>2094</v>
      </c>
      <c r="M38" s="7">
        <f>FebruaryR!U35</f>
        <v>274</v>
      </c>
      <c r="N38" s="7">
        <f>FebruaryR!G37</f>
        <v>464</v>
      </c>
      <c r="O38" s="7">
        <f>FebruaryR!O37</f>
        <v>5618</v>
      </c>
      <c r="P38" s="7">
        <f>FebruaryR!P37</f>
        <v>51</v>
      </c>
      <c r="Q38" s="7">
        <f>FebruaryR!Q37</f>
        <v>139</v>
      </c>
      <c r="R38" s="7">
        <f>FebruaryR!R37</f>
        <v>1</v>
      </c>
      <c r="S38" s="7">
        <f>FebruaryR!E37</f>
        <v>256</v>
      </c>
      <c r="T38" s="7">
        <f>FebruaryR!F37</f>
        <v>369</v>
      </c>
    </row>
    <row r="39" spans="1:20">
      <c r="A39" s="8" t="s">
        <v>42</v>
      </c>
      <c r="B39" s="8">
        <f>'YTD Totals'!B39</f>
        <v>8558</v>
      </c>
      <c r="C39" s="8">
        <f>January!D39</f>
        <v>8867</v>
      </c>
      <c r="D39" s="8">
        <f>FebruaryR!I38</f>
        <v>9399</v>
      </c>
      <c r="E39" s="8">
        <f>FebruaryR!J38</f>
        <v>195</v>
      </c>
      <c r="F39" s="8">
        <f>FebruaryR!K38</f>
        <v>9</v>
      </c>
      <c r="G39" s="8">
        <f>FebruaryR!L38</f>
        <v>9391</v>
      </c>
      <c r="H39" s="8">
        <f>FebruaryR!M38</f>
        <v>57</v>
      </c>
      <c r="I39" s="8">
        <f>FebruaryR!N38</f>
        <v>2</v>
      </c>
      <c r="J39" s="8">
        <f>FebruaryR!B38</f>
        <v>138</v>
      </c>
      <c r="K39" s="8">
        <f>FebruaryR!C38</f>
        <v>77</v>
      </c>
      <c r="L39" s="8">
        <f>FebruaryR!D38</f>
        <v>61</v>
      </c>
      <c r="M39" s="8">
        <f>FebruaryR!U36</f>
        <v>0</v>
      </c>
      <c r="N39" s="8">
        <f>FebruaryR!G38</f>
        <v>21</v>
      </c>
      <c r="O39" s="8">
        <f>FebruaryR!O38</f>
        <v>202</v>
      </c>
      <c r="P39" s="8">
        <f>FebruaryR!P38</f>
        <v>2</v>
      </c>
      <c r="Q39" s="8">
        <f>FebruaryR!Q38</f>
        <v>7</v>
      </c>
      <c r="R39" s="8">
        <f>FebruaryR!R38</f>
        <v>1</v>
      </c>
      <c r="S39" s="8">
        <f>FebruaryR!E38</f>
        <v>80</v>
      </c>
      <c r="T39" s="8">
        <f>FebruaryR!F38</f>
        <v>19</v>
      </c>
    </row>
    <row r="40" spans="1:20">
      <c r="A40" s="10" t="s">
        <v>43</v>
      </c>
      <c r="B40" s="10">
        <f>'YTD Totals'!B40</f>
        <v>10804</v>
      </c>
      <c r="C40" s="10">
        <f>January!D40</f>
        <v>11376</v>
      </c>
      <c r="D40" s="10">
        <f>FebruaryR!I39</f>
        <v>11626</v>
      </c>
      <c r="E40" s="10">
        <f>FebruaryR!J39</f>
        <v>0</v>
      </c>
      <c r="F40" s="10">
        <f>FebruaryR!K39</f>
        <v>1</v>
      </c>
      <c r="G40" s="10">
        <f>FebruaryR!L39</f>
        <v>10189</v>
      </c>
      <c r="H40" s="10">
        <f>FebruaryR!M39</f>
        <v>1</v>
      </c>
      <c r="I40" s="10">
        <f>FebruaryR!N39</f>
        <v>1</v>
      </c>
      <c r="J40" s="10">
        <f>FebruaryR!B39</f>
        <v>0</v>
      </c>
      <c r="K40" s="10">
        <f>FebruaryR!C39</f>
        <v>0</v>
      </c>
      <c r="L40" s="10">
        <f>FebruaryR!D39</f>
        <v>0</v>
      </c>
      <c r="M40" s="10"/>
      <c r="N40" s="10">
        <f>FebruaryR!G39</f>
        <v>0</v>
      </c>
      <c r="O40" s="10">
        <f>FebruaryR!O39</f>
        <v>239</v>
      </c>
      <c r="P40" s="10">
        <f>FebruaryR!P39</f>
        <v>0</v>
      </c>
      <c r="Q40" s="10">
        <f>FebruaryR!Q39</f>
        <v>0</v>
      </c>
      <c r="R40" s="10">
        <f>FebruaryR!R39</f>
        <v>0</v>
      </c>
      <c r="S40" s="10">
        <f>FebruaryR!E39</f>
        <v>0</v>
      </c>
      <c r="T40" s="10">
        <f>FebruaryR!F39</f>
        <v>0</v>
      </c>
    </row>
    <row r="41" spans="1:20">
      <c r="A41" s="10" t="s">
        <v>44</v>
      </c>
      <c r="B41" s="10">
        <f>'YTD Totals'!B41</f>
        <v>19580</v>
      </c>
      <c r="C41" s="10">
        <f>January!D41</f>
        <v>19764</v>
      </c>
      <c r="D41" s="10">
        <f>FebruaryR!I40</f>
        <v>19231</v>
      </c>
      <c r="E41" s="10">
        <f>FebruaryR!J40</f>
        <v>0</v>
      </c>
      <c r="F41" s="10">
        <f>FebruaryR!K40</f>
        <v>8</v>
      </c>
      <c r="G41" s="10">
        <f>FebruaryR!L40</f>
        <v>15175</v>
      </c>
      <c r="H41" s="10">
        <f>FebruaryR!M40</f>
        <v>0</v>
      </c>
      <c r="I41" s="10">
        <f>FebruaryR!N40</f>
        <v>1</v>
      </c>
      <c r="J41" s="10">
        <f>FebruaryR!B40</f>
        <v>0</v>
      </c>
      <c r="K41" s="10">
        <f>FebruaryR!C40</f>
        <v>0</v>
      </c>
      <c r="L41" s="10">
        <f>FebruaryR!D40</f>
        <v>0</v>
      </c>
      <c r="M41" s="10"/>
      <c r="N41" s="10">
        <f>FebruaryR!G40</f>
        <v>0</v>
      </c>
      <c r="O41" s="10">
        <f>FebruaryR!O40</f>
        <v>671</v>
      </c>
      <c r="P41" s="10">
        <f>FebruaryR!P40</f>
        <v>0</v>
      </c>
      <c r="Q41" s="10">
        <f>FebruaryR!Q40</f>
        <v>1</v>
      </c>
      <c r="R41" s="10">
        <f>FebruaryR!R40</f>
        <v>0</v>
      </c>
      <c r="S41" s="10">
        <f>FebruaryR!E40</f>
        <v>0</v>
      </c>
      <c r="T41" s="10">
        <f>FebruaryR!F40</f>
        <v>0</v>
      </c>
    </row>
    <row r="42" spans="1:20">
      <c r="A42" s="10" t="s">
        <v>45</v>
      </c>
      <c r="B42" s="10">
        <f>'YTD Totals'!B42</f>
        <v>3730</v>
      </c>
      <c r="C42" s="10">
        <f>January!D42</f>
        <v>3784</v>
      </c>
      <c r="D42" s="10">
        <f>FebruaryR!I41</f>
        <v>3789</v>
      </c>
      <c r="E42" s="10">
        <f>FebruaryR!J41</f>
        <v>0</v>
      </c>
      <c r="F42" s="10">
        <f>FebruaryR!K41</f>
        <v>2</v>
      </c>
      <c r="G42" s="10">
        <f>FebruaryR!L41</f>
        <v>3533</v>
      </c>
      <c r="H42" s="10">
        <f>FebruaryR!M41</f>
        <v>0</v>
      </c>
      <c r="I42" s="10">
        <f>FebruaryR!N41</f>
        <v>0</v>
      </c>
      <c r="J42" s="10">
        <f>FebruaryR!B41</f>
        <v>0</v>
      </c>
      <c r="K42" s="10">
        <f>FebruaryR!C41</f>
        <v>0</v>
      </c>
      <c r="L42" s="10">
        <f>FebruaryR!D41</f>
        <v>0</v>
      </c>
      <c r="M42" s="10"/>
      <c r="N42" s="10">
        <f>FebruaryR!G41</f>
        <v>0</v>
      </c>
      <c r="O42" s="10">
        <f>FebruaryR!O41</f>
        <v>366</v>
      </c>
      <c r="P42" s="10">
        <f>FebruaryR!P41</f>
        <v>0</v>
      </c>
      <c r="Q42" s="10">
        <f>FebruaryR!Q41</f>
        <v>0</v>
      </c>
      <c r="R42" s="10">
        <f>FebruaryR!R41</f>
        <v>0</v>
      </c>
      <c r="S42" s="10">
        <f>FebruaryR!E41</f>
        <v>1</v>
      </c>
      <c r="T42" s="10">
        <f>FebruaryR!F41</f>
        <v>0</v>
      </c>
    </row>
    <row r="43" spans="1:20">
      <c r="A43" s="10" t="s">
        <v>46</v>
      </c>
      <c r="B43" s="10">
        <f>'YTD Totals'!B43</f>
        <v>4938</v>
      </c>
      <c r="C43" s="10">
        <f>January!D43</f>
        <v>4948</v>
      </c>
      <c r="D43" s="10">
        <f>FebruaryR!I42</f>
        <v>4949</v>
      </c>
      <c r="E43" s="10">
        <f>FebruaryR!J42</f>
        <v>0</v>
      </c>
      <c r="F43" s="10">
        <f>FebruaryR!K42</f>
        <v>0</v>
      </c>
      <c r="G43" s="10">
        <f>FebruaryR!L42</f>
        <v>4316</v>
      </c>
      <c r="H43" s="10">
        <f>FebruaryR!M42</f>
        <v>0</v>
      </c>
      <c r="I43" s="10">
        <f>FebruaryR!N42</f>
        <v>0</v>
      </c>
      <c r="J43" s="10">
        <f>FebruaryR!B42</f>
        <v>0</v>
      </c>
      <c r="K43" s="10">
        <f>FebruaryR!C42</f>
        <v>0</v>
      </c>
      <c r="L43" s="10">
        <f>FebruaryR!D42</f>
        <v>0</v>
      </c>
      <c r="M43" s="10"/>
      <c r="N43" s="10">
        <f>FebruaryR!G42</f>
        <v>0</v>
      </c>
      <c r="O43" s="10">
        <f>FebruaryR!O42</f>
        <v>206</v>
      </c>
      <c r="P43" s="10">
        <f>FebruaryR!P42</f>
        <v>0</v>
      </c>
      <c r="Q43" s="10">
        <f>FebruaryR!Q42</f>
        <v>0</v>
      </c>
      <c r="R43" s="10">
        <f>FebruaryR!R42</f>
        <v>0</v>
      </c>
      <c r="S43" s="10">
        <f>FebruaryR!E42</f>
        <v>0</v>
      </c>
      <c r="T43" s="10">
        <f>FebruaryR!F42</f>
        <v>0</v>
      </c>
    </row>
    <row r="44" spans="1:20">
      <c r="A44" s="10" t="s">
        <v>47</v>
      </c>
      <c r="B44" s="10">
        <f>'YTD Totals'!B44</f>
        <v>13451</v>
      </c>
      <c r="C44" s="10">
        <f>January!D44</f>
        <v>13336</v>
      </c>
      <c r="D44" s="10">
        <f>FebruaryR!I43</f>
        <v>13400</v>
      </c>
      <c r="E44" s="10">
        <f>FebruaryR!J43</f>
        <v>0</v>
      </c>
      <c r="F44" s="10">
        <f>FebruaryR!K43</f>
        <v>2</v>
      </c>
      <c r="G44" s="10">
        <f>FebruaryR!L43</f>
        <v>9493</v>
      </c>
      <c r="H44" s="10">
        <f>FebruaryR!M43</f>
        <v>0</v>
      </c>
      <c r="I44" s="10">
        <f>FebruaryR!N43</f>
        <v>1</v>
      </c>
      <c r="J44" s="10">
        <f>FebruaryR!B43</f>
        <v>0</v>
      </c>
      <c r="K44" s="10">
        <f>FebruaryR!C43</f>
        <v>0</v>
      </c>
      <c r="L44" s="10">
        <f>FebruaryR!D43</f>
        <v>0</v>
      </c>
      <c r="M44" s="10"/>
      <c r="N44" s="10">
        <f>FebruaryR!G43</f>
        <v>0</v>
      </c>
      <c r="O44" s="10">
        <f>FebruaryR!O43</f>
        <v>215</v>
      </c>
      <c r="P44" s="10">
        <f>FebruaryR!P43</f>
        <v>0</v>
      </c>
      <c r="Q44" s="10">
        <f>FebruaryR!Q43</f>
        <v>0</v>
      </c>
      <c r="R44" s="10">
        <f>FebruaryR!R43</f>
        <v>0</v>
      </c>
      <c r="S44" s="10">
        <f>FebruaryR!E43</f>
        <v>0</v>
      </c>
      <c r="T44" s="10">
        <f>FebruaryR!F43</f>
        <v>0</v>
      </c>
    </row>
    <row r="45" spans="1:20">
      <c r="A45" s="11" t="s">
        <v>69</v>
      </c>
      <c r="B45" s="11">
        <f>'YTD Totals'!B45</f>
        <v>52503</v>
      </c>
      <c r="C45" s="11">
        <f>SUM(C40:C44)</f>
        <v>53208</v>
      </c>
      <c r="D45" s="11">
        <f t="shared" ref="D45:L45" si="2">SUM(D40:D44)</f>
        <v>52995</v>
      </c>
      <c r="E45" s="11">
        <f t="shared" si="2"/>
        <v>0</v>
      </c>
      <c r="F45" s="11">
        <f t="shared" si="2"/>
        <v>13</v>
      </c>
      <c r="G45" s="11">
        <f t="shared" si="2"/>
        <v>42706</v>
      </c>
      <c r="H45" s="11">
        <f t="shared" si="2"/>
        <v>1</v>
      </c>
      <c r="I45" s="11">
        <f t="shared" si="2"/>
        <v>3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/>
      <c r="N45" s="11">
        <f t="shared" ref="N45:T45" si="3">SUM(N40:N44)</f>
        <v>0</v>
      </c>
      <c r="O45" s="11">
        <f t="shared" si="3"/>
        <v>1697</v>
      </c>
      <c r="P45" s="11">
        <f>SUM(Q40:Q44)</f>
        <v>1</v>
      </c>
      <c r="Q45" s="11">
        <f>SUM(P40:P44)</f>
        <v>0</v>
      </c>
      <c r="R45" s="11">
        <f t="shared" si="3"/>
        <v>0</v>
      </c>
      <c r="S45" s="11">
        <f t="shared" si="3"/>
        <v>1</v>
      </c>
      <c r="T45" s="11">
        <f t="shared" si="3"/>
        <v>0</v>
      </c>
    </row>
    <row r="46" spans="1:20">
      <c r="A46" s="8" t="s">
        <v>48</v>
      </c>
      <c r="B46" s="8">
        <f>'YTD Totals'!B46</f>
        <v>7188</v>
      </c>
      <c r="C46" s="8">
        <f>January!D46</f>
        <v>7321</v>
      </c>
      <c r="D46" s="8">
        <f>FebruaryR!I44</f>
        <v>7618</v>
      </c>
      <c r="E46" s="8">
        <f>FebruaryR!J44</f>
        <v>90</v>
      </c>
      <c r="F46" s="8">
        <f>FebruaryR!K44</f>
        <v>12</v>
      </c>
      <c r="G46" s="8">
        <f>FebruaryR!L44</f>
        <v>7460</v>
      </c>
      <c r="H46" s="8">
        <f>FebruaryR!M44</f>
        <v>22</v>
      </c>
      <c r="I46" s="8">
        <f>FebruaryR!N44</f>
        <v>4</v>
      </c>
      <c r="J46" s="8">
        <f>FebruaryR!B44</f>
        <v>345</v>
      </c>
      <c r="K46" s="8">
        <f>FebruaryR!C44</f>
        <v>80</v>
      </c>
      <c r="L46" s="8">
        <f>FebruaryR!D44</f>
        <v>265</v>
      </c>
      <c r="M46" s="8">
        <f>FebruaryR!U37</f>
        <v>21</v>
      </c>
      <c r="N46" s="8">
        <f>FebruaryR!G44</f>
        <v>37</v>
      </c>
      <c r="O46" s="8">
        <f>FebruaryR!O44</f>
        <v>357</v>
      </c>
      <c r="P46" s="8">
        <f>FebruaryR!P44</f>
        <v>3</v>
      </c>
      <c r="Q46" s="8">
        <f>FebruaryR!Q44</f>
        <v>6</v>
      </c>
      <c r="R46" s="8">
        <f>FebruaryR!R44</f>
        <v>1</v>
      </c>
      <c r="S46" s="8">
        <f>FebruaryR!E44</f>
        <v>61</v>
      </c>
      <c r="T46" s="8">
        <f>FebruaryR!F44</f>
        <v>40</v>
      </c>
    </row>
    <row r="47" spans="1:20">
      <c r="A47" s="7" t="s">
        <v>49</v>
      </c>
      <c r="B47" s="7">
        <f>'YTD Totals'!B47</f>
        <v>7678</v>
      </c>
      <c r="C47" s="7">
        <f>January!D47</f>
        <v>7779</v>
      </c>
      <c r="D47" s="7">
        <f>FebruaryR!I45</f>
        <v>7913</v>
      </c>
      <c r="E47" s="7">
        <f>FebruaryR!J45</f>
        <v>50</v>
      </c>
      <c r="F47" s="7">
        <f>FebruaryR!K45</f>
        <v>10</v>
      </c>
      <c r="G47" s="7">
        <f>FebruaryR!L45</f>
        <v>7883</v>
      </c>
      <c r="H47" s="7">
        <f>FebruaryR!M45</f>
        <v>12</v>
      </c>
      <c r="I47" s="7">
        <f>FebruaryR!N45</f>
        <v>3</v>
      </c>
      <c r="J47" s="7">
        <f>FebruaryR!B45</f>
        <v>660</v>
      </c>
      <c r="K47" s="7">
        <f>FebruaryR!C45</f>
        <v>237</v>
      </c>
      <c r="L47" s="7">
        <f>FebruaryR!D45</f>
        <v>423</v>
      </c>
      <c r="M47" s="7">
        <f>FebruaryR!U38</f>
        <v>14</v>
      </c>
      <c r="N47" s="7">
        <f>FebruaryR!G45</f>
        <v>48</v>
      </c>
      <c r="O47" s="7">
        <f>FebruaryR!O45</f>
        <v>210</v>
      </c>
      <c r="P47" s="7">
        <f>FebruaryR!P45</f>
        <v>3</v>
      </c>
      <c r="Q47" s="7">
        <f>FebruaryR!Q45</f>
        <v>9</v>
      </c>
      <c r="R47" s="7">
        <f>FebruaryR!R45</f>
        <v>0</v>
      </c>
      <c r="S47" s="7">
        <f>FebruaryR!E45</f>
        <v>173</v>
      </c>
      <c r="T47" s="7">
        <f>FebruaryR!F45</f>
        <v>68</v>
      </c>
    </row>
    <row r="48" spans="1:20">
      <c r="A48" s="8" t="s">
        <v>50</v>
      </c>
      <c r="B48" s="8">
        <f>'YTD Totals'!B48</f>
        <v>15339</v>
      </c>
      <c r="C48" s="8">
        <f>January!D48</f>
        <v>15660</v>
      </c>
      <c r="D48" s="8">
        <f>FebruaryR!I46</f>
        <v>15213</v>
      </c>
      <c r="E48" s="8">
        <f>FebruaryR!J46</f>
        <v>87</v>
      </c>
      <c r="F48" s="8">
        <f>FebruaryR!K46</f>
        <v>58</v>
      </c>
      <c r="G48" s="8">
        <f>FebruaryR!L46</f>
        <v>15145</v>
      </c>
      <c r="H48" s="8">
        <f>FebruaryR!M46</f>
        <v>36</v>
      </c>
      <c r="I48" s="8">
        <f>FebruaryR!N46</f>
        <v>19</v>
      </c>
      <c r="J48" s="8">
        <f>FebruaryR!B46</f>
        <v>1999</v>
      </c>
      <c r="K48" s="8">
        <f>FebruaryR!C46</f>
        <v>766</v>
      </c>
      <c r="L48" s="8">
        <f>FebruaryR!D46</f>
        <v>1233</v>
      </c>
      <c r="M48" s="8">
        <f>FebruaryR!U39</f>
        <v>97</v>
      </c>
      <c r="N48" s="8">
        <f>FebruaryR!G46</f>
        <v>248</v>
      </c>
      <c r="O48" s="8">
        <f>FebruaryR!O46</f>
        <v>1370</v>
      </c>
      <c r="P48" s="8">
        <f>FebruaryR!P46</f>
        <v>19</v>
      </c>
      <c r="Q48" s="8">
        <f>FebruaryR!Q46</f>
        <v>48</v>
      </c>
      <c r="R48" s="8">
        <f>FebruaryR!R46</f>
        <v>0</v>
      </c>
      <c r="S48" s="8">
        <f>FebruaryR!E46</f>
        <v>416</v>
      </c>
      <c r="T48" s="8">
        <f>FebruaryR!F46</f>
        <v>306</v>
      </c>
    </row>
    <row r="49" spans="1:20">
      <c r="A49" s="7" t="s">
        <v>51</v>
      </c>
      <c r="B49" s="7">
        <f>'YTD Totals'!B49</f>
        <v>32621</v>
      </c>
      <c r="C49" s="7">
        <f>January!D49</f>
        <v>31889</v>
      </c>
      <c r="D49" s="7">
        <f>FebruaryR!I47</f>
        <v>30120</v>
      </c>
      <c r="E49" s="7">
        <f>FebruaryR!J47</f>
        <v>109</v>
      </c>
      <c r="F49" s="7">
        <f>FebruaryR!K47</f>
        <v>155</v>
      </c>
      <c r="G49" s="7">
        <f>FebruaryR!L47</f>
        <v>29425</v>
      </c>
      <c r="H49" s="7">
        <f>FebruaryR!M47</f>
        <v>32</v>
      </c>
      <c r="I49" s="7">
        <f>FebruaryR!N47</f>
        <v>39</v>
      </c>
      <c r="J49" s="7">
        <f>FebruaryR!B47</f>
        <v>6229</v>
      </c>
      <c r="K49" s="7">
        <f>FebruaryR!C47</f>
        <v>1081</v>
      </c>
      <c r="L49" s="7">
        <f>FebruaryR!D47</f>
        <v>5148</v>
      </c>
      <c r="M49" s="7">
        <f>FebruaryR!U24</f>
        <v>205</v>
      </c>
      <c r="N49" s="7">
        <f>FebruaryR!G47</f>
        <v>328</v>
      </c>
      <c r="O49" s="7">
        <f>FebruaryR!O47</f>
        <v>1795</v>
      </c>
      <c r="P49" s="7">
        <f>FebruaryR!P47</f>
        <v>14</v>
      </c>
      <c r="Q49" s="7">
        <f>FebruaryR!Q47</f>
        <v>62</v>
      </c>
      <c r="R49" s="7">
        <f>FebruaryR!R47</f>
        <v>0</v>
      </c>
      <c r="S49" s="7">
        <f>FebruaryR!E47</f>
        <v>444</v>
      </c>
      <c r="T49" s="7">
        <f>FebruaryR!F47</f>
        <v>554</v>
      </c>
    </row>
    <row r="50" spans="1:20">
      <c r="A50" s="8" t="s">
        <v>52</v>
      </c>
      <c r="B50" s="8">
        <f>'YTD Totals'!B50</f>
        <v>23275</v>
      </c>
      <c r="C50" s="8">
        <f>January!D50</f>
        <v>23283</v>
      </c>
      <c r="D50" s="8">
        <f>FebruaryR!I48</f>
        <v>22803</v>
      </c>
      <c r="E50" s="8">
        <f>FebruaryR!J48</f>
        <v>109</v>
      </c>
      <c r="F50" s="8">
        <f>FebruaryR!K48</f>
        <v>315</v>
      </c>
      <c r="G50" s="8">
        <f>FebruaryR!L48</f>
        <v>22712</v>
      </c>
      <c r="H50" s="8">
        <f>FebruaryR!M48</f>
        <v>56</v>
      </c>
      <c r="I50" s="8">
        <f>FebruaryR!N48</f>
        <v>26</v>
      </c>
      <c r="J50" s="8">
        <f>FebruaryR!B48</f>
        <v>3232</v>
      </c>
      <c r="K50" s="8">
        <f>FebruaryR!C48</f>
        <v>784</v>
      </c>
      <c r="L50" s="8">
        <f>FebruaryR!D48</f>
        <v>2448</v>
      </c>
      <c r="M50" s="8">
        <f>FebruaryR!U40</f>
        <v>201</v>
      </c>
      <c r="N50" s="8">
        <f>FebruaryR!G48</f>
        <v>334</v>
      </c>
      <c r="O50" s="8">
        <f>FebruaryR!O48</f>
        <v>1756</v>
      </c>
      <c r="P50" s="8">
        <f>FebruaryR!P48</f>
        <v>18</v>
      </c>
      <c r="Q50" s="8">
        <f>FebruaryR!Q48</f>
        <v>73</v>
      </c>
      <c r="R50" s="8">
        <f>FebruaryR!R48</f>
        <v>0</v>
      </c>
      <c r="S50" s="8">
        <f>FebruaryR!E48</f>
        <v>523</v>
      </c>
      <c r="T50" s="8">
        <f>FebruaryR!F48</f>
        <v>183</v>
      </c>
    </row>
    <row r="51" spans="1:20">
      <c r="A51" s="7" t="s">
        <v>53</v>
      </c>
      <c r="B51" s="7">
        <f>'YTD Totals'!B51</f>
        <v>10987</v>
      </c>
      <c r="C51" s="7">
        <f>January!D51</f>
        <v>10790</v>
      </c>
      <c r="D51" s="7">
        <f>FebruaryR!I49</f>
        <v>10851</v>
      </c>
      <c r="E51" s="7">
        <f>FebruaryR!J49</f>
        <v>102</v>
      </c>
      <c r="F51" s="7">
        <f>FebruaryR!K49</f>
        <v>30</v>
      </c>
      <c r="G51" s="7">
        <f>FebruaryR!L49</f>
        <v>10255</v>
      </c>
      <c r="H51" s="7">
        <f>FebruaryR!M49</f>
        <v>25</v>
      </c>
      <c r="I51" s="7">
        <f>FebruaryR!N49</f>
        <v>4</v>
      </c>
      <c r="J51" s="7">
        <f>FebruaryR!B49</f>
        <v>1628</v>
      </c>
      <c r="K51" s="7">
        <f>FebruaryR!C49</f>
        <v>456</v>
      </c>
      <c r="L51" s="7">
        <f>FebruaryR!D49</f>
        <v>1172</v>
      </c>
      <c r="M51" s="7">
        <f>FebruaryR!U41</f>
        <v>92</v>
      </c>
      <c r="N51" s="7">
        <f>FebruaryR!G49</f>
        <v>189</v>
      </c>
      <c r="O51" s="7">
        <f>FebruaryR!O49</f>
        <v>1087</v>
      </c>
      <c r="P51" s="7">
        <f>FebruaryR!P49</f>
        <v>28</v>
      </c>
      <c r="Q51" s="7">
        <f>FebruaryR!Q49</f>
        <v>48</v>
      </c>
      <c r="R51" s="7">
        <f>FebruaryR!R49</f>
        <v>0</v>
      </c>
      <c r="S51" s="7">
        <f>FebruaryR!E49</f>
        <v>112</v>
      </c>
      <c r="T51" s="7">
        <f>FebruaryR!F49</f>
        <v>252</v>
      </c>
    </row>
    <row r="52" spans="1:20">
      <c r="A52" s="8" t="s">
        <v>54</v>
      </c>
      <c r="B52" s="8">
        <f>'YTD Totals'!B52</f>
        <v>29873</v>
      </c>
      <c r="C52" s="8">
        <f>January!D52</f>
        <v>30120</v>
      </c>
      <c r="D52" s="8">
        <f>FebruaryR!I50</f>
        <v>28468</v>
      </c>
      <c r="E52" s="8">
        <f>FebruaryR!J50</f>
        <v>315</v>
      </c>
      <c r="F52" s="8">
        <f>FebruaryR!K50</f>
        <v>1033</v>
      </c>
      <c r="G52" s="8">
        <f>FebruaryR!L50</f>
        <v>28131</v>
      </c>
      <c r="H52" s="8">
        <f>FebruaryR!M50</f>
        <v>163</v>
      </c>
      <c r="I52" s="8">
        <f>FebruaryR!N50</f>
        <v>159</v>
      </c>
      <c r="J52" s="8">
        <f>FebruaryR!B50</f>
        <v>3621</v>
      </c>
      <c r="K52" s="8">
        <f>FebruaryR!C50</f>
        <v>1256</v>
      </c>
      <c r="L52" s="8">
        <f>FebruaryR!D50</f>
        <v>2365</v>
      </c>
      <c r="M52" s="8">
        <f>FebruaryR!U42</f>
        <v>526</v>
      </c>
      <c r="N52" s="8">
        <f>FebruaryR!G50</f>
        <v>441</v>
      </c>
      <c r="O52" s="8">
        <f>FebruaryR!O50</f>
        <v>4769</v>
      </c>
      <c r="P52" s="8">
        <f>FebruaryR!P50</f>
        <v>64</v>
      </c>
      <c r="Q52" s="8">
        <f>FebruaryR!Q50</f>
        <v>130</v>
      </c>
      <c r="R52" s="8">
        <f>FebruaryR!R50</f>
        <v>1</v>
      </c>
      <c r="S52" s="8">
        <f>FebruaryR!E50</f>
        <v>334</v>
      </c>
      <c r="T52" s="8">
        <f>FebruaryR!F50</f>
        <v>479</v>
      </c>
    </row>
    <row r="53" spans="1:20">
      <c r="A53" s="7" t="s">
        <v>55</v>
      </c>
      <c r="B53" s="7">
        <f>'YTD Totals'!B53</f>
        <v>10952</v>
      </c>
      <c r="C53" s="7">
        <f>January!D53</f>
        <v>10847</v>
      </c>
      <c r="D53" s="7">
        <f>FebruaryR!I51</f>
        <v>10750</v>
      </c>
      <c r="E53" s="7">
        <f>FebruaryR!J51</f>
        <v>37</v>
      </c>
      <c r="F53" s="7">
        <f>FebruaryR!K51</f>
        <v>14</v>
      </c>
      <c r="G53" s="7">
        <f>FebruaryR!L51</f>
        <v>10677</v>
      </c>
      <c r="H53" s="7">
        <f>FebruaryR!M51</f>
        <v>16</v>
      </c>
      <c r="I53" s="7">
        <f>FebruaryR!N51</f>
        <v>1</v>
      </c>
      <c r="J53" s="7">
        <f>FebruaryR!B51</f>
        <v>507</v>
      </c>
      <c r="K53" s="7">
        <f>FebruaryR!C51</f>
        <v>282</v>
      </c>
      <c r="L53" s="7">
        <f>FebruaryR!D51</f>
        <v>225</v>
      </c>
      <c r="M53" s="7">
        <f>FebruaryR!U13</f>
        <v>12</v>
      </c>
      <c r="N53" s="7">
        <f>FebruaryR!G51</f>
        <v>66</v>
      </c>
      <c r="O53" s="7">
        <f>FebruaryR!O51</f>
        <v>609</v>
      </c>
      <c r="P53" s="7">
        <f>FebruaryR!P51</f>
        <v>1</v>
      </c>
      <c r="Q53" s="7">
        <f>FebruaryR!Q51</f>
        <v>11</v>
      </c>
      <c r="R53" s="7">
        <f>FebruaryR!R51</f>
        <v>0</v>
      </c>
      <c r="S53" s="7">
        <f>FebruaryR!E51</f>
        <v>77</v>
      </c>
      <c r="T53" s="7">
        <f>FebruaryR!F51</f>
        <v>76</v>
      </c>
    </row>
    <row r="54" spans="1:20">
      <c r="A54" s="8" t="s">
        <v>56</v>
      </c>
      <c r="B54" s="8">
        <f>'YTD Totals'!B54</f>
        <v>22764</v>
      </c>
      <c r="C54" s="8">
        <f>January!D54</f>
        <v>22848</v>
      </c>
      <c r="D54" s="8">
        <f>FebruaryR!I52</f>
        <v>22303</v>
      </c>
      <c r="E54" s="8">
        <f>FebruaryR!J52</f>
        <v>62</v>
      </c>
      <c r="F54" s="8">
        <f>FebruaryR!K52</f>
        <v>438</v>
      </c>
      <c r="G54" s="8">
        <f>FebruaryR!L52</f>
        <v>21627</v>
      </c>
      <c r="H54" s="8">
        <f>FebruaryR!M52</f>
        <v>27</v>
      </c>
      <c r="I54" s="8">
        <f>FebruaryR!N52</f>
        <v>223</v>
      </c>
      <c r="J54" s="8">
        <f>FebruaryR!B52</f>
        <v>2404</v>
      </c>
      <c r="K54" s="8">
        <f>FebruaryR!C52</f>
        <v>910</v>
      </c>
      <c r="L54" s="8">
        <f>FebruaryR!D52</f>
        <v>1494</v>
      </c>
      <c r="M54" s="8">
        <f>FebruaryR!U43</f>
        <v>81</v>
      </c>
      <c r="N54" s="8">
        <f>FebruaryR!G52</f>
        <v>188</v>
      </c>
      <c r="O54" s="8">
        <f>FebruaryR!O52</f>
        <v>1200</v>
      </c>
      <c r="P54" s="8">
        <f>FebruaryR!P52</f>
        <v>6</v>
      </c>
      <c r="Q54" s="8">
        <f>FebruaryR!Q52</f>
        <v>38</v>
      </c>
      <c r="R54" s="8">
        <f>FebruaryR!R52</f>
        <v>0</v>
      </c>
      <c r="S54" s="8">
        <f>FebruaryR!E52</f>
        <v>300</v>
      </c>
      <c r="T54" s="8">
        <f>FebruaryR!F52</f>
        <v>367</v>
      </c>
    </row>
    <row r="55" spans="1:20">
      <c r="A55" s="7" t="s">
        <v>57</v>
      </c>
      <c r="B55" s="7">
        <f>'YTD Totals'!B55</f>
        <v>10330</v>
      </c>
      <c r="C55" s="7">
        <f>January!D55</f>
        <v>10408</v>
      </c>
      <c r="D55" s="7">
        <f>FebruaryR!I53</f>
        <v>10553</v>
      </c>
      <c r="E55" s="7">
        <f>FebruaryR!J53</f>
        <v>0</v>
      </c>
      <c r="F55" s="7">
        <f>FebruaryR!K53</f>
        <v>8</v>
      </c>
      <c r="G55" s="7">
        <f>FebruaryR!L53</f>
        <v>10377</v>
      </c>
      <c r="H55" s="7">
        <f>FebruaryR!M53</f>
        <v>0</v>
      </c>
      <c r="I55" s="7">
        <f>FebruaryR!N53</f>
        <v>1</v>
      </c>
      <c r="J55" s="7">
        <f>FebruaryR!B53</f>
        <v>332</v>
      </c>
      <c r="K55" s="7">
        <f>FebruaryR!C53</f>
        <v>131</v>
      </c>
      <c r="L55" s="7">
        <f>FebruaryR!D53</f>
        <v>201</v>
      </c>
      <c r="M55" s="7">
        <f>FebruaryR!U44</f>
        <v>6</v>
      </c>
      <c r="N55" s="7">
        <f>FebruaryR!G53</f>
        <v>28</v>
      </c>
      <c r="O55" s="7">
        <f>FebruaryR!O53</f>
        <v>276</v>
      </c>
      <c r="P55" s="7">
        <f>FebruaryR!P53</f>
        <v>3</v>
      </c>
      <c r="Q55" s="7">
        <f>FebruaryR!Q53</f>
        <v>10</v>
      </c>
      <c r="R55" s="7">
        <f>FebruaryR!R53</f>
        <v>0</v>
      </c>
      <c r="S55" s="7">
        <f>FebruaryR!E53</f>
        <v>41</v>
      </c>
      <c r="T55" s="7">
        <f>FebruaryR!F53</f>
        <v>88</v>
      </c>
    </row>
    <row r="56" spans="1:20">
      <c r="A56" s="8" t="s">
        <v>58</v>
      </c>
      <c r="B56" s="8">
        <f>'YTD Totals'!B56</f>
        <v>14521</v>
      </c>
      <c r="C56" s="8">
        <f>January!D56</f>
        <v>14816</v>
      </c>
      <c r="D56" s="8">
        <f>FebruaryR!I54</f>
        <v>14582</v>
      </c>
      <c r="E56" s="8">
        <f>FebruaryR!J54</f>
        <v>98</v>
      </c>
      <c r="F56" s="8">
        <f>FebruaryR!K54</f>
        <v>92</v>
      </c>
      <c r="G56" s="8">
        <f>FebruaryR!L54</f>
        <v>14481</v>
      </c>
      <c r="H56" s="8">
        <f>FebruaryR!M54</f>
        <v>33</v>
      </c>
      <c r="I56" s="8">
        <f>FebruaryR!N54</f>
        <v>29</v>
      </c>
      <c r="J56" s="8">
        <f>FebruaryR!B54</f>
        <v>229</v>
      </c>
      <c r="K56" s="8">
        <f>FebruaryR!C54</f>
        <v>92</v>
      </c>
      <c r="L56" s="8">
        <f>FebruaryR!D54</f>
        <v>137</v>
      </c>
      <c r="M56" s="8">
        <f>FebruaryR!U45</f>
        <v>25</v>
      </c>
      <c r="N56" s="8">
        <f>FebruaryR!G54</f>
        <v>36</v>
      </c>
      <c r="O56" s="8">
        <f>FebruaryR!O54</f>
        <v>699</v>
      </c>
      <c r="P56" s="8">
        <f>FebruaryR!P54</f>
        <v>2</v>
      </c>
      <c r="Q56" s="8">
        <f>FebruaryR!Q54</f>
        <v>7</v>
      </c>
      <c r="R56" s="8">
        <f>FebruaryR!R54</f>
        <v>0</v>
      </c>
      <c r="S56" s="8">
        <f>FebruaryR!E54</f>
        <v>183</v>
      </c>
      <c r="T56" s="8">
        <f>FebruaryR!F54</f>
        <v>30</v>
      </c>
    </row>
    <row r="57" spans="1:20">
      <c r="A57" s="7" t="s">
        <v>59</v>
      </c>
      <c r="B57" s="7">
        <f>'YTD Totals'!B57</f>
        <v>14622</v>
      </c>
      <c r="C57" s="7">
        <f>January!D57</f>
        <v>14676</v>
      </c>
      <c r="D57" s="7">
        <f>FebruaryR!I55</f>
        <v>14985</v>
      </c>
      <c r="E57" s="7">
        <f>FebruaryR!J55</f>
        <v>77</v>
      </c>
      <c r="F57" s="7">
        <f>FebruaryR!K55</f>
        <v>25</v>
      </c>
      <c r="G57" s="7">
        <f>FebruaryR!L55</f>
        <v>14574</v>
      </c>
      <c r="H57" s="7">
        <f>FebruaryR!M55</f>
        <v>24</v>
      </c>
      <c r="I57" s="7">
        <f>FebruaryR!N55</f>
        <v>9</v>
      </c>
      <c r="J57" s="7">
        <f>FebruaryR!B55</f>
        <v>648</v>
      </c>
      <c r="K57" s="7">
        <f>FebruaryR!C55</f>
        <v>241</v>
      </c>
      <c r="L57" s="7">
        <f>FebruaryR!D55</f>
        <v>407</v>
      </c>
      <c r="M57" s="7">
        <f>FebruaryR!U46</f>
        <v>45</v>
      </c>
      <c r="N57" s="7">
        <f>FebruaryR!G55</f>
        <v>68</v>
      </c>
      <c r="O57" s="7">
        <f>FebruaryR!O55</f>
        <v>769</v>
      </c>
      <c r="P57" s="7">
        <f>FebruaryR!P55</f>
        <v>13</v>
      </c>
      <c r="Q57" s="7">
        <f>FebruaryR!Q55</f>
        <v>15</v>
      </c>
      <c r="R57" s="7">
        <f>FebruaryR!R55</f>
        <v>0</v>
      </c>
      <c r="S57" s="7">
        <f>FebruaryR!E55</f>
        <v>148</v>
      </c>
      <c r="T57" s="7">
        <f>FebruaryR!F55</f>
        <v>141</v>
      </c>
    </row>
    <row r="58" spans="1:20">
      <c r="A58" s="6" t="s">
        <v>68</v>
      </c>
      <c r="B58" s="6">
        <f>'YTD Totals'!B58</f>
        <v>1060029</v>
      </c>
      <c r="C58" s="6">
        <f t="shared" ref="C58:T58" si="4">SUM(C46:C57)+SUM(C17:C44)+SUM(C2:C15)</f>
        <v>1022638</v>
      </c>
      <c r="D58" s="6">
        <f t="shared" si="4"/>
        <v>1012660</v>
      </c>
      <c r="E58" s="6">
        <f t="shared" si="4"/>
        <v>7268</v>
      </c>
      <c r="F58" s="6">
        <f t="shared" si="4"/>
        <v>7576</v>
      </c>
      <c r="G58" s="6">
        <f>FebruaryR!X2</f>
        <v>402307</v>
      </c>
      <c r="H58" s="6">
        <f>FebruaryR!X3</f>
        <v>2275</v>
      </c>
      <c r="I58" s="6">
        <f>FebruaryR!X4</f>
        <v>2367</v>
      </c>
      <c r="J58" s="6">
        <f t="shared" si="4"/>
        <v>112681</v>
      </c>
      <c r="K58" s="6">
        <f t="shared" si="4"/>
        <v>39659</v>
      </c>
      <c r="L58" s="6">
        <f t="shared" si="4"/>
        <v>73022</v>
      </c>
      <c r="M58" s="6">
        <f>SUM(M2:M57)</f>
        <v>8824</v>
      </c>
      <c r="N58" s="6">
        <f t="shared" si="4"/>
        <v>10787</v>
      </c>
      <c r="O58" s="6">
        <f t="shared" si="4"/>
        <v>117290</v>
      </c>
      <c r="P58" s="6">
        <f>SUM(Q46:Q57)+SUM(Q17:Q44)+SUM(Q2:Q15)</f>
        <v>3008</v>
      </c>
      <c r="Q58" s="6">
        <f>SUM(P46:P57)+SUM(P17:P44)+SUM(P2:P15)</f>
        <v>1289</v>
      </c>
      <c r="R58" s="6">
        <f t="shared" si="4"/>
        <v>61</v>
      </c>
      <c r="S58" s="6">
        <f t="shared" si="4"/>
        <v>13367</v>
      </c>
      <c r="T58" s="6">
        <f t="shared" si="4"/>
        <v>13367</v>
      </c>
    </row>
  </sheetData>
  <sheetProtection autoFilter="0"/>
  <autoFilter ref="A1:T58" xr:uid="{00000000-0009-0000-0000-000011000000}"/>
  <dataValidations disablePrompts="1" count="1">
    <dataValidation allowBlank="1" showInputMessage="1" showErrorMessage="1" prompt="If your library has 10 copies of THE BRETHREN by John Grisham on the same bibliographic record, you have 1 title and 2 items" sqref="G1" xr:uid="{00000000-0002-0000-1100-000000000000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/>
  <dimension ref="A1:X55"/>
  <sheetViews>
    <sheetView topLeftCell="J1" workbookViewId="0">
      <selection sqref="A1:XFD1048576"/>
    </sheetView>
  </sheetViews>
  <sheetFormatPr defaultRowHeight="15"/>
  <cols>
    <col min="2" max="18" width="21.7109375" customWidth="1"/>
  </cols>
  <sheetData>
    <row r="1" spans="1:24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  <c r="W1" s="64" t="s">
        <v>220</v>
      </c>
      <c r="X1" t="s">
        <v>221</v>
      </c>
    </row>
    <row r="2" spans="1:24">
      <c r="A2" t="s">
        <v>7</v>
      </c>
      <c r="B2">
        <f>'[1]raw2021 data'!I2</f>
        <v>7204</v>
      </c>
      <c r="C2">
        <f>'[1]raw2021 data'!M2</f>
        <v>2666</v>
      </c>
      <c r="D2">
        <f>'[1]raw2021 data'!N2</f>
        <v>4538</v>
      </c>
      <c r="E2">
        <f>'[1]raw2021 data'!U2</f>
        <v>982</v>
      </c>
      <c r="F2">
        <f>'[1]raw2021 data'!V2</f>
        <v>1076</v>
      </c>
      <c r="G2">
        <f>'[1]raw2021 data'!P2</f>
        <v>611</v>
      </c>
      <c r="H2">
        <f>'[1]raw2021 data'!B2</f>
        <v>58886</v>
      </c>
      <c r="I2">
        <f>'[1]raw2021 data'!C2</f>
        <v>58775</v>
      </c>
      <c r="J2">
        <f>'[1]raw2021 data'!D2</f>
        <v>356</v>
      </c>
      <c r="K2">
        <f>'[1]raw2021 data'!E2</f>
        <v>467</v>
      </c>
      <c r="L2">
        <f>'[1]raw2021 data'!F2</f>
        <v>57538</v>
      </c>
      <c r="M2">
        <f>'[1]raw2021 data'!G2</f>
        <v>167</v>
      </c>
      <c r="N2">
        <f>'[1]raw2021 data'!H2</f>
        <v>173</v>
      </c>
      <c r="O2">
        <f>'[1]raw2021 data'!Q2</f>
        <v>6401</v>
      </c>
      <c r="P2">
        <f>'[1]raw2021 data'!R2</f>
        <v>77</v>
      </c>
      <c r="Q2">
        <f>'[1]raw2021 data'!S2</f>
        <v>173</v>
      </c>
      <c r="R2">
        <f>'[1]raw2021 data'!T2</f>
        <v>2</v>
      </c>
      <c r="T2" s="30" t="s">
        <v>91</v>
      </c>
      <c r="U2" s="31">
        <f>'[1]raw2021 data'!Z2</f>
        <v>546</v>
      </c>
      <c r="W2" t="s">
        <v>222</v>
      </c>
      <c r="X2">
        <f>'[1]raw2021 data'!X2</f>
        <v>402307</v>
      </c>
    </row>
    <row r="3" spans="1:24">
      <c r="A3" t="s">
        <v>8</v>
      </c>
      <c r="B3">
        <f>'[1]raw2021 data'!I3</f>
        <v>3224</v>
      </c>
      <c r="C3">
        <f>'[1]raw2021 data'!M3</f>
        <v>1117</v>
      </c>
      <c r="D3">
        <f>'[1]raw2021 data'!N3</f>
        <v>2107</v>
      </c>
      <c r="E3">
        <f>'[1]raw2021 data'!U3</f>
        <v>334</v>
      </c>
      <c r="F3">
        <f>'[1]raw2021 data'!V3</f>
        <v>396</v>
      </c>
      <c r="G3">
        <f>'[1]raw2021 data'!P3</f>
        <v>308</v>
      </c>
      <c r="H3">
        <f>'[1]raw2021 data'!B3</f>
        <v>25697</v>
      </c>
      <c r="I3">
        <f>'[1]raw2021 data'!C3</f>
        <v>25866</v>
      </c>
      <c r="J3">
        <f>'[1]raw2021 data'!D3</f>
        <v>262</v>
      </c>
      <c r="K3">
        <f>'[1]raw2021 data'!E3</f>
        <v>93</v>
      </c>
      <c r="L3">
        <f>'[1]raw2021 data'!F3</f>
        <v>25460</v>
      </c>
      <c r="M3">
        <f>'[1]raw2021 data'!G3</f>
        <v>105</v>
      </c>
      <c r="N3">
        <f>'[1]raw2021 data'!H3</f>
        <v>53</v>
      </c>
      <c r="O3">
        <f>'[1]raw2021 data'!Q3</f>
        <v>3909</v>
      </c>
      <c r="P3">
        <f>'[1]raw2021 data'!R3</f>
        <v>45</v>
      </c>
      <c r="Q3">
        <f>'[1]raw2021 data'!S3</f>
        <v>123</v>
      </c>
      <c r="R3">
        <f>'[1]raw2021 data'!T3</f>
        <v>3</v>
      </c>
      <c r="T3" s="30" t="s">
        <v>92</v>
      </c>
      <c r="U3" s="31">
        <f>'[1]raw2021 data'!Z3</f>
        <v>273</v>
      </c>
      <c r="W3" t="s">
        <v>223</v>
      </c>
      <c r="X3">
        <f>'[1]raw2021 data'!X3</f>
        <v>2275</v>
      </c>
    </row>
    <row r="4" spans="1:24">
      <c r="A4" t="s">
        <v>9</v>
      </c>
      <c r="B4">
        <f>'[1]raw2021 data'!I4</f>
        <v>12894</v>
      </c>
      <c r="C4">
        <f>'[1]raw2021 data'!M4</f>
        <v>3921</v>
      </c>
      <c r="D4">
        <f>'[1]raw2021 data'!N4</f>
        <v>8973</v>
      </c>
      <c r="E4">
        <f>'[1]raw2021 data'!U4</f>
        <v>851</v>
      </c>
      <c r="F4">
        <f>'[1]raw2021 data'!V4</f>
        <v>1022</v>
      </c>
      <c r="G4">
        <f>'[1]raw2021 data'!P4</f>
        <v>934</v>
      </c>
      <c r="H4">
        <f>'[1]raw2021 data'!B4</f>
        <v>65786</v>
      </c>
      <c r="I4">
        <f>'[1]raw2021 data'!C4</f>
        <v>65919</v>
      </c>
      <c r="J4">
        <f>'[1]raw2021 data'!D4</f>
        <v>597</v>
      </c>
      <c r="K4">
        <f>'[1]raw2021 data'!E4</f>
        <v>464</v>
      </c>
      <c r="L4">
        <f>'[1]raw2021 data'!F4</f>
        <v>62780</v>
      </c>
      <c r="M4">
        <f>'[1]raw2021 data'!G4</f>
        <v>372</v>
      </c>
      <c r="N4">
        <f>'[1]raw2021 data'!H4</f>
        <v>107</v>
      </c>
      <c r="O4">
        <f>'[1]raw2021 data'!Q4</f>
        <v>6544</v>
      </c>
      <c r="P4">
        <f>'[1]raw2021 data'!R4</f>
        <v>103</v>
      </c>
      <c r="Q4">
        <f>'[1]raw2021 data'!S4</f>
        <v>265</v>
      </c>
      <c r="R4">
        <f>'[1]raw2021 data'!T4</f>
        <v>6</v>
      </c>
      <c r="T4" s="30" t="s">
        <v>93</v>
      </c>
      <c r="U4" s="31">
        <f>'[1]raw2021 data'!Z4</f>
        <v>5</v>
      </c>
      <c r="W4" t="s">
        <v>224</v>
      </c>
      <c r="X4">
        <f>'[1]raw2021 data'!X4</f>
        <v>2367</v>
      </c>
    </row>
    <row r="5" spans="1:24">
      <c r="A5" t="s">
        <v>10</v>
      </c>
      <c r="B5">
        <f>'[1]raw2021 data'!I5</f>
        <v>564</v>
      </c>
      <c r="C5">
        <f>'[1]raw2021 data'!M5</f>
        <v>111</v>
      </c>
      <c r="D5">
        <f>'[1]raw2021 data'!N5</f>
        <v>453</v>
      </c>
      <c r="E5">
        <f>'[1]raw2021 data'!U5</f>
        <v>77</v>
      </c>
      <c r="F5">
        <f>'[1]raw2021 data'!V5</f>
        <v>21</v>
      </c>
      <c r="G5">
        <f>'[1]raw2021 data'!P5</f>
        <v>25</v>
      </c>
      <c r="H5">
        <f>'[1]raw2021 data'!B5</f>
        <v>12101</v>
      </c>
      <c r="I5">
        <f>'[1]raw2021 data'!C5</f>
        <v>12107</v>
      </c>
      <c r="J5">
        <f>'[1]raw2021 data'!D5</f>
        <v>7</v>
      </c>
      <c r="K5">
        <f>'[1]raw2021 data'!E5</f>
        <v>1</v>
      </c>
      <c r="L5">
        <f>'[1]raw2021 data'!F5</f>
        <v>11830</v>
      </c>
      <c r="M5">
        <f>'[1]raw2021 data'!G5</f>
        <v>1</v>
      </c>
      <c r="N5">
        <f>'[1]raw2021 data'!H5</f>
        <v>0</v>
      </c>
      <c r="O5">
        <f>'[1]raw2021 data'!Q5</f>
        <v>161</v>
      </c>
      <c r="P5">
        <f>'[1]raw2021 data'!R5</f>
        <v>2</v>
      </c>
      <c r="Q5">
        <f>'[1]raw2021 data'!S5</f>
        <v>3</v>
      </c>
      <c r="R5">
        <f>'[1]raw2021 data'!T5</f>
        <v>0</v>
      </c>
      <c r="T5" s="30" t="s">
        <v>94</v>
      </c>
      <c r="U5" s="31">
        <f>'[1]raw2021 data'!Z5</f>
        <v>990</v>
      </c>
    </row>
    <row r="6" spans="1:24">
      <c r="A6" t="s">
        <v>11</v>
      </c>
      <c r="B6">
        <f>'[1]raw2021 data'!I6</f>
        <v>8614</v>
      </c>
      <c r="C6">
        <f>'[1]raw2021 data'!M6</f>
        <v>2823</v>
      </c>
      <c r="D6">
        <f>'[1]raw2021 data'!N6</f>
        <v>5791</v>
      </c>
      <c r="E6">
        <f>'[1]raw2021 data'!U6</f>
        <v>1117</v>
      </c>
      <c r="F6">
        <f>'[1]raw2021 data'!V6</f>
        <v>1047</v>
      </c>
      <c r="G6">
        <f>'[1]raw2021 data'!P6</f>
        <v>828</v>
      </c>
      <c r="H6">
        <f>'[1]raw2021 data'!B6</f>
        <v>58553</v>
      </c>
      <c r="I6">
        <f>'[1]raw2021 data'!C6</f>
        <v>58984</v>
      </c>
      <c r="J6">
        <f>'[1]raw2021 data'!D6</f>
        <v>577</v>
      </c>
      <c r="K6">
        <f>'[1]raw2021 data'!E6</f>
        <v>146</v>
      </c>
      <c r="L6">
        <f>'[1]raw2021 data'!F6</f>
        <v>56667</v>
      </c>
      <c r="M6">
        <f>'[1]raw2021 data'!G6</f>
        <v>343</v>
      </c>
      <c r="N6">
        <f>'[1]raw2021 data'!H6</f>
        <v>103</v>
      </c>
      <c r="O6">
        <f>'[1]raw2021 data'!Q6</f>
        <v>12218</v>
      </c>
      <c r="P6">
        <f>'[1]raw2021 data'!R6</f>
        <v>140</v>
      </c>
      <c r="Q6">
        <f>'[1]raw2021 data'!S6</f>
        <v>242</v>
      </c>
      <c r="R6">
        <f>'[1]raw2021 data'!T6</f>
        <v>5</v>
      </c>
      <c r="T6" s="30" t="s">
        <v>95</v>
      </c>
      <c r="U6" s="31">
        <f>'[1]raw2021 data'!Z6</f>
        <v>117</v>
      </c>
    </row>
    <row r="7" spans="1:24">
      <c r="A7" t="s">
        <v>12</v>
      </c>
      <c r="B7">
        <f>'[1]raw2021 data'!I7</f>
        <v>733</v>
      </c>
      <c r="C7">
        <f>'[1]raw2021 data'!M7</f>
        <v>406</v>
      </c>
      <c r="D7">
        <f>'[1]raw2021 data'!N7</f>
        <v>327</v>
      </c>
      <c r="E7">
        <f>'[1]raw2021 data'!U7</f>
        <v>127</v>
      </c>
      <c r="F7">
        <f>'[1]raw2021 data'!V7</f>
        <v>135</v>
      </c>
      <c r="G7">
        <f>'[1]raw2021 data'!P7</f>
        <v>86</v>
      </c>
      <c r="H7">
        <f>'[1]raw2021 data'!B7</f>
        <v>14402</v>
      </c>
      <c r="I7">
        <f>'[1]raw2021 data'!C7</f>
        <v>14476</v>
      </c>
      <c r="J7">
        <f>'[1]raw2021 data'!D7</f>
        <v>92</v>
      </c>
      <c r="K7">
        <f>'[1]raw2021 data'!E7</f>
        <v>18</v>
      </c>
      <c r="L7">
        <f>'[1]raw2021 data'!F7</f>
        <v>14377</v>
      </c>
      <c r="M7">
        <f>'[1]raw2021 data'!G7</f>
        <v>38</v>
      </c>
      <c r="N7">
        <f>'[1]raw2021 data'!H7</f>
        <v>4</v>
      </c>
      <c r="O7">
        <f>'[1]raw2021 data'!Q7</f>
        <v>630</v>
      </c>
      <c r="P7">
        <f>'[1]raw2021 data'!R7</f>
        <v>7</v>
      </c>
      <c r="Q7">
        <f>'[1]raw2021 data'!S7</f>
        <v>13</v>
      </c>
      <c r="R7">
        <f>'[1]raw2021 data'!T7</f>
        <v>0</v>
      </c>
      <c r="T7" s="30" t="s">
        <v>96</v>
      </c>
      <c r="U7" s="31">
        <f>'[1]raw2021 data'!Z7</f>
        <v>13</v>
      </c>
    </row>
    <row r="8" spans="1:24">
      <c r="A8" t="s">
        <v>13</v>
      </c>
      <c r="B8">
        <f>'[1]raw2021 data'!I8</f>
        <v>404</v>
      </c>
      <c r="C8">
        <f>'[1]raw2021 data'!M8</f>
        <v>308</v>
      </c>
      <c r="D8">
        <f>'[1]raw2021 data'!N8</f>
        <v>96</v>
      </c>
      <c r="E8">
        <f>'[1]raw2021 data'!U8</f>
        <v>46</v>
      </c>
      <c r="F8">
        <f>'[1]raw2021 data'!V8</f>
        <v>96</v>
      </c>
      <c r="G8">
        <f>'[1]raw2021 data'!P8</f>
        <v>54</v>
      </c>
      <c r="H8">
        <f>'[1]raw2021 data'!B8</f>
        <v>9604</v>
      </c>
      <c r="I8">
        <f>'[1]raw2021 data'!C8</f>
        <v>9498</v>
      </c>
      <c r="J8">
        <f>'[1]raw2021 data'!D8</f>
        <v>0</v>
      </c>
      <c r="K8">
        <f>'[1]raw2021 data'!E8</f>
        <v>106</v>
      </c>
      <c r="L8">
        <f>'[1]raw2021 data'!F8</f>
        <v>9353</v>
      </c>
      <c r="M8">
        <f>'[1]raw2021 data'!G8</f>
        <v>0</v>
      </c>
      <c r="N8">
        <f>'[1]raw2021 data'!H8</f>
        <v>7</v>
      </c>
      <c r="O8">
        <f>'[1]raw2021 data'!Q8</f>
        <v>487</v>
      </c>
      <c r="P8">
        <f>'[1]raw2021 data'!R8</f>
        <v>2</v>
      </c>
      <c r="Q8">
        <f>'[1]raw2021 data'!S8</f>
        <v>14</v>
      </c>
      <c r="R8">
        <f>'[1]raw2021 data'!T8</f>
        <v>0</v>
      </c>
      <c r="T8" s="30" t="s">
        <v>97</v>
      </c>
      <c r="U8" s="31">
        <f>'[1]raw2021 data'!Z8</f>
        <v>322</v>
      </c>
    </row>
    <row r="9" spans="1:24">
      <c r="A9" t="s">
        <v>14</v>
      </c>
      <c r="B9">
        <f>'[1]raw2021 data'!I9</f>
        <v>414</v>
      </c>
      <c r="C9">
        <f>'[1]raw2021 data'!M9</f>
        <v>191</v>
      </c>
      <c r="D9">
        <f>'[1]raw2021 data'!N9</f>
        <v>223</v>
      </c>
      <c r="E9">
        <f>'[1]raw2021 data'!U9</f>
        <v>40</v>
      </c>
      <c r="F9">
        <f>'[1]raw2021 data'!V9</f>
        <v>18</v>
      </c>
      <c r="G9">
        <f>'[1]raw2021 data'!P9</f>
        <v>59</v>
      </c>
      <c r="H9">
        <f>'[1]raw2021 data'!B9</f>
        <v>8105</v>
      </c>
      <c r="I9">
        <f>'[1]raw2021 data'!C9</f>
        <v>8156</v>
      </c>
      <c r="J9">
        <f>'[1]raw2021 data'!D9</f>
        <v>93</v>
      </c>
      <c r="K9">
        <f>'[1]raw2021 data'!E9</f>
        <v>42</v>
      </c>
      <c r="L9">
        <f>'[1]raw2021 data'!F9</f>
        <v>8060</v>
      </c>
      <c r="M9">
        <f>'[1]raw2021 data'!G9</f>
        <v>20</v>
      </c>
      <c r="N9">
        <f>'[1]raw2021 data'!H9</f>
        <v>6</v>
      </c>
      <c r="O9">
        <f>'[1]raw2021 data'!Q9</f>
        <v>203</v>
      </c>
      <c r="P9">
        <f>'[1]raw2021 data'!R9</f>
        <v>3</v>
      </c>
      <c r="Q9">
        <f>'[1]raw2021 data'!S9</f>
        <v>23</v>
      </c>
      <c r="R9">
        <f>'[1]raw2021 data'!T9</f>
        <v>5</v>
      </c>
      <c r="T9" s="30" t="s">
        <v>98</v>
      </c>
      <c r="U9" s="31">
        <f>'[1]raw2021 data'!Z9</f>
        <v>15</v>
      </c>
    </row>
    <row r="10" spans="1:24">
      <c r="A10" t="s">
        <v>15</v>
      </c>
      <c r="B10">
        <f>'[1]raw2021 data'!I10</f>
        <v>425</v>
      </c>
      <c r="C10">
        <f>'[1]raw2021 data'!M10</f>
        <v>29</v>
      </c>
      <c r="D10">
        <f>'[1]raw2021 data'!N10</f>
        <v>396</v>
      </c>
      <c r="E10">
        <f>'[1]raw2021 data'!U10</f>
        <v>30</v>
      </c>
      <c r="F10">
        <f>'[1]raw2021 data'!V10</f>
        <v>0</v>
      </c>
      <c r="G10">
        <f>'[1]raw2021 data'!P10</f>
        <v>40</v>
      </c>
      <c r="H10">
        <f>'[1]raw2021 data'!B10</f>
        <v>5407</v>
      </c>
      <c r="I10">
        <f>'[1]raw2021 data'!C10</f>
        <v>5443</v>
      </c>
      <c r="J10">
        <f>'[1]raw2021 data'!D10</f>
        <v>44</v>
      </c>
      <c r="K10">
        <f>'[1]raw2021 data'!E10</f>
        <v>8</v>
      </c>
      <c r="L10">
        <f>'[1]raw2021 data'!F10</f>
        <v>5361</v>
      </c>
      <c r="M10">
        <f>'[1]raw2021 data'!G10</f>
        <v>0</v>
      </c>
      <c r="N10">
        <f>'[1]raw2021 data'!H10</f>
        <v>4</v>
      </c>
      <c r="O10">
        <f>'[1]raw2021 data'!Q10</f>
        <v>137</v>
      </c>
      <c r="P10">
        <f>'[1]raw2021 data'!R10</f>
        <v>17</v>
      </c>
      <c r="Q10">
        <f>'[1]raw2021 data'!S10</f>
        <v>20</v>
      </c>
      <c r="R10">
        <f>'[1]raw2021 data'!T10</f>
        <v>0</v>
      </c>
      <c r="T10" s="30" t="s">
        <v>99</v>
      </c>
      <c r="U10" s="31">
        <f>'[1]raw2021 data'!Z10</f>
        <v>18</v>
      </c>
    </row>
    <row r="11" spans="1:24">
      <c r="A11" t="s">
        <v>16</v>
      </c>
      <c r="B11">
        <f>'[1]raw2021 data'!I11</f>
        <v>0</v>
      </c>
      <c r="C11">
        <f>'[1]raw2021 data'!M11</f>
        <v>0</v>
      </c>
      <c r="D11">
        <f>'[1]raw2021 data'!N11</f>
        <v>0</v>
      </c>
      <c r="E11">
        <f>'[1]raw2021 data'!U11</f>
        <v>0</v>
      </c>
      <c r="F11">
        <f>'[1]raw2021 data'!V11</f>
        <v>0</v>
      </c>
      <c r="G11">
        <f>'[1]raw2021 data'!P11</f>
        <v>0</v>
      </c>
      <c r="H11">
        <f>'[1]raw2021 data'!B11</f>
        <v>361</v>
      </c>
      <c r="I11">
        <f>'[1]raw2021 data'!C11</f>
        <v>361</v>
      </c>
      <c r="J11">
        <f>'[1]raw2021 data'!D11</f>
        <v>0</v>
      </c>
      <c r="K11">
        <f>'[1]raw2021 data'!E11</f>
        <v>0</v>
      </c>
      <c r="L11">
        <f>'[1]raw2021 data'!F11</f>
        <v>361</v>
      </c>
      <c r="M11">
        <f>'[1]raw2021 data'!G11</f>
        <v>0</v>
      </c>
      <c r="N11">
        <f>'[1]raw2021 data'!H11</f>
        <v>0</v>
      </c>
      <c r="O11">
        <f>'[1]raw2021 data'!Q11</f>
        <v>44</v>
      </c>
      <c r="P11">
        <f>'[1]raw2021 data'!R11</f>
        <v>0</v>
      </c>
      <c r="Q11">
        <f>'[1]raw2021 data'!S11</f>
        <v>0</v>
      </c>
      <c r="R11">
        <f>'[1]raw2021 data'!T11</f>
        <v>0</v>
      </c>
      <c r="T11" s="30" t="s">
        <v>100</v>
      </c>
      <c r="U11" s="31">
        <f>'[1]raw2021 data'!Z11</f>
        <v>19</v>
      </c>
    </row>
    <row r="12" spans="1:24">
      <c r="A12" t="s">
        <v>17</v>
      </c>
      <c r="B12">
        <f>'[1]raw2021 data'!I12</f>
        <v>191</v>
      </c>
      <c r="C12">
        <f>'[1]raw2021 data'!M12</f>
        <v>44</v>
      </c>
      <c r="D12">
        <f>'[1]raw2021 data'!N12</f>
        <v>147</v>
      </c>
      <c r="E12">
        <f>'[1]raw2021 data'!U12</f>
        <v>14</v>
      </c>
      <c r="F12">
        <f>'[1]raw2021 data'!V12</f>
        <v>28</v>
      </c>
      <c r="G12">
        <f>'[1]raw2021 data'!P12</f>
        <v>35</v>
      </c>
      <c r="H12">
        <f>'[1]raw2021 data'!B12</f>
        <v>2448</v>
      </c>
      <c r="I12">
        <f>'[1]raw2021 data'!C12</f>
        <v>2451</v>
      </c>
      <c r="J12">
        <f>'[1]raw2021 data'!D12</f>
        <v>20</v>
      </c>
      <c r="K12">
        <f>'[1]raw2021 data'!E12</f>
        <v>17</v>
      </c>
      <c r="L12">
        <f>'[1]raw2021 data'!F12</f>
        <v>2401</v>
      </c>
      <c r="M12">
        <f>'[1]raw2021 data'!G12</f>
        <v>12</v>
      </c>
      <c r="N12">
        <f>'[1]raw2021 data'!H12</f>
        <v>7</v>
      </c>
      <c r="O12">
        <f>'[1]raw2021 data'!Q12</f>
        <v>495</v>
      </c>
      <c r="P12">
        <f>'[1]raw2021 data'!R12</f>
        <v>15</v>
      </c>
      <c r="Q12">
        <f>'[1]raw2021 data'!S12</f>
        <v>10</v>
      </c>
      <c r="R12">
        <f>'[1]raw2021 data'!T12</f>
        <v>0</v>
      </c>
      <c r="T12" s="30" t="s">
        <v>101</v>
      </c>
      <c r="U12" s="31">
        <f>'[1]raw2021 data'!Z12</f>
        <v>2</v>
      </c>
    </row>
    <row r="13" spans="1:24">
      <c r="A13" t="s">
        <v>18</v>
      </c>
      <c r="B13">
        <f>'[1]raw2021 data'!I13</f>
        <v>478</v>
      </c>
      <c r="C13">
        <f>'[1]raw2021 data'!M13</f>
        <v>248</v>
      </c>
      <c r="D13">
        <f>'[1]raw2021 data'!N13</f>
        <v>230</v>
      </c>
      <c r="E13">
        <f>'[1]raw2021 data'!U13</f>
        <v>130</v>
      </c>
      <c r="F13">
        <f>'[1]raw2021 data'!V13</f>
        <v>155</v>
      </c>
      <c r="G13">
        <f>'[1]raw2021 data'!P13</f>
        <v>68</v>
      </c>
      <c r="H13">
        <f>'[1]raw2021 data'!B13</f>
        <v>4834</v>
      </c>
      <c r="I13">
        <f>'[1]raw2021 data'!C13</f>
        <v>4839</v>
      </c>
      <c r="J13">
        <f>'[1]raw2021 data'!D13</f>
        <v>65</v>
      </c>
      <c r="K13">
        <f>'[1]raw2021 data'!E13</f>
        <v>60</v>
      </c>
      <c r="L13">
        <f>'[1]raw2021 data'!F13</f>
        <v>4747</v>
      </c>
      <c r="M13">
        <f>'[1]raw2021 data'!G13</f>
        <v>37</v>
      </c>
      <c r="N13">
        <f>'[1]raw2021 data'!H13</f>
        <v>13</v>
      </c>
      <c r="O13">
        <f>'[1]raw2021 data'!Q13</f>
        <v>517</v>
      </c>
      <c r="P13">
        <f>'[1]raw2021 data'!R13</f>
        <v>1</v>
      </c>
      <c r="Q13">
        <f>'[1]raw2021 data'!S13</f>
        <v>9</v>
      </c>
      <c r="R13">
        <f>'[1]raw2021 data'!T13</f>
        <v>0</v>
      </c>
      <c r="T13" s="30" t="s">
        <v>102</v>
      </c>
      <c r="U13" s="31">
        <f>'[1]raw2021 data'!Z13</f>
        <v>12</v>
      </c>
    </row>
    <row r="14" spans="1:24">
      <c r="A14" t="s">
        <v>19</v>
      </c>
      <c r="B14">
        <f>'[1]raw2021 data'!I14</f>
        <v>949</v>
      </c>
      <c r="C14">
        <f>'[1]raw2021 data'!M14</f>
        <v>426</v>
      </c>
      <c r="D14">
        <f>'[1]raw2021 data'!N14</f>
        <v>523</v>
      </c>
      <c r="E14">
        <f>'[1]raw2021 data'!U14</f>
        <v>332</v>
      </c>
      <c r="F14">
        <f>'[1]raw2021 data'!V14</f>
        <v>171</v>
      </c>
      <c r="G14">
        <f>'[1]raw2021 data'!P14</f>
        <v>132</v>
      </c>
      <c r="H14">
        <f>'[1]raw2021 data'!B14</f>
        <v>11934</v>
      </c>
      <c r="I14">
        <f>'[1]raw2021 data'!C14</f>
        <v>11999</v>
      </c>
      <c r="J14">
        <f>'[1]raw2021 data'!D14</f>
        <v>108</v>
      </c>
      <c r="K14">
        <f>'[1]raw2021 data'!E14</f>
        <v>43</v>
      </c>
      <c r="L14">
        <f>'[1]raw2021 data'!F14</f>
        <v>11739</v>
      </c>
      <c r="M14">
        <f>'[1]raw2021 data'!G14</f>
        <v>58</v>
      </c>
      <c r="N14">
        <f>'[1]raw2021 data'!H14</f>
        <v>10</v>
      </c>
      <c r="O14">
        <f>'[1]raw2021 data'!Q14</f>
        <v>1140</v>
      </c>
      <c r="P14">
        <f>'[1]raw2021 data'!R14</f>
        <v>26</v>
      </c>
      <c r="Q14">
        <f>'[1]raw2021 data'!S14</f>
        <v>30</v>
      </c>
      <c r="R14">
        <f>'[1]raw2021 data'!T14</f>
        <v>2</v>
      </c>
      <c r="T14" s="30" t="s">
        <v>103</v>
      </c>
      <c r="U14" s="31">
        <f>'[1]raw2021 data'!Z14</f>
        <v>103</v>
      </c>
    </row>
    <row r="15" spans="1:24">
      <c r="A15" t="s">
        <v>20</v>
      </c>
      <c r="B15">
        <f>'[1]raw2021 data'!I15</f>
        <v>713</v>
      </c>
      <c r="C15">
        <f>'[1]raw2021 data'!M15</f>
        <v>350</v>
      </c>
      <c r="D15">
        <f>'[1]raw2021 data'!N15</f>
        <v>363</v>
      </c>
      <c r="E15">
        <f>'[1]raw2021 data'!U15</f>
        <v>266</v>
      </c>
      <c r="F15">
        <f>'[1]raw2021 data'!V15</f>
        <v>126</v>
      </c>
      <c r="G15">
        <f>'[1]raw2021 data'!P15</f>
        <v>81</v>
      </c>
      <c r="H15">
        <f>'[1]raw2021 data'!B15</f>
        <v>7646</v>
      </c>
      <c r="I15">
        <f>'[1]raw2021 data'!C15</f>
        <v>7671</v>
      </c>
      <c r="J15">
        <f>'[1]raw2021 data'!D15</f>
        <v>92</v>
      </c>
      <c r="K15">
        <f>'[1]raw2021 data'!E15</f>
        <v>67</v>
      </c>
      <c r="L15">
        <f>'[1]raw2021 data'!F15</f>
        <v>7559</v>
      </c>
      <c r="M15">
        <f>'[1]raw2021 data'!G15</f>
        <v>47</v>
      </c>
      <c r="N15">
        <f>'[1]raw2021 data'!H15</f>
        <v>22</v>
      </c>
      <c r="O15">
        <f>'[1]raw2021 data'!Q15</f>
        <v>753</v>
      </c>
      <c r="P15">
        <f>'[1]raw2021 data'!R15</f>
        <v>9</v>
      </c>
      <c r="Q15">
        <f>'[1]raw2021 data'!S15</f>
        <v>16</v>
      </c>
      <c r="R15">
        <f>'[1]raw2021 data'!T15</f>
        <v>1</v>
      </c>
      <c r="T15" s="30" t="s">
        <v>104</v>
      </c>
      <c r="U15" s="31">
        <f>'[1]raw2021 data'!Z15</f>
        <v>37</v>
      </c>
    </row>
    <row r="16" spans="1:24">
      <c r="A16" t="s">
        <v>21</v>
      </c>
      <c r="B16">
        <f>'[1]raw2021 data'!I16</f>
        <v>463</v>
      </c>
      <c r="C16">
        <f>'[1]raw2021 data'!M16</f>
        <v>121</v>
      </c>
      <c r="D16">
        <f>'[1]raw2021 data'!N16</f>
        <v>342</v>
      </c>
      <c r="E16">
        <f>'[1]raw2021 data'!U16</f>
        <v>91</v>
      </c>
      <c r="F16">
        <f>'[1]raw2021 data'!V16</f>
        <v>31</v>
      </c>
      <c r="G16">
        <f>'[1]raw2021 data'!P16</f>
        <v>31</v>
      </c>
      <c r="H16">
        <f>'[1]raw2021 data'!B16</f>
        <v>8998</v>
      </c>
      <c r="I16">
        <f>'[1]raw2021 data'!C16</f>
        <v>8530</v>
      </c>
      <c r="J16">
        <f>'[1]raw2021 data'!D16</f>
        <v>109</v>
      </c>
      <c r="K16">
        <f>'[1]raw2021 data'!E16</f>
        <v>577</v>
      </c>
      <c r="L16">
        <f>'[1]raw2021 data'!F16</f>
        <v>8413</v>
      </c>
      <c r="M16">
        <f>'[1]raw2021 data'!G16</f>
        <v>11</v>
      </c>
      <c r="N16">
        <f>'[1]raw2021 data'!H16</f>
        <v>159</v>
      </c>
      <c r="O16">
        <f>'[1]raw2021 data'!Q16</f>
        <v>353</v>
      </c>
      <c r="P16">
        <f>'[1]raw2021 data'!R16</f>
        <v>0</v>
      </c>
      <c r="Q16">
        <f>'[1]raw2021 data'!S16</f>
        <v>11</v>
      </c>
      <c r="R16">
        <f>'[1]raw2021 data'!T16</f>
        <v>0</v>
      </c>
      <c r="T16" s="30" t="s">
        <v>105</v>
      </c>
      <c r="U16" s="31">
        <f>'[1]raw2021 data'!Z16</f>
        <v>366</v>
      </c>
    </row>
    <row r="17" spans="1:21">
      <c r="A17" t="s">
        <v>22</v>
      </c>
      <c r="B17">
        <f>'[1]raw2021 data'!I17</f>
        <v>3309</v>
      </c>
      <c r="C17">
        <f>'[1]raw2021 data'!M17</f>
        <v>836</v>
      </c>
      <c r="D17">
        <f>'[1]raw2021 data'!N17</f>
        <v>2473</v>
      </c>
      <c r="E17">
        <f>'[1]raw2021 data'!U17</f>
        <v>322</v>
      </c>
      <c r="F17">
        <f>'[1]raw2021 data'!V17</f>
        <v>489</v>
      </c>
      <c r="G17">
        <f>'[1]raw2021 data'!P17</f>
        <v>247</v>
      </c>
      <c r="H17">
        <f>'[1]raw2021 data'!B17</f>
        <v>16105</v>
      </c>
      <c r="I17">
        <f>'[1]raw2021 data'!C17</f>
        <v>16151</v>
      </c>
      <c r="J17">
        <f>'[1]raw2021 data'!D17</f>
        <v>160</v>
      </c>
      <c r="K17">
        <f>'[1]raw2021 data'!E17</f>
        <v>114</v>
      </c>
      <c r="L17">
        <f>'[1]raw2021 data'!F17</f>
        <v>15920</v>
      </c>
      <c r="M17">
        <f>'[1]raw2021 data'!G17</f>
        <v>68</v>
      </c>
      <c r="N17">
        <f>'[1]raw2021 data'!H17</f>
        <v>16</v>
      </c>
      <c r="O17">
        <f>'[1]raw2021 data'!Q17</f>
        <v>2144</v>
      </c>
      <c r="P17">
        <f>'[1]raw2021 data'!R17</f>
        <v>30</v>
      </c>
      <c r="Q17">
        <f>'[1]raw2021 data'!S17</f>
        <v>87</v>
      </c>
      <c r="R17">
        <f>'[1]raw2021 data'!T17</f>
        <v>0</v>
      </c>
      <c r="T17" s="30" t="s">
        <v>175</v>
      </c>
      <c r="U17" s="31">
        <f>'[1]raw2021 data'!Z17</f>
        <v>10</v>
      </c>
    </row>
    <row r="18" spans="1:21">
      <c r="A18" t="s">
        <v>23</v>
      </c>
      <c r="B18">
        <f>'[1]raw2021 data'!I18</f>
        <v>532</v>
      </c>
      <c r="C18">
        <f>'[1]raw2021 data'!M18</f>
        <v>148</v>
      </c>
      <c r="D18">
        <f>'[1]raw2021 data'!N18</f>
        <v>384</v>
      </c>
      <c r="E18">
        <f>'[1]raw2021 data'!U18</f>
        <v>70</v>
      </c>
      <c r="F18">
        <f>'[1]raw2021 data'!V18</f>
        <v>57</v>
      </c>
      <c r="G18">
        <f>'[1]raw2021 data'!P18</f>
        <v>32</v>
      </c>
      <c r="H18">
        <f>'[1]raw2021 data'!B18</f>
        <v>11618</v>
      </c>
      <c r="I18">
        <f>'[1]raw2021 data'!C18</f>
        <v>11663</v>
      </c>
      <c r="J18">
        <f>'[1]raw2021 data'!D18</f>
        <v>47</v>
      </c>
      <c r="K18">
        <f>'[1]raw2021 data'!E18</f>
        <v>2</v>
      </c>
      <c r="L18">
        <f>'[1]raw2021 data'!F18</f>
        <v>11531</v>
      </c>
      <c r="M18">
        <f>'[1]raw2021 data'!G18</f>
        <v>10</v>
      </c>
      <c r="N18">
        <f>'[1]raw2021 data'!H18</f>
        <v>0</v>
      </c>
      <c r="O18">
        <f>'[1]raw2021 data'!Q18</f>
        <v>110</v>
      </c>
      <c r="P18">
        <f>'[1]raw2021 data'!R18</f>
        <v>2</v>
      </c>
      <c r="Q18">
        <f>'[1]raw2021 data'!S18</f>
        <v>8</v>
      </c>
      <c r="R18">
        <f>'[1]raw2021 data'!T18</f>
        <v>0</v>
      </c>
      <c r="T18" s="30" t="s">
        <v>106</v>
      </c>
      <c r="U18" s="31">
        <f>'[1]raw2021 data'!Z18</f>
        <v>27</v>
      </c>
    </row>
    <row r="19" spans="1:21">
      <c r="A19" t="s">
        <v>24</v>
      </c>
      <c r="B19">
        <f>'[1]raw2021 data'!I19</f>
        <v>3529</v>
      </c>
      <c r="C19">
        <f>'[1]raw2021 data'!M19</f>
        <v>1381</v>
      </c>
      <c r="D19">
        <f>'[1]raw2021 data'!N19</f>
        <v>2148</v>
      </c>
      <c r="E19">
        <f>'[1]raw2021 data'!U19</f>
        <v>229</v>
      </c>
      <c r="F19">
        <f>'[1]raw2021 data'!V19</f>
        <v>444</v>
      </c>
      <c r="G19">
        <f>'[1]raw2021 data'!P19</f>
        <v>356</v>
      </c>
      <c r="H19">
        <f>'[1]raw2021 data'!B19</f>
        <v>29721</v>
      </c>
      <c r="I19">
        <f>'[1]raw2021 data'!C19</f>
        <v>29827</v>
      </c>
      <c r="J19">
        <f>'[1]raw2021 data'!D19</f>
        <v>310</v>
      </c>
      <c r="K19">
        <f>'[1]raw2021 data'!E19</f>
        <v>204</v>
      </c>
      <c r="L19">
        <f>'[1]raw2021 data'!F19</f>
        <v>29097</v>
      </c>
      <c r="M19">
        <f>'[1]raw2021 data'!G19</f>
        <v>55</v>
      </c>
      <c r="N19">
        <f>'[1]raw2021 data'!H19</f>
        <v>47</v>
      </c>
      <c r="O19">
        <f>'[1]raw2021 data'!Q19</f>
        <v>2745</v>
      </c>
      <c r="P19">
        <f>'[1]raw2021 data'!R19</f>
        <v>20</v>
      </c>
      <c r="Q19">
        <f>'[1]raw2021 data'!S19</f>
        <v>87</v>
      </c>
      <c r="R19">
        <f>'[1]raw2021 data'!T19</f>
        <v>0</v>
      </c>
      <c r="T19" s="30" t="s">
        <v>107</v>
      </c>
      <c r="U19" s="31">
        <f>'[1]raw2021 data'!Z19</f>
        <v>390</v>
      </c>
    </row>
    <row r="20" spans="1:21">
      <c r="A20" t="s">
        <v>173</v>
      </c>
      <c r="B20">
        <f>'[1]raw2021 data'!I20</f>
        <v>16</v>
      </c>
      <c r="C20">
        <f>'[1]raw2021 data'!M20</f>
        <v>13</v>
      </c>
      <c r="D20">
        <f>'[1]raw2021 data'!N20</f>
        <v>3</v>
      </c>
      <c r="E20">
        <f>'[1]raw2021 data'!U20</f>
        <v>50</v>
      </c>
      <c r="F20">
        <f>'[1]raw2021 data'!V20</f>
        <v>1</v>
      </c>
      <c r="G20">
        <f>'[1]raw2021 data'!P20</f>
        <v>5</v>
      </c>
      <c r="H20">
        <f>'[1]raw2021 data'!B20</f>
        <v>5518</v>
      </c>
      <c r="I20">
        <f>'[1]raw2021 data'!C20</f>
        <v>5512</v>
      </c>
      <c r="J20">
        <f>'[1]raw2021 data'!D20</f>
        <v>1</v>
      </c>
      <c r="K20">
        <f>'[1]raw2021 data'!E20</f>
        <v>7</v>
      </c>
      <c r="L20">
        <f>'[1]raw2021 data'!F20</f>
        <v>5177</v>
      </c>
      <c r="M20">
        <f>'[1]raw2021 data'!G20</f>
        <v>1</v>
      </c>
      <c r="N20">
        <f>'[1]raw2021 data'!H20</f>
        <v>1</v>
      </c>
      <c r="O20">
        <f>'[1]raw2021 data'!Q20</f>
        <v>5925</v>
      </c>
      <c r="P20">
        <f>'[1]raw2021 data'!R20</f>
        <v>0</v>
      </c>
      <c r="Q20">
        <f>'[1]raw2021 data'!S20</f>
        <v>2</v>
      </c>
      <c r="R20">
        <f>'[1]raw2021 data'!T20</f>
        <v>2</v>
      </c>
      <c r="T20" s="30" t="s">
        <v>108</v>
      </c>
      <c r="U20" s="31">
        <f>'[1]raw2021 data'!Z20</f>
        <v>1940</v>
      </c>
    </row>
    <row r="21" spans="1:21">
      <c r="A21" t="s">
        <v>25</v>
      </c>
      <c r="B21">
        <f>'[1]raw2021 data'!I21</f>
        <v>2976</v>
      </c>
      <c r="C21">
        <f>'[1]raw2021 data'!M21</f>
        <v>1365</v>
      </c>
      <c r="D21">
        <f>'[1]raw2021 data'!N21</f>
        <v>1611</v>
      </c>
      <c r="E21">
        <f>'[1]raw2021 data'!U21</f>
        <v>265</v>
      </c>
      <c r="F21">
        <f>'[1]raw2021 data'!V21</f>
        <v>410</v>
      </c>
      <c r="G21">
        <f>'[1]raw2021 data'!P21</f>
        <v>370</v>
      </c>
      <c r="H21">
        <f>'[1]raw2021 data'!B21</f>
        <v>26263</v>
      </c>
      <c r="I21">
        <f>'[1]raw2021 data'!C21</f>
        <v>26353</v>
      </c>
      <c r="J21">
        <f>'[1]raw2021 data'!D21</f>
        <v>116</v>
      </c>
      <c r="K21">
        <f>'[1]raw2021 data'!E21</f>
        <v>26</v>
      </c>
      <c r="L21">
        <f>'[1]raw2021 data'!F21</f>
        <v>25739</v>
      </c>
      <c r="M21">
        <f>'[1]raw2021 data'!G21</f>
        <v>35</v>
      </c>
      <c r="N21">
        <f>'[1]raw2021 data'!H21</f>
        <v>2</v>
      </c>
      <c r="O21">
        <f>'[1]raw2021 data'!Q21</f>
        <v>4136</v>
      </c>
      <c r="P21">
        <f>'[1]raw2021 data'!R21</f>
        <v>32</v>
      </c>
      <c r="Q21">
        <f>'[1]raw2021 data'!S21</f>
        <v>99</v>
      </c>
      <c r="R21">
        <f>'[1]raw2021 data'!T21</f>
        <v>0</v>
      </c>
      <c r="T21" s="30" t="s">
        <v>109</v>
      </c>
      <c r="U21" s="31">
        <f>'[1]raw2021 data'!Z21</f>
        <v>90</v>
      </c>
    </row>
    <row r="22" spans="1:21">
      <c r="A22" t="s">
        <v>26</v>
      </c>
      <c r="B22">
        <f>'[1]raw2021 data'!I22</f>
        <v>227</v>
      </c>
      <c r="C22">
        <f>'[1]raw2021 data'!M22</f>
        <v>142</v>
      </c>
      <c r="D22">
        <f>'[1]raw2021 data'!N22</f>
        <v>85</v>
      </c>
      <c r="E22">
        <f>'[1]raw2021 data'!U22</f>
        <v>135</v>
      </c>
      <c r="F22">
        <f>'[1]raw2021 data'!V22</f>
        <v>33</v>
      </c>
      <c r="G22">
        <f>'[1]raw2021 data'!P22</f>
        <v>53</v>
      </c>
      <c r="H22">
        <f>'[1]raw2021 data'!B22</f>
        <v>13838</v>
      </c>
      <c r="I22">
        <f>'[1]raw2021 data'!C22</f>
        <v>13955</v>
      </c>
      <c r="J22">
        <f>'[1]raw2021 data'!D22</f>
        <v>161</v>
      </c>
      <c r="K22">
        <f>'[1]raw2021 data'!E22</f>
        <v>44</v>
      </c>
      <c r="L22">
        <f>'[1]raw2021 data'!F22</f>
        <v>13420</v>
      </c>
      <c r="M22">
        <f>'[1]raw2021 data'!G22</f>
        <v>57</v>
      </c>
      <c r="N22">
        <f>'[1]raw2021 data'!H22</f>
        <v>1</v>
      </c>
      <c r="O22">
        <f>'[1]raw2021 data'!Q22</f>
        <v>1238</v>
      </c>
      <c r="P22">
        <f>'[1]raw2021 data'!R22</f>
        <v>3</v>
      </c>
      <c r="Q22">
        <f>'[1]raw2021 data'!S22</f>
        <v>14</v>
      </c>
      <c r="R22">
        <f>'[1]raw2021 data'!T22</f>
        <v>1</v>
      </c>
      <c r="T22" s="30" t="s">
        <v>110</v>
      </c>
      <c r="U22" s="31">
        <f>'[1]raw2021 data'!Z22</f>
        <v>493</v>
      </c>
    </row>
    <row r="23" spans="1:21">
      <c r="A23" t="s">
        <v>27</v>
      </c>
      <c r="B23">
        <f>'[1]raw2021 data'!I23</f>
        <v>3273</v>
      </c>
      <c r="C23">
        <f>'[1]raw2021 data'!M23</f>
        <v>1196</v>
      </c>
      <c r="D23">
        <f>'[1]raw2021 data'!N23</f>
        <v>2077</v>
      </c>
      <c r="E23">
        <f>'[1]raw2021 data'!U23</f>
        <v>438</v>
      </c>
      <c r="F23">
        <f>'[1]raw2021 data'!V23</f>
        <v>464</v>
      </c>
      <c r="G23">
        <f>'[1]raw2021 data'!P23</f>
        <v>407</v>
      </c>
      <c r="H23">
        <f>'[1]raw2021 data'!B23</f>
        <v>21894</v>
      </c>
      <c r="I23">
        <f>'[1]raw2021 data'!C23</f>
        <v>21924</v>
      </c>
      <c r="J23">
        <f>'[1]raw2021 data'!D23</f>
        <v>162</v>
      </c>
      <c r="K23">
        <f>'[1]raw2021 data'!E23</f>
        <v>132</v>
      </c>
      <c r="L23">
        <f>'[1]raw2021 data'!F23</f>
        <v>21339</v>
      </c>
      <c r="M23">
        <f>'[1]raw2021 data'!G23</f>
        <v>111</v>
      </c>
      <c r="N23">
        <f>'[1]raw2021 data'!H23</f>
        <v>25</v>
      </c>
      <c r="O23">
        <f>'[1]raw2021 data'!Q23</f>
        <v>3213</v>
      </c>
      <c r="P23">
        <f>'[1]raw2021 data'!R23</f>
        <v>84</v>
      </c>
      <c r="Q23">
        <f>'[1]raw2021 data'!S23</f>
        <v>143</v>
      </c>
      <c r="R23">
        <f>'[1]raw2021 data'!T23</f>
        <v>7</v>
      </c>
      <c r="T23" s="30" t="s">
        <v>111</v>
      </c>
      <c r="U23" s="31">
        <f>'[1]raw2021 data'!Z23</f>
        <v>74</v>
      </c>
    </row>
    <row r="24" spans="1:21">
      <c r="A24" t="s">
        <v>28</v>
      </c>
      <c r="B24">
        <f>'[1]raw2021 data'!I24</f>
        <v>12609</v>
      </c>
      <c r="C24">
        <f>'[1]raw2021 data'!M24</f>
        <v>5673</v>
      </c>
      <c r="D24">
        <f>'[1]raw2021 data'!N24</f>
        <v>6936</v>
      </c>
      <c r="E24">
        <f>'[1]raw2021 data'!U24</f>
        <v>1207</v>
      </c>
      <c r="F24">
        <f>'[1]raw2021 data'!V24</f>
        <v>1305</v>
      </c>
      <c r="G24">
        <f>'[1]raw2021 data'!P24</f>
        <v>1076</v>
      </c>
      <c r="H24">
        <f>'[1]raw2021 data'!B24</f>
        <v>90468</v>
      </c>
      <c r="I24">
        <f>'[1]raw2021 data'!C24</f>
        <v>90190</v>
      </c>
      <c r="J24">
        <f>'[1]raw2021 data'!D24</f>
        <v>636</v>
      </c>
      <c r="K24">
        <f>'[1]raw2021 data'!E24</f>
        <v>914</v>
      </c>
      <c r="L24">
        <f>'[1]raw2021 data'!F24</f>
        <v>82506</v>
      </c>
      <c r="M24">
        <f>'[1]raw2021 data'!G24</f>
        <v>396</v>
      </c>
      <c r="N24">
        <f>'[1]raw2021 data'!H24</f>
        <v>540</v>
      </c>
      <c r="O24">
        <f>'[1]raw2021 data'!Q24</f>
        <v>15914</v>
      </c>
      <c r="P24">
        <f>'[1]raw2021 data'!R24</f>
        <v>201</v>
      </c>
      <c r="Q24">
        <f>'[1]raw2021 data'!S24</f>
        <v>361</v>
      </c>
      <c r="R24">
        <f>'[1]raw2021 data'!T24</f>
        <v>17</v>
      </c>
      <c r="T24" s="30" t="s">
        <v>112</v>
      </c>
      <c r="U24" s="31">
        <f>'[1]raw2021 data'!Z24</f>
        <v>205</v>
      </c>
    </row>
    <row r="25" spans="1:21">
      <c r="A25" t="s">
        <v>29</v>
      </c>
      <c r="B25">
        <f>'[1]raw2021 data'!I25</f>
        <v>1243</v>
      </c>
      <c r="C25">
        <f>'[1]raw2021 data'!M25</f>
        <v>419</v>
      </c>
      <c r="D25">
        <f>'[1]raw2021 data'!N25</f>
        <v>824</v>
      </c>
      <c r="E25">
        <f>'[1]raw2021 data'!U25</f>
        <v>227</v>
      </c>
      <c r="F25">
        <f>'[1]raw2021 data'!V25</f>
        <v>168</v>
      </c>
      <c r="G25">
        <f>'[1]raw2021 data'!P25</f>
        <v>109</v>
      </c>
      <c r="H25">
        <f>'[1]raw2021 data'!B25</f>
        <v>13784</v>
      </c>
      <c r="I25">
        <f>'[1]raw2021 data'!C25</f>
        <v>13846</v>
      </c>
      <c r="J25">
        <f>'[1]raw2021 data'!D25</f>
        <v>142</v>
      </c>
      <c r="K25">
        <f>'[1]raw2021 data'!E25</f>
        <v>80</v>
      </c>
      <c r="L25">
        <f>'[1]raw2021 data'!F25</f>
        <v>13653</v>
      </c>
      <c r="M25">
        <f>'[1]raw2021 data'!G25</f>
        <v>73</v>
      </c>
      <c r="N25">
        <f>'[1]raw2021 data'!H25</f>
        <v>13</v>
      </c>
      <c r="O25">
        <f>'[1]raw2021 data'!Q25</f>
        <v>842</v>
      </c>
      <c r="P25">
        <f>'[1]raw2021 data'!R25</f>
        <v>3</v>
      </c>
      <c r="Q25">
        <f>'[1]raw2021 data'!S25</f>
        <v>42</v>
      </c>
      <c r="R25">
        <f>'[1]raw2021 data'!T25</f>
        <v>0</v>
      </c>
      <c r="T25" s="30" t="s">
        <v>113</v>
      </c>
      <c r="U25" s="31">
        <f>'[1]raw2021 data'!Z25</f>
        <v>22</v>
      </c>
    </row>
    <row r="26" spans="1:21">
      <c r="A26" t="s">
        <v>30</v>
      </c>
      <c r="B26">
        <f>'[1]raw2021 data'!I26</f>
        <v>0</v>
      </c>
      <c r="C26">
        <f>'[1]raw2021 data'!M26</f>
        <v>0</v>
      </c>
      <c r="D26">
        <f>'[1]raw2021 data'!N26</f>
        <v>0</v>
      </c>
      <c r="E26">
        <f>'[1]raw2021 data'!U26</f>
        <v>0</v>
      </c>
      <c r="F26">
        <f>'[1]raw2021 data'!V26</f>
        <v>0</v>
      </c>
      <c r="G26">
        <f>'[1]raw2021 data'!P26</f>
        <v>0</v>
      </c>
      <c r="H26">
        <f>'[1]raw2021 data'!B26</f>
        <v>0</v>
      </c>
      <c r="I26">
        <f>'[1]raw2021 data'!C26</f>
        <v>0</v>
      </c>
      <c r="J26">
        <f>'[1]raw2021 data'!D26</f>
        <v>0</v>
      </c>
      <c r="K26">
        <f>'[1]raw2021 data'!E26</f>
        <v>0</v>
      </c>
      <c r="L26">
        <f>'[1]raw2021 data'!F26</f>
        <v>0</v>
      </c>
      <c r="M26">
        <f>'[1]raw2021 data'!G26</f>
        <v>0</v>
      </c>
      <c r="N26">
        <f>'[1]raw2021 data'!H26</f>
        <v>0</v>
      </c>
      <c r="O26">
        <f>'[1]raw2021 data'!Q26</f>
        <v>419</v>
      </c>
      <c r="P26">
        <f>'[1]raw2021 data'!R26</f>
        <v>11</v>
      </c>
      <c r="Q26">
        <f>'[1]raw2021 data'!S26</f>
        <v>5</v>
      </c>
      <c r="R26">
        <f>'[1]raw2021 data'!T26</f>
        <v>0</v>
      </c>
      <c r="T26" s="30" t="s">
        <v>114</v>
      </c>
      <c r="U26" s="31">
        <f>'[1]raw2021 data'!Z26</f>
        <v>125</v>
      </c>
    </row>
    <row r="27" spans="1:21">
      <c r="A27" t="s">
        <v>31</v>
      </c>
      <c r="B27">
        <f>'[1]raw2021 data'!I27</f>
        <v>1008</v>
      </c>
      <c r="C27">
        <f>'[1]raw2021 data'!M27</f>
        <v>427</v>
      </c>
      <c r="D27">
        <f>'[1]raw2021 data'!N27</f>
        <v>581</v>
      </c>
      <c r="E27">
        <f>'[1]raw2021 data'!U27</f>
        <v>156</v>
      </c>
      <c r="F27">
        <f>'[1]raw2021 data'!V27</f>
        <v>153</v>
      </c>
      <c r="G27">
        <f>'[1]raw2021 data'!P27</f>
        <v>123</v>
      </c>
      <c r="H27">
        <f>'[1]raw2021 data'!B27</f>
        <v>14381</v>
      </c>
      <c r="I27">
        <f>'[1]raw2021 data'!C27</f>
        <v>14431</v>
      </c>
      <c r="J27">
        <f>'[1]raw2021 data'!D27</f>
        <v>90</v>
      </c>
      <c r="K27">
        <f>'[1]raw2021 data'!E27</f>
        <v>40</v>
      </c>
      <c r="L27">
        <f>'[1]raw2021 data'!F27</f>
        <v>14173</v>
      </c>
      <c r="M27">
        <f>'[1]raw2021 data'!G27</f>
        <v>29</v>
      </c>
      <c r="N27">
        <f>'[1]raw2021 data'!H27</f>
        <v>7</v>
      </c>
      <c r="O27">
        <f>'[1]raw2021 data'!Q27</f>
        <v>993</v>
      </c>
      <c r="P27">
        <f>'[1]raw2021 data'!R27</f>
        <v>12</v>
      </c>
      <c r="Q27">
        <f>'[1]raw2021 data'!S27</f>
        <v>26</v>
      </c>
      <c r="R27">
        <f>'[1]raw2021 data'!T27</f>
        <v>0</v>
      </c>
      <c r="T27" s="30" t="s">
        <v>115</v>
      </c>
      <c r="U27" s="31">
        <f>'[1]raw2021 data'!Z27</f>
        <v>154</v>
      </c>
    </row>
    <row r="28" spans="1:21">
      <c r="A28" t="s">
        <v>32</v>
      </c>
      <c r="B28">
        <f>'[1]raw2021 data'!I28</f>
        <v>478</v>
      </c>
      <c r="C28">
        <f>'[1]raw2021 data'!M28</f>
        <v>133</v>
      </c>
      <c r="D28">
        <f>'[1]raw2021 data'!N28</f>
        <v>345</v>
      </c>
      <c r="E28">
        <f>'[1]raw2021 data'!U28</f>
        <v>51</v>
      </c>
      <c r="F28">
        <f>'[1]raw2021 data'!V28</f>
        <v>71</v>
      </c>
      <c r="G28">
        <f>'[1]raw2021 data'!P28</f>
        <v>54</v>
      </c>
      <c r="H28">
        <f>'[1]raw2021 data'!B28</f>
        <v>3943</v>
      </c>
      <c r="I28">
        <f>'[1]raw2021 data'!C28</f>
        <v>3959</v>
      </c>
      <c r="J28">
        <f>'[1]raw2021 data'!D28</f>
        <v>24</v>
      </c>
      <c r="K28">
        <f>'[1]raw2021 data'!E28</f>
        <v>8</v>
      </c>
      <c r="L28">
        <f>'[1]raw2021 data'!F28</f>
        <v>3947</v>
      </c>
      <c r="M28">
        <f>'[1]raw2021 data'!G28</f>
        <v>15</v>
      </c>
      <c r="N28">
        <f>'[1]raw2021 data'!H28</f>
        <v>0</v>
      </c>
      <c r="O28">
        <f>'[1]raw2021 data'!Q28</f>
        <v>562</v>
      </c>
      <c r="P28">
        <f>'[1]raw2021 data'!R28</f>
        <v>3</v>
      </c>
      <c r="Q28">
        <f>'[1]raw2021 data'!S28</f>
        <v>14</v>
      </c>
      <c r="R28">
        <f>'[1]raw2021 data'!T28</f>
        <v>0</v>
      </c>
      <c r="T28" s="30" t="s">
        <v>116</v>
      </c>
      <c r="U28" s="31">
        <f>'[1]raw2021 data'!Z28</f>
        <v>0</v>
      </c>
    </row>
    <row r="29" spans="1:21">
      <c r="A29" t="s">
        <v>33</v>
      </c>
      <c r="B29">
        <f>'[1]raw2021 data'!I29</f>
        <v>3067</v>
      </c>
      <c r="C29">
        <f>'[1]raw2021 data'!M29</f>
        <v>921</v>
      </c>
      <c r="D29">
        <f>'[1]raw2021 data'!N29</f>
        <v>2146</v>
      </c>
      <c r="E29">
        <f>'[1]raw2021 data'!U29</f>
        <v>390</v>
      </c>
      <c r="F29">
        <f>'[1]raw2021 data'!V29</f>
        <v>282</v>
      </c>
      <c r="G29">
        <f>'[1]raw2021 data'!P29</f>
        <v>287</v>
      </c>
      <c r="H29">
        <f>'[1]raw2021 data'!B29</f>
        <v>16355</v>
      </c>
      <c r="I29">
        <f>'[1]raw2021 data'!C29</f>
        <v>16465</v>
      </c>
      <c r="J29">
        <f>'[1]raw2021 data'!D29</f>
        <v>211</v>
      </c>
      <c r="K29">
        <f>'[1]raw2021 data'!E29</f>
        <v>101</v>
      </c>
      <c r="L29">
        <f>'[1]raw2021 data'!F29</f>
        <v>16321</v>
      </c>
      <c r="M29">
        <f>'[1]raw2021 data'!G29</f>
        <v>91</v>
      </c>
      <c r="N29">
        <f>'[1]raw2021 data'!H29</f>
        <v>23</v>
      </c>
      <c r="O29">
        <f>'[1]raw2021 data'!Q29</f>
        <v>1778</v>
      </c>
      <c r="P29">
        <f>'[1]raw2021 data'!R29</f>
        <v>30</v>
      </c>
      <c r="Q29">
        <f>'[1]raw2021 data'!S29</f>
        <v>54</v>
      </c>
      <c r="R29">
        <f>'[1]raw2021 data'!T29</f>
        <v>0</v>
      </c>
      <c r="T29" s="30" t="s">
        <v>117</v>
      </c>
      <c r="U29" s="31">
        <f>'[1]raw2021 data'!Z29</f>
        <v>16</v>
      </c>
    </row>
    <row r="30" spans="1:21">
      <c r="A30" t="s">
        <v>34</v>
      </c>
      <c r="B30">
        <f>'[1]raw2021 data'!I30</f>
        <v>31</v>
      </c>
      <c r="C30">
        <f>'[1]raw2021 data'!M30</f>
        <v>23</v>
      </c>
      <c r="D30">
        <f>'[1]raw2021 data'!N30</f>
        <v>8</v>
      </c>
      <c r="E30">
        <f>'[1]raw2021 data'!U30</f>
        <v>25</v>
      </c>
      <c r="F30">
        <f>'[1]raw2021 data'!V30</f>
        <v>22</v>
      </c>
      <c r="G30">
        <f>'[1]raw2021 data'!P30</f>
        <v>7</v>
      </c>
      <c r="H30">
        <f>'[1]raw2021 data'!B30</f>
        <v>784</v>
      </c>
      <c r="I30">
        <f>'[1]raw2021 data'!C30</f>
        <v>768</v>
      </c>
      <c r="J30">
        <f>'[1]raw2021 data'!D30</f>
        <v>3</v>
      </c>
      <c r="K30">
        <f>'[1]raw2021 data'!E30</f>
        <v>19</v>
      </c>
      <c r="L30">
        <f>'[1]raw2021 data'!F30</f>
        <v>705</v>
      </c>
      <c r="M30">
        <f>'[1]raw2021 data'!G30</f>
        <v>3</v>
      </c>
      <c r="N30">
        <f>'[1]raw2021 data'!H30</f>
        <v>10</v>
      </c>
      <c r="O30">
        <f>'[1]raw2021 data'!Q30</f>
        <v>348</v>
      </c>
      <c r="P30">
        <f>'[1]raw2021 data'!R30</f>
        <v>1</v>
      </c>
      <c r="Q30">
        <f>'[1]raw2021 data'!S30</f>
        <v>3</v>
      </c>
      <c r="R30">
        <f>'[1]raw2021 data'!T30</f>
        <v>0</v>
      </c>
      <c r="T30" s="30" t="s">
        <v>118</v>
      </c>
      <c r="U30" s="31">
        <f>'[1]raw2021 data'!Z30</f>
        <v>181</v>
      </c>
    </row>
    <row r="31" spans="1:21">
      <c r="A31" t="s">
        <v>35</v>
      </c>
      <c r="B31">
        <f>'[1]raw2021 data'!I31</f>
        <v>727</v>
      </c>
      <c r="C31">
        <f>'[1]raw2021 data'!M31</f>
        <v>177</v>
      </c>
      <c r="D31">
        <f>'[1]raw2021 data'!N31</f>
        <v>550</v>
      </c>
      <c r="E31">
        <f>'[1]raw2021 data'!U31</f>
        <v>175</v>
      </c>
      <c r="F31">
        <f>'[1]raw2021 data'!V31</f>
        <v>44</v>
      </c>
      <c r="G31">
        <f>'[1]raw2021 data'!P31</f>
        <v>78</v>
      </c>
      <c r="H31">
        <f>'[1]raw2021 data'!B31</f>
        <v>20011</v>
      </c>
      <c r="I31">
        <f>'[1]raw2021 data'!C31</f>
        <v>20034</v>
      </c>
      <c r="J31">
        <f>'[1]raw2021 data'!D31</f>
        <v>44</v>
      </c>
      <c r="K31">
        <f>'[1]raw2021 data'!E31</f>
        <v>21</v>
      </c>
      <c r="L31">
        <f>'[1]raw2021 data'!F31</f>
        <v>19374</v>
      </c>
      <c r="M31">
        <f>'[1]raw2021 data'!G31</f>
        <v>8</v>
      </c>
      <c r="N31">
        <f>'[1]raw2021 data'!H31</f>
        <v>6</v>
      </c>
      <c r="O31">
        <f>'[1]raw2021 data'!Q31</f>
        <v>540</v>
      </c>
      <c r="P31">
        <f>'[1]raw2021 data'!R31</f>
        <v>11</v>
      </c>
      <c r="Q31">
        <f>'[1]raw2021 data'!S31</f>
        <v>21</v>
      </c>
      <c r="R31">
        <f>'[1]raw2021 data'!T31</f>
        <v>0</v>
      </c>
      <c r="T31" s="30" t="s">
        <v>119</v>
      </c>
      <c r="U31" s="31">
        <f>'[1]raw2021 data'!Z31</f>
        <v>124</v>
      </c>
    </row>
    <row r="32" spans="1:21">
      <c r="A32" t="s">
        <v>36</v>
      </c>
      <c r="B32">
        <f>'[1]raw2021 data'!I32</f>
        <v>2953</v>
      </c>
      <c r="C32">
        <f>'[1]raw2021 data'!M32</f>
        <v>1354</v>
      </c>
      <c r="D32">
        <f>'[1]raw2021 data'!N32</f>
        <v>1599</v>
      </c>
      <c r="E32">
        <f>'[1]raw2021 data'!U32</f>
        <v>453</v>
      </c>
      <c r="F32">
        <f>'[1]raw2021 data'!V32</f>
        <v>525</v>
      </c>
      <c r="G32">
        <f>'[1]raw2021 data'!P32</f>
        <v>353</v>
      </c>
      <c r="H32">
        <f>'[1]raw2021 data'!B32</f>
        <v>24018</v>
      </c>
      <c r="I32">
        <f>'[1]raw2021 data'!C32</f>
        <v>23170</v>
      </c>
      <c r="J32">
        <f>'[1]raw2021 data'!D32</f>
        <v>146</v>
      </c>
      <c r="K32">
        <f>'[1]raw2021 data'!E32</f>
        <v>994</v>
      </c>
      <c r="L32">
        <f>'[1]raw2021 data'!F32</f>
        <v>22991</v>
      </c>
      <c r="M32">
        <f>'[1]raw2021 data'!G32</f>
        <v>87</v>
      </c>
      <c r="N32">
        <f>'[1]raw2021 data'!H32</f>
        <v>247</v>
      </c>
      <c r="O32">
        <f>'[1]raw2021 data'!Q32</f>
        <v>2504</v>
      </c>
      <c r="P32">
        <f>'[1]raw2021 data'!R32</f>
        <v>20</v>
      </c>
      <c r="Q32">
        <f>'[1]raw2021 data'!S32</f>
        <v>77</v>
      </c>
      <c r="R32">
        <f>'[1]raw2021 data'!T32</f>
        <v>0</v>
      </c>
      <c r="T32" s="30" t="s">
        <v>120</v>
      </c>
      <c r="U32" s="31">
        <f>'[1]raw2021 data'!Z32</f>
        <v>108</v>
      </c>
    </row>
    <row r="33" spans="1:21">
      <c r="A33" t="s">
        <v>37</v>
      </c>
      <c r="B33">
        <f>'[1]raw2021 data'!I33</f>
        <v>1806</v>
      </c>
      <c r="C33">
        <f>'[1]raw2021 data'!M33</f>
        <v>899</v>
      </c>
      <c r="D33">
        <f>'[1]raw2021 data'!N33</f>
        <v>907</v>
      </c>
      <c r="E33">
        <f>'[1]raw2021 data'!U33</f>
        <v>289</v>
      </c>
      <c r="F33">
        <f>'[1]raw2021 data'!V33</f>
        <v>365</v>
      </c>
      <c r="G33">
        <f>'[1]raw2021 data'!P33</f>
        <v>223</v>
      </c>
      <c r="H33">
        <f>'[1]raw2021 data'!B33</f>
        <v>17570</v>
      </c>
      <c r="I33">
        <f>'[1]raw2021 data'!C33</f>
        <v>17903</v>
      </c>
      <c r="J33">
        <f>'[1]raw2021 data'!D33</f>
        <v>377</v>
      </c>
      <c r="K33">
        <f>'[1]raw2021 data'!E33</f>
        <v>44</v>
      </c>
      <c r="L33">
        <f>'[1]raw2021 data'!F33</f>
        <v>17719</v>
      </c>
      <c r="M33">
        <f>'[1]raw2021 data'!G33</f>
        <v>76</v>
      </c>
      <c r="N33">
        <f>'[1]raw2021 data'!H33</f>
        <v>5</v>
      </c>
      <c r="O33">
        <f>'[1]raw2021 data'!Q33</f>
        <v>2487</v>
      </c>
      <c r="P33">
        <f>'[1]raw2021 data'!R33</f>
        <v>27</v>
      </c>
      <c r="Q33">
        <f>'[1]raw2021 data'!S33</f>
        <v>46</v>
      </c>
      <c r="R33">
        <f>'[1]raw2021 data'!T33</f>
        <v>1</v>
      </c>
      <c r="T33" s="30" t="s">
        <v>121</v>
      </c>
      <c r="U33" s="31">
        <f>'[1]raw2021 data'!Z33</f>
        <v>547</v>
      </c>
    </row>
    <row r="34" spans="1:21">
      <c r="A34" t="s">
        <v>38</v>
      </c>
      <c r="B34">
        <f>'[1]raw2021 data'!I34</f>
        <v>1017</v>
      </c>
      <c r="C34">
        <f>'[1]raw2021 data'!M34</f>
        <v>348</v>
      </c>
      <c r="D34">
        <f>'[1]raw2021 data'!N34</f>
        <v>669</v>
      </c>
      <c r="E34">
        <f>'[1]raw2021 data'!U34</f>
        <v>109</v>
      </c>
      <c r="F34">
        <f>'[1]raw2021 data'!V34</f>
        <v>163</v>
      </c>
      <c r="G34">
        <f>'[1]raw2021 data'!P34</f>
        <v>162</v>
      </c>
      <c r="H34">
        <f>'[1]raw2021 data'!B34</f>
        <v>10409</v>
      </c>
      <c r="I34">
        <f>'[1]raw2021 data'!C34</f>
        <v>10449</v>
      </c>
      <c r="J34">
        <f>'[1]raw2021 data'!D34</f>
        <v>81</v>
      </c>
      <c r="K34">
        <f>'[1]raw2021 data'!E34</f>
        <v>41</v>
      </c>
      <c r="L34">
        <f>'[1]raw2021 data'!F34</f>
        <v>10247</v>
      </c>
      <c r="M34">
        <f>'[1]raw2021 data'!G34</f>
        <v>12</v>
      </c>
      <c r="N34">
        <f>'[1]raw2021 data'!H34</f>
        <v>5</v>
      </c>
      <c r="O34">
        <f>'[1]raw2021 data'!Q34</f>
        <v>1291</v>
      </c>
      <c r="P34">
        <f>'[1]raw2021 data'!R34</f>
        <v>13</v>
      </c>
      <c r="Q34">
        <f>'[1]raw2021 data'!S34</f>
        <v>40</v>
      </c>
      <c r="R34">
        <f>'[1]raw2021 data'!T34</f>
        <v>1</v>
      </c>
      <c r="T34" s="30" t="s">
        <v>122</v>
      </c>
      <c r="U34" s="31">
        <f>'[1]raw2021 data'!Z34</f>
        <v>98</v>
      </c>
    </row>
    <row r="35" spans="1:21">
      <c r="A35" t="s">
        <v>39</v>
      </c>
      <c r="B35">
        <f>'[1]raw2021 data'!I35</f>
        <v>10091</v>
      </c>
      <c r="C35">
        <f>'[1]raw2021 data'!M35</f>
        <v>3380</v>
      </c>
      <c r="D35">
        <f>'[1]raw2021 data'!N35</f>
        <v>6711</v>
      </c>
      <c r="E35">
        <f>'[1]raw2021 data'!U35</f>
        <v>795</v>
      </c>
      <c r="F35">
        <f>'[1]raw2021 data'!V35</f>
        <v>857</v>
      </c>
      <c r="G35">
        <f>'[1]raw2021 data'!P35</f>
        <v>902</v>
      </c>
      <c r="H35">
        <f>'[1]raw2021 data'!B35</f>
        <v>68700</v>
      </c>
      <c r="I35">
        <f>'[1]raw2021 data'!C35</f>
        <v>68914</v>
      </c>
      <c r="J35">
        <f>'[1]raw2021 data'!D35</f>
        <v>497</v>
      </c>
      <c r="K35">
        <f>'[1]raw2021 data'!E35</f>
        <v>283</v>
      </c>
      <c r="L35">
        <f>'[1]raw2021 data'!F35</f>
        <v>66639</v>
      </c>
      <c r="M35">
        <f>'[1]raw2021 data'!G35</f>
        <v>218</v>
      </c>
      <c r="N35">
        <f>'[1]raw2021 data'!H35</f>
        <v>88</v>
      </c>
      <c r="O35">
        <f>'[1]raw2021 data'!Q35</f>
        <v>12455</v>
      </c>
      <c r="P35">
        <f>'[1]raw2021 data'!R35</f>
        <v>98</v>
      </c>
      <c r="Q35">
        <f>'[1]raw2021 data'!S35</f>
        <v>295</v>
      </c>
      <c r="R35">
        <f>'[1]raw2021 data'!T35</f>
        <v>4</v>
      </c>
      <c r="T35" s="30" t="s">
        <v>123</v>
      </c>
      <c r="U35" s="31">
        <f>'[1]raw2021 data'!Z35</f>
        <v>274</v>
      </c>
    </row>
    <row r="36" spans="1:21">
      <c r="A36" t="s">
        <v>40</v>
      </c>
      <c r="B36">
        <f>'[1]raw2021 data'!I36</f>
        <v>1411</v>
      </c>
      <c r="C36">
        <f>'[1]raw2021 data'!M36</f>
        <v>628</v>
      </c>
      <c r="D36">
        <f>'[1]raw2021 data'!N36</f>
        <v>783</v>
      </c>
      <c r="E36">
        <f>'[1]raw2021 data'!U36</f>
        <v>395</v>
      </c>
      <c r="F36">
        <f>'[1]raw2021 data'!V36</f>
        <v>220</v>
      </c>
      <c r="G36">
        <f>'[1]raw2021 data'!P36</f>
        <v>155</v>
      </c>
      <c r="H36">
        <f>'[1]raw2021 data'!B36</f>
        <v>21345</v>
      </c>
      <c r="I36">
        <f>'[1]raw2021 data'!C36</f>
        <v>21412</v>
      </c>
      <c r="J36">
        <f>'[1]raw2021 data'!D36</f>
        <v>74</v>
      </c>
      <c r="K36">
        <f>'[1]raw2021 data'!E36</f>
        <v>7</v>
      </c>
      <c r="L36">
        <f>'[1]raw2021 data'!F36</f>
        <v>21108</v>
      </c>
      <c r="M36">
        <f>'[1]raw2021 data'!G36</f>
        <v>27</v>
      </c>
      <c r="N36">
        <f>'[1]raw2021 data'!H36</f>
        <v>3</v>
      </c>
      <c r="O36">
        <f>'[1]raw2021 data'!Q36</f>
        <v>1240</v>
      </c>
      <c r="P36">
        <f>'[1]raw2021 data'!R36</f>
        <v>14</v>
      </c>
      <c r="Q36">
        <f>'[1]raw2021 data'!S36</f>
        <v>28</v>
      </c>
      <c r="R36">
        <f>'[1]raw2021 data'!T36</f>
        <v>0</v>
      </c>
      <c r="T36" s="30" t="s">
        <v>124</v>
      </c>
      <c r="U36" s="31"/>
    </row>
    <row r="37" spans="1:21">
      <c r="A37" t="s">
        <v>41</v>
      </c>
      <c r="B37">
        <f>'[1]raw2021 data'!I37</f>
        <v>3136</v>
      </c>
      <c r="C37">
        <f>'[1]raw2021 data'!M37</f>
        <v>1042</v>
      </c>
      <c r="D37">
        <f>'[1]raw2021 data'!N37</f>
        <v>2094</v>
      </c>
      <c r="E37">
        <f>'[1]raw2021 data'!U37</f>
        <v>256</v>
      </c>
      <c r="F37">
        <f>'[1]raw2021 data'!V37</f>
        <v>369</v>
      </c>
      <c r="G37">
        <f>'[1]raw2021 data'!P37</f>
        <v>464</v>
      </c>
      <c r="H37">
        <f>'[1]raw2021 data'!B37</f>
        <v>32047</v>
      </c>
      <c r="I37">
        <f>'[1]raw2021 data'!C37</f>
        <v>32106</v>
      </c>
      <c r="J37">
        <f>'[1]raw2021 data'!D37</f>
        <v>233</v>
      </c>
      <c r="K37">
        <f>'[1]raw2021 data'!E37</f>
        <v>174</v>
      </c>
      <c r="L37">
        <f>'[1]raw2021 data'!F37</f>
        <v>30921</v>
      </c>
      <c r="M37">
        <f>'[1]raw2021 data'!G37</f>
        <v>97</v>
      </c>
      <c r="N37">
        <f>'[1]raw2021 data'!H37</f>
        <v>103</v>
      </c>
      <c r="O37">
        <f>'[1]raw2021 data'!Q37</f>
        <v>5618</v>
      </c>
      <c r="P37">
        <f>'[1]raw2021 data'!R37</f>
        <v>51</v>
      </c>
      <c r="Q37">
        <f>'[1]raw2021 data'!S37</f>
        <v>139</v>
      </c>
      <c r="R37">
        <f>'[1]raw2021 data'!T37</f>
        <v>1</v>
      </c>
      <c r="T37" s="30" t="s">
        <v>125</v>
      </c>
      <c r="U37" s="31">
        <f>'[1]raw2021 data'!Z36</f>
        <v>21</v>
      </c>
    </row>
    <row r="38" spans="1:21">
      <c r="A38" t="s">
        <v>42</v>
      </c>
      <c r="B38">
        <f>'[1]raw2021 data'!I38</f>
        <v>138</v>
      </c>
      <c r="C38">
        <f>'[1]raw2021 data'!M38</f>
        <v>77</v>
      </c>
      <c r="D38">
        <f>'[1]raw2021 data'!N38</f>
        <v>61</v>
      </c>
      <c r="E38">
        <f>'[1]raw2021 data'!U38</f>
        <v>80</v>
      </c>
      <c r="F38">
        <f>'[1]raw2021 data'!V38</f>
        <v>19</v>
      </c>
      <c r="G38">
        <f>'[1]raw2021 data'!P38</f>
        <v>21</v>
      </c>
      <c r="H38">
        <f>'[1]raw2021 data'!B38</f>
        <v>9213</v>
      </c>
      <c r="I38">
        <f>'[1]raw2021 data'!C38</f>
        <v>9399</v>
      </c>
      <c r="J38">
        <f>'[1]raw2021 data'!D38</f>
        <v>195</v>
      </c>
      <c r="K38">
        <f>'[1]raw2021 data'!E38</f>
        <v>9</v>
      </c>
      <c r="L38">
        <f>'[1]raw2021 data'!F38</f>
        <v>9391</v>
      </c>
      <c r="M38">
        <f>'[1]raw2021 data'!G38</f>
        <v>57</v>
      </c>
      <c r="N38">
        <f>'[1]raw2021 data'!H38</f>
        <v>2</v>
      </c>
      <c r="O38">
        <f>'[1]raw2021 data'!Q38</f>
        <v>202</v>
      </c>
      <c r="P38">
        <f>'[1]raw2021 data'!R38</f>
        <v>2</v>
      </c>
      <c r="Q38">
        <f>'[1]raw2021 data'!S38</f>
        <v>7</v>
      </c>
      <c r="R38">
        <f>'[1]raw2021 data'!T38</f>
        <v>1</v>
      </c>
      <c r="T38" s="30" t="s">
        <v>126</v>
      </c>
      <c r="U38" s="31">
        <f>'[1]raw2021 data'!Z37</f>
        <v>14</v>
      </c>
    </row>
    <row r="39" spans="1:21">
      <c r="A39" t="s">
        <v>43</v>
      </c>
      <c r="B39">
        <f>'[1]raw2021 data'!I39</f>
        <v>0</v>
      </c>
      <c r="C39">
        <f>'[1]raw2021 data'!M39</f>
        <v>0</v>
      </c>
      <c r="D39">
        <f>'[1]raw2021 data'!N39</f>
        <v>0</v>
      </c>
      <c r="E39">
        <f>'[1]raw2021 data'!U39</f>
        <v>0</v>
      </c>
      <c r="F39">
        <f>'[1]raw2021 data'!V39</f>
        <v>0</v>
      </c>
      <c r="G39">
        <f>'[1]raw2021 data'!P39</f>
        <v>0</v>
      </c>
      <c r="H39">
        <f>'[1]raw2021 data'!B39</f>
        <v>11627</v>
      </c>
      <c r="I39">
        <f>'[1]raw2021 data'!C39</f>
        <v>11626</v>
      </c>
      <c r="J39">
        <f>'[1]raw2021 data'!D39</f>
        <v>0</v>
      </c>
      <c r="K39">
        <f>'[1]raw2021 data'!E39</f>
        <v>1</v>
      </c>
      <c r="L39">
        <f>'[1]raw2021 data'!F39</f>
        <v>10189</v>
      </c>
      <c r="M39">
        <f>'[1]raw2021 data'!G39</f>
        <v>1</v>
      </c>
      <c r="N39">
        <f>'[1]raw2021 data'!H39</f>
        <v>1</v>
      </c>
      <c r="O39">
        <f>'[1]raw2021 data'!Q39</f>
        <v>239</v>
      </c>
      <c r="P39">
        <f>'[1]raw2021 data'!R39</f>
        <v>0</v>
      </c>
      <c r="Q39">
        <f>'[1]raw2021 data'!S39</f>
        <v>0</v>
      </c>
      <c r="R39">
        <f>'[1]raw2021 data'!T39</f>
        <v>0</v>
      </c>
      <c r="T39" s="30" t="s">
        <v>127</v>
      </c>
      <c r="U39" s="31">
        <f>'[1]raw2021 data'!Z38</f>
        <v>97</v>
      </c>
    </row>
    <row r="40" spans="1:21">
      <c r="A40" t="s">
        <v>44</v>
      </c>
      <c r="B40">
        <f>'[1]raw2021 data'!I40</f>
        <v>0</v>
      </c>
      <c r="C40">
        <f>'[1]raw2021 data'!M40</f>
        <v>0</v>
      </c>
      <c r="D40">
        <f>'[1]raw2021 data'!N40</f>
        <v>0</v>
      </c>
      <c r="E40">
        <f>'[1]raw2021 data'!U40</f>
        <v>0</v>
      </c>
      <c r="F40">
        <f>'[1]raw2021 data'!V40</f>
        <v>0</v>
      </c>
      <c r="G40">
        <f>'[1]raw2021 data'!P40</f>
        <v>0</v>
      </c>
      <c r="H40">
        <f>'[1]raw2021 data'!B40</f>
        <v>19239</v>
      </c>
      <c r="I40">
        <f>'[1]raw2021 data'!C40</f>
        <v>19231</v>
      </c>
      <c r="J40">
        <f>'[1]raw2021 data'!D40</f>
        <v>0</v>
      </c>
      <c r="K40">
        <f>'[1]raw2021 data'!E40</f>
        <v>8</v>
      </c>
      <c r="L40">
        <f>'[1]raw2021 data'!F40</f>
        <v>15175</v>
      </c>
      <c r="M40">
        <f>'[1]raw2021 data'!G40</f>
        <v>0</v>
      </c>
      <c r="N40">
        <f>'[1]raw2021 data'!H40</f>
        <v>1</v>
      </c>
      <c r="O40">
        <f>'[1]raw2021 data'!Q40</f>
        <v>671</v>
      </c>
      <c r="P40">
        <f>'[1]raw2021 data'!R40</f>
        <v>0</v>
      </c>
      <c r="Q40">
        <f>'[1]raw2021 data'!S40</f>
        <v>1</v>
      </c>
      <c r="R40">
        <f>'[1]raw2021 data'!T40</f>
        <v>0</v>
      </c>
      <c r="T40" s="30" t="s">
        <v>128</v>
      </c>
      <c r="U40" s="31">
        <f>'[1]raw2021 data'!Z39</f>
        <v>201</v>
      </c>
    </row>
    <row r="41" spans="1:21">
      <c r="A41" t="s">
        <v>45</v>
      </c>
      <c r="B41">
        <f>'[1]raw2021 data'!I41</f>
        <v>0</v>
      </c>
      <c r="C41">
        <f>'[1]raw2021 data'!M41</f>
        <v>0</v>
      </c>
      <c r="D41">
        <f>'[1]raw2021 data'!N41</f>
        <v>0</v>
      </c>
      <c r="E41">
        <f>'[1]raw2021 data'!U41</f>
        <v>1</v>
      </c>
      <c r="F41">
        <f>'[1]raw2021 data'!V41</f>
        <v>0</v>
      </c>
      <c r="G41">
        <f>'[1]raw2021 data'!P41</f>
        <v>0</v>
      </c>
      <c r="H41">
        <f>'[1]raw2021 data'!B41</f>
        <v>3791</v>
      </c>
      <c r="I41">
        <f>'[1]raw2021 data'!C41</f>
        <v>3789</v>
      </c>
      <c r="J41">
        <f>'[1]raw2021 data'!D41</f>
        <v>0</v>
      </c>
      <c r="K41">
        <f>'[1]raw2021 data'!E41</f>
        <v>2</v>
      </c>
      <c r="L41">
        <f>'[1]raw2021 data'!F41</f>
        <v>3533</v>
      </c>
      <c r="M41">
        <f>'[1]raw2021 data'!G41</f>
        <v>0</v>
      </c>
      <c r="N41">
        <f>'[1]raw2021 data'!H41</f>
        <v>0</v>
      </c>
      <c r="O41">
        <f>'[1]raw2021 data'!Q41</f>
        <v>366</v>
      </c>
      <c r="P41">
        <f>'[1]raw2021 data'!R41</f>
        <v>0</v>
      </c>
      <c r="Q41">
        <f>'[1]raw2021 data'!S41</f>
        <v>0</v>
      </c>
      <c r="R41">
        <f>'[1]raw2021 data'!T41</f>
        <v>0</v>
      </c>
      <c r="T41" s="30" t="s">
        <v>129</v>
      </c>
      <c r="U41" s="31">
        <f>'[1]raw2021 data'!Z40</f>
        <v>92</v>
      </c>
    </row>
    <row r="42" spans="1:21">
      <c r="A42" t="s">
        <v>46</v>
      </c>
      <c r="B42">
        <f>'[1]raw2021 data'!I42</f>
        <v>0</v>
      </c>
      <c r="C42">
        <f>'[1]raw2021 data'!M42</f>
        <v>0</v>
      </c>
      <c r="D42">
        <f>'[1]raw2021 data'!N42</f>
        <v>0</v>
      </c>
      <c r="E42">
        <f>'[1]raw2021 data'!U42</f>
        <v>0</v>
      </c>
      <c r="F42">
        <f>'[1]raw2021 data'!V42</f>
        <v>0</v>
      </c>
      <c r="G42">
        <f>'[1]raw2021 data'!P42</f>
        <v>0</v>
      </c>
      <c r="H42">
        <f>'[1]raw2021 data'!B42</f>
        <v>4949</v>
      </c>
      <c r="I42">
        <f>'[1]raw2021 data'!C42</f>
        <v>4949</v>
      </c>
      <c r="J42">
        <f>'[1]raw2021 data'!D42</f>
        <v>0</v>
      </c>
      <c r="K42">
        <f>'[1]raw2021 data'!E42</f>
        <v>0</v>
      </c>
      <c r="L42">
        <f>'[1]raw2021 data'!F42</f>
        <v>4316</v>
      </c>
      <c r="M42">
        <f>'[1]raw2021 data'!G42</f>
        <v>0</v>
      </c>
      <c r="N42">
        <f>'[1]raw2021 data'!H42</f>
        <v>0</v>
      </c>
      <c r="O42">
        <f>'[1]raw2021 data'!Q42</f>
        <v>206</v>
      </c>
      <c r="P42">
        <f>'[1]raw2021 data'!R42</f>
        <v>0</v>
      </c>
      <c r="Q42">
        <f>'[1]raw2021 data'!S42</f>
        <v>0</v>
      </c>
      <c r="R42">
        <f>'[1]raw2021 data'!T42</f>
        <v>0</v>
      </c>
      <c r="T42" s="30" t="s">
        <v>130</v>
      </c>
      <c r="U42" s="31">
        <f>'[1]raw2021 data'!Z41</f>
        <v>526</v>
      </c>
    </row>
    <row r="43" spans="1:21">
      <c r="A43" t="s">
        <v>47</v>
      </c>
      <c r="B43">
        <f>'[1]raw2021 data'!I43</f>
        <v>0</v>
      </c>
      <c r="C43">
        <f>'[1]raw2021 data'!M43</f>
        <v>0</v>
      </c>
      <c r="D43">
        <f>'[1]raw2021 data'!N43</f>
        <v>0</v>
      </c>
      <c r="E43">
        <f>'[1]raw2021 data'!U43</f>
        <v>0</v>
      </c>
      <c r="F43">
        <f>'[1]raw2021 data'!V43</f>
        <v>0</v>
      </c>
      <c r="G43">
        <f>'[1]raw2021 data'!P43</f>
        <v>0</v>
      </c>
      <c r="H43">
        <f>'[1]raw2021 data'!B43</f>
        <v>13402</v>
      </c>
      <c r="I43">
        <f>'[1]raw2021 data'!C43</f>
        <v>13400</v>
      </c>
      <c r="J43">
        <f>'[1]raw2021 data'!D43</f>
        <v>0</v>
      </c>
      <c r="K43">
        <f>'[1]raw2021 data'!E43</f>
        <v>2</v>
      </c>
      <c r="L43">
        <f>'[1]raw2021 data'!F43</f>
        <v>9493</v>
      </c>
      <c r="M43">
        <f>'[1]raw2021 data'!G43</f>
        <v>0</v>
      </c>
      <c r="N43">
        <f>'[1]raw2021 data'!H43</f>
        <v>1</v>
      </c>
      <c r="O43">
        <f>'[1]raw2021 data'!Q43</f>
        <v>215</v>
      </c>
      <c r="P43">
        <f>'[1]raw2021 data'!R43</f>
        <v>0</v>
      </c>
      <c r="Q43">
        <f>'[1]raw2021 data'!S43</f>
        <v>0</v>
      </c>
      <c r="R43">
        <f>'[1]raw2021 data'!T43</f>
        <v>0</v>
      </c>
      <c r="T43" s="30" t="s">
        <v>131</v>
      </c>
      <c r="U43" s="31">
        <f>'[1]raw2021 data'!Z42</f>
        <v>81</v>
      </c>
    </row>
    <row r="44" spans="1:21">
      <c r="A44" t="s">
        <v>48</v>
      </c>
      <c r="B44">
        <f>'[1]raw2021 data'!I44</f>
        <v>345</v>
      </c>
      <c r="C44">
        <f>'[1]raw2021 data'!M44</f>
        <v>80</v>
      </c>
      <c r="D44">
        <f>'[1]raw2021 data'!N44</f>
        <v>265</v>
      </c>
      <c r="E44">
        <f>'[1]raw2021 data'!U44</f>
        <v>61</v>
      </c>
      <c r="F44">
        <f>'[1]raw2021 data'!V44</f>
        <v>40</v>
      </c>
      <c r="G44">
        <f>'[1]raw2021 data'!P44</f>
        <v>37</v>
      </c>
      <c r="H44">
        <f>'[1]raw2021 data'!B44</f>
        <v>7540</v>
      </c>
      <c r="I44">
        <f>'[1]raw2021 data'!C44</f>
        <v>7618</v>
      </c>
      <c r="J44">
        <f>'[1]raw2021 data'!D44</f>
        <v>90</v>
      </c>
      <c r="K44">
        <f>'[1]raw2021 data'!E44</f>
        <v>12</v>
      </c>
      <c r="L44">
        <f>'[1]raw2021 data'!F44</f>
        <v>7460</v>
      </c>
      <c r="M44">
        <f>'[1]raw2021 data'!G44</f>
        <v>22</v>
      </c>
      <c r="N44">
        <f>'[1]raw2021 data'!H44</f>
        <v>4</v>
      </c>
      <c r="O44">
        <f>'[1]raw2021 data'!Q44</f>
        <v>357</v>
      </c>
      <c r="P44">
        <f>'[1]raw2021 data'!R44</f>
        <v>3</v>
      </c>
      <c r="Q44">
        <f>'[1]raw2021 data'!S44</f>
        <v>6</v>
      </c>
      <c r="R44">
        <f>'[1]raw2021 data'!T44</f>
        <v>1</v>
      </c>
      <c r="T44" s="30" t="s">
        <v>132</v>
      </c>
      <c r="U44" s="31">
        <f>'[1]raw2021 data'!Z43</f>
        <v>6</v>
      </c>
    </row>
    <row r="45" spans="1:21">
      <c r="A45" t="s">
        <v>49</v>
      </c>
      <c r="B45">
        <f>'[1]raw2021 data'!I45</f>
        <v>660</v>
      </c>
      <c r="C45">
        <f>'[1]raw2021 data'!M45</f>
        <v>237</v>
      </c>
      <c r="D45">
        <f>'[1]raw2021 data'!N45</f>
        <v>423</v>
      </c>
      <c r="E45">
        <f>'[1]raw2021 data'!U45</f>
        <v>173</v>
      </c>
      <c r="F45">
        <f>'[1]raw2021 data'!V45</f>
        <v>68</v>
      </c>
      <c r="G45">
        <f>'[1]raw2021 data'!P45</f>
        <v>48</v>
      </c>
      <c r="H45">
        <f>'[1]raw2021 data'!B45</f>
        <v>7873</v>
      </c>
      <c r="I45">
        <f>'[1]raw2021 data'!C45</f>
        <v>7913</v>
      </c>
      <c r="J45">
        <f>'[1]raw2021 data'!D45</f>
        <v>50</v>
      </c>
      <c r="K45">
        <f>'[1]raw2021 data'!E45</f>
        <v>10</v>
      </c>
      <c r="L45">
        <f>'[1]raw2021 data'!F45</f>
        <v>7883</v>
      </c>
      <c r="M45">
        <f>'[1]raw2021 data'!G45</f>
        <v>12</v>
      </c>
      <c r="N45">
        <f>'[1]raw2021 data'!H45</f>
        <v>3</v>
      </c>
      <c r="O45">
        <f>'[1]raw2021 data'!Q45</f>
        <v>210</v>
      </c>
      <c r="P45">
        <f>'[1]raw2021 data'!R45</f>
        <v>3</v>
      </c>
      <c r="Q45">
        <f>'[1]raw2021 data'!S45</f>
        <v>9</v>
      </c>
      <c r="R45">
        <f>'[1]raw2021 data'!T45</f>
        <v>0</v>
      </c>
      <c r="T45" s="30" t="s">
        <v>133</v>
      </c>
      <c r="U45" s="31">
        <f>'[1]raw2021 data'!Z44</f>
        <v>25</v>
      </c>
    </row>
    <row r="46" spans="1:21" ht="15.75" thickBot="1">
      <c r="A46" t="s">
        <v>50</v>
      </c>
      <c r="B46">
        <f>'[1]raw2021 data'!I46</f>
        <v>1999</v>
      </c>
      <c r="C46">
        <f>'[1]raw2021 data'!M46</f>
        <v>766</v>
      </c>
      <c r="D46">
        <f>'[1]raw2021 data'!N46</f>
        <v>1233</v>
      </c>
      <c r="E46">
        <f>'[1]raw2021 data'!U46</f>
        <v>416</v>
      </c>
      <c r="F46">
        <f>'[1]raw2021 data'!V46</f>
        <v>306</v>
      </c>
      <c r="G46">
        <f>'[1]raw2021 data'!P46</f>
        <v>248</v>
      </c>
      <c r="H46">
        <f>'[1]raw2021 data'!B46</f>
        <v>15184</v>
      </c>
      <c r="I46">
        <f>'[1]raw2021 data'!C46</f>
        <v>15213</v>
      </c>
      <c r="J46">
        <f>'[1]raw2021 data'!D46</f>
        <v>87</v>
      </c>
      <c r="K46">
        <f>'[1]raw2021 data'!E46</f>
        <v>58</v>
      </c>
      <c r="L46">
        <f>'[1]raw2021 data'!F46</f>
        <v>15145</v>
      </c>
      <c r="M46">
        <f>'[1]raw2021 data'!G46</f>
        <v>36</v>
      </c>
      <c r="N46">
        <f>'[1]raw2021 data'!H46</f>
        <v>19</v>
      </c>
      <c r="O46">
        <f>'[1]raw2021 data'!Q46</f>
        <v>1370</v>
      </c>
      <c r="P46">
        <f>'[1]raw2021 data'!R46</f>
        <v>19</v>
      </c>
      <c r="Q46">
        <f>'[1]raw2021 data'!S46</f>
        <v>48</v>
      </c>
      <c r="R46">
        <f>'[1]raw2021 data'!T46</f>
        <v>0</v>
      </c>
      <c r="T46" s="32" t="s">
        <v>134</v>
      </c>
      <c r="U46" s="31">
        <f>'[1]raw2021 data'!Z45</f>
        <v>45</v>
      </c>
    </row>
    <row r="47" spans="1:21" ht="15.75" thickTop="1">
      <c r="A47" t="s">
        <v>51</v>
      </c>
      <c r="B47">
        <f>'[1]raw2021 data'!I47</f>
        <v>6229</v>
      </c>
      <c r="C47">
        <f>'[1]raw2021 data'!M47</f>
        <v>1081</v>
      </c>
      <c r="D47">
        <f>'[1]raw2021 data'!N47</f>
        <v>5148</v>
      </c>
      <c r="E47">
        <f>'[1]raw2021 data'!U47</f>
        <v>444</v>
      </c>
      <c r="F47">
        <f>'[1]raw2021 data'!V47</f>
        <v>554</v>
      </c>
      <c r="G47">
        <f>'[1]raw2021 data'!P47</f>
        <v>328</v>
      </c>
      <c r="H47">
        <f>'[1]raw2021 data'!B47</f>
        <v>30166</v>
      </c>
      <c r="I47">
        <f>'[1]raw2021 data'!C47</f>
        <v>30120</v>
      </c>
      <c r="J47">
        <f>'[1]raw2021 data'!D47</f>
        <v>109</v>
      </c>
      <c r="K47">
        <f>'[1]raw2021 data'!E47</f>
        <v>155</v>
      </c>
      <c r="L47">
        <f>'[1]raw2021 data'!F47</f>
        <v>29425</v>
      </c>
      <c r="M47">
        <f>'[1]raw2021 data'!G47</f>
        <v>32</v>
      </c>
      <c r="N47">
        <f>'[1]raw2021 data'!H47</f>
        <v>39</v>
      </c>
      <c r="O47">
        <f>'[1]raw2021 data'!Q47</f>
        <v>1795</v>
      </c>
      <c r="P47">
        <f>'[1]raw2021 data'!R47</f>
        <v>14</v>
      </c>
      <c r="Q47">
        <f>'[1]raw2021 data'!S47</f>
        <v>62</v>
      </c>
      <c r="R47">
        <f>'[1]raw2021 data'!T47</f>
        <v>0</v>
      </c>
      <c r="U47" s="31">
        <f>'[1]raw2021 data'!Z46</f>
        <v>8824</v>
      </c>
    </row>
    <row r="48" spans="1:21">
      <c r="A48" t="s">
        <v>52</v>
      </c>
      <c r="B48">
        <f>'[1]raw2021 data'!I48</f>
        <v>3232</v>
      </c>
      <c r="C48">
        <f>'[1]raw2021 data'!M48</f>
        <v>784</v>
      </c>
      <c r="D48">
        <f>'[1]raw2021 data'!N48</f>
        <v>2448</v>
      </c>
      <c r="E48">
        <f>'[1]raw2021 data'!U48</f>
        <v>523</v>
      </c>
      <c r="F48">
        <f>'[1]raw2021 data'!V48</f>
        <v>183</v>
      </c>
      <c r="G48">
        <f>'[1]raw2021 data'!P48</f>
        <v>334</v>
      </c>
      <c r="H48">
        <f>'[1]raw2021 data'!B48</f>
        <v>23009</v>
      </c>
      <c r="I48">
        <f>'[1]raw2021 data'!C48</f>
        <v>22803</v>
      </c>
      <c r="J48">
        <f>'[1]raw2021 data'!D48</f>
        <v>109</v>
      </c>
      <c r="K48">
        <f>'[1]raw2021 data'!E48</f>
        <v>315</v>
      </c>
      <c r="L48">
        <f>'[1]raw2021 data'!F48</f>
        <v>22712</v>
      </c>
      <c r="M48">
        <f>'[1]raw2021 data'!G48</f>
        <v>56</v>
      </c>
      <c r="N48">
        <f>'[1]raw2021 data'!H48</f>
        <v>26</v>
      </c>
      <c r="O48">
        <f>'[1]raw2021 data'!Q48</f>
        <v>1756</v>
      </c>
      <c r="P48">
        <f>'[1]raw2021 data'!R48</f>
        <v>18</v>
      </c>
      <c r="Q48">
        <f>'[1]raw2021 data'!S48</f>
        <v>73</v>
      </c>
      <c r="R48">
        <f>'[1]raw2021 data'!T48</f>
        <v>0</v>
      </c>
    </row>
    <row r="49" spans="1:18">
      <c r="A49" t="s">
        <v>53</v>
      </c>
      <c r="B49">
        <f>'[1]raw2021 data'!I49</f>
        <v>1628</v>
      </c>
      <c r="C49">
        <f>'[1]raw2021 data'!M49</f>
        <v>456</v>
      </c>
      <c r="D49">
        <f>'[1]raw2021 data'!N49</f>
        <v>1172</v>
      </c>
      <c r="E49">
        <f>'[1]raw2021 data'!U49</f>
        <v>112</v>
      </c>
      <c r="F49">
        <f>'[1]raw2021 data'!V49</f>
        <v>252</v>
      </c>
      <c r="G49">
        <f>'[1]raw2021 data'!P49</f>
        <v>189</v>
      </c>
      <c r="H49">
        <f>'[1]raw2021 data'!B49</f>
        <v>10779</v>
      </c>
      <c r="I49">
        <f>'[1]raw2021 data'!C49</f>
        <v>10851</v>
      </c>
      <c r="J49">
        <f>'[1]raw2021 data'!D49</f>
        <v>102</v>
      </c>
      <c r="K49">
        <f>'[1]raw2021 data'!E49</f>
        <v>30</v>
      </c>
      <c r="L49">
        <f>'[1]raw2021 data'!F49</f>
        <v>10255</v>
      </c>
      <c r="M49">
        <f>'[1]raw2021 data'!G49</f>
        <v>25</v>
      </c>
      <c r="N49">
        <f>'[1]raw2021 data'!H49</f>
        <v>4</v>
      </c>
      <c r="O49">
        <f>'[1]raw2021 data'!Q49</f>
        <v>1087</v>
      </c>
      <c r="P49">
        <f>'[1]raw2021 data'!R49</f>
        <v>28</v>
      </c>
      <c r="Q49">
        <f>'[1]raw2021 data'!S49</f>
        <v>48</v>
      </c>
      <c r="R49">
        <f>'[1]raw2021 data'!T49</f>
        <v>0</v>
      </c>
    </row>
    <row r="50" spans="1:18">
      <c r="A50" t="s">
        <v>54</v>
      </c>
      <c r="B50">
        <f>'[1]raw2021 data'!I50</f>
        <v>3621</v>
      </c>
      <c r="C50">
        <f>'[1]raw2021 data'!M50</f>
        <v>1256</v>
      </c>
      <c r="D50">
        <f>'[1]raw2021 data'!N50</f>
        <v>2365</v>
      </c>
      <c r="E50">
        <f>'[1]raw2021 data'!U50</f>
        <v>334</v>
      </c>
      <c r="F50">
        <f>'[1]raw2021 data'!V50</f>
        <v>479</v>
      </c>
      <c r="G50">
        <f>'[1]raw2021 data'!P50</f>
        <v>441</v>
      </c>
      <c r="H50">
        <f>'[1]raw2021 data'!B50</f>
        <v>29186</v>
      </c>
      <c r="I50">
        <f>'[1]raw2021 data'!C50</f>
        <v>28468</v>
      </c>
      <c r="J50">
        <f>'[1]raw2021 data'!D50</f>
        <v>315</v>
      </c>
      <c r="K50">
        <f>'[1]raw2021 data'!E50</f>
        <v>1033</v>
      </c>
      <c r="L50">
        <f>'[1]raw2021 data'!F50</f>
        <v>28131</v>
      </c>
      <c r="M50">
        <f>'[1]raw2021 data'!G50</f>
        <v>163</v>
      </c>
      <c r="N50">
        <f>'[1]raw2021 data'!H50</f>
        <v>159</v>
      </c>
      <c r="O50">
        <f>'[1]raw2021 data'!Q50</f>
        <v>4769</v>
      </c>
      <c r="P50">
        <f>'[1]raw2021 data'!R50</f>
        <v>64</v>
      </c>
      <c r="Q50">
        <f>'[1]raw2021 data'!S50</f>
        <v>130</v>
      </c>
      <c r="R50">
        <f>'[1]raw2021 data'!T50</f>
        <v>1</v>
      </c>
    </row>
    <row r="51" spans="1:18">
      <c r="A51" t="s">
        <v>55</v>
      </c>
      <c r="B51">
        <f>'[1]raw2021 data'!I51</f>
        <v>507</v>
      </c>
      <c r="C51">
        <f>'[1]raw2021 data'!M51</f>
        <v>282</v>
      </c>
      <c r="D51">
        <f>'[1]raw2021 data'!N51</f>
        <v>225</v>
      </c>
      <c r="E51">
        <f>'[1]raw2021 data'!U51</f>
        <v>77</v>
      </c>
      <c r="F51">
        <f>'[1]raw2021 data'!V51</f>
        <v>76</v>
      </c>
      <c r="G51">
        <f>'[1]raw2021 data'!P51</f>
        <v>66</v>
      </c>
      <c r="H51">
        <f>'[1]raw2021 data'!B51</f>
        <v>10727</v>
      </c>
      <c r="I51">
        <f>'[1]raw2021 data'!C51</f>
        <v>10750</v>
      </c>
      <c r="J51">
        <f>'[1]raw2021 data'!D51</f>
        <v>37</v>
      </c>
      <c r="K51">
        <f>'[1]raw2021 data'!E51</f>
        <v>14</v>
      </c>
      <c r="L51">
        <f>'[1]raw2021 data'!F51</f>
        <v>10677</v>
      </c>
      <c r="M51">
        <f>'[1]raw2021 data'!G51</f>
        <v>16</v>
      </c>
      <c r="N51">
        <f>'[1]raw2021 data'!H51</f>
        <v>1</v>
      </c>
      <c r="O51">
        <f>'[1]raw2021 data'!Q51</f>
        <v>609</v>
      </c>
      <c r="P51">
        <f>'[1]raw2021 data'!R51</f>
        <v>1</v>
      </c>
      <c r="Q51">
        <f>'[1]raw2021 data'!S51</f>
        <v>11</v>
      </c>
      <c r="R51">
        <f>'[1]raw2021 data'!T51</f>
        <v>0</v>
      </c>
    </row>
    <row r="52" spans="1:18">
      <c r="A52" t="s">
        <v>56</v>
      </c>
      <c r="B52">
        <f>'[1]raw2021 data'!I52</f>
        <v>2404</v>
      </c>
      <c r="C52">
        <f>'[1]raw2021 data'!M52</f>
        <v>910</v>
      </c>
      <c r="D52">
        <f>'[1]raw2021 data'!N52</f>
        <v>1494</v>
      </c>
      <c r="E52">
        <f>'[1]raw2021 data'!U52</f>
        <v>300</v>
      </c>
      <c r="F52">
        <f>'[1]raw2021 data'!V52</f>
        <v>367</v>
      </c>
      <c r="G52">
        <f>'[1]raw2021 data'!P52</f>
        <v>188</v>
      </c>
      <c r="H52">
        <f>'[1]raw2021 data'!B52</f>
        <v>22679</v>
      </c>
      <c r="I52">
        <f>'[1]raw2021 data'!C52</f>
        <v>22303</v>
      </c>
      <c r="J52">
        <f>'[1]raw2021 data'!D52</f>
        <v>62</v>
      </c>
      <c r="K52">
        <f>'[1]raw2021 data'!E52</f>
        <v>438</v>
      </c>
      <c r="L52">
        <f>'[1]raw2021 data'!F52</f>
        <v>21627</v>
      </c>
      <c r="M52">
        <f>'[1]raw2021 data'!G52</f>
        <v>27</v>
      </c>
      <c r="N52">
        <f>'[1]raw2021 data'!H52</f>
        <v>223</v>
      </c>
      <c r="O52">
        <f>'[1]raw2021 data'!Q52</f>
        <v>1200</v>
      </c>
      <c r="P52">
        <f>'[1]raw2021 data'!R52</f>
        <v>6</v>
      </c>
      <c r="Q52">
        <f>'[1]raw2021 data'!S52</f>
        <v>38</v>
      </c>
      <c r="R52">
        <f>'[1]raw2021 data'!T52</f>
        <v>0</v>
      </c>
    </row>
    <row r="53" spans="1:18">
      <c r="A53" t="s">
        <v>57</v>
      </c>
      <c r="B53">
        <f>'[1]raw2021 data'!I53</f>
        <v>332</v>
      </c>
      <c r="C53">
        <f>'[1]raw2021 data'!M53</f>
        <v>131</v>
      </c>
      <c r="D53">
        <f>'[1]raw2021 data'!N53</f>
        <v>201</v>
      </c>
      <c r="E53">
        <f>'[1]raw2021 data'!U53</f>
        <v>41</v>
      </c>
      <c r="F53">
        <f>'[1]raw2021 data'!V53</f>
        <v>88</v>
      </c>
      <c r="G53">
        <f>'[1]raw2021 data'!P53</f>
        <v>28</v>
      </c>
      <c r="H53">
        <f>'[1]raw2021 data'!B53</f>
        <v>10561</v>
      </c>
      <c r="I53">
        <f>'[1]raw2021 data'!C53</f>
        <v>10553</v>
      </c>
      <c r="J53">
        <f>'[1]raw2021 data'!D53</f>
        <v>0</v>
      </c>
      <c r="K53">
        <f>'[1]raw2021 data'!E53</f>
        <v>8</v>
      </c>
      <c r="L53">
        <f>'[1]raw2021 data'!F53</f>
        <v>10377</v>
      </c>
      <c r="M53">
        <f>'[1]raw2021 data'!G53</f>
        <v>0</v>
      </c>
      <c r="N53">
        <f>'[1]raw2021 data'!H53</f>
        <v>1</v>
      </c>
      <c r="O53">
        <f>'[1]raw2021 data'!Q53</f>
        <v>276</v>
      </c>
      <c r="P53">
        <f>'[1]raw2021 data'!R53</f>
        <v>3</v>
      </c>
      <c r="Q53">
        <f>'[1]raw2021 data'!S53</f>
        <v>10</v>
      </c>
      <c r="R53">
        <f>'[1]raw2021 data'!T53</f>
        <v>0</v>
      </c>
    </row>
    <row r="54" spans="1:18">
      <c r="A54" t="s">
        <v>58</v>
      </c>
      <c r="B54">
        <f>'[1]raw2021 data'!I54</f>
        <v>229</v>
      </c>
      <c r="C54">
        <f>'[1]raw2021 data'!M54</f>
        <v>92</v>
      </c>
      <c r="D54">
        <f>'[1]raw2021 data'!N54</f>
        <v>137</v>
      </c>
      <c r="E54">
        <f>'[1]raw2021 data'!U54</f>
        <v>183</v>
      </c>
      <c r="F54">
        <f>'[1]raw2021 data'!V54</f>
        <v>30</v>
      </c>
      <c r="G54">
        <f>'[1]raw2021 data'!P54</f>
        <v>36</v>
      </c>
      <c r="H54">
        <f>'[1]raw2021 data'!B54</f>
        <v>14576</v>
      </c>
      <c r="I54">
        <f>'[1]raw2021 data'!C54</f>
        <v>14582</v>
      </c>
      <c r="J54">
        <f>'[1]raw2021 data'!D54</f>
        <v>98</v>
      </c>
      <c r="K54">
        <f>'[1]raw2021 data'!E54</f>
        <v>92</v>
      </c>
      <c r="L54">
        <f>'[1]raw2021 data'!F54</f>
        <v>14481</v>
      </c>
      <c r="M54">
        <f>'[1]raw2021 data'!G54</f>
        <v>33</v>
      </c>
      <c r="N54">
        <f>'[1]raw2021 data'!H54</f>
        <v>29</v>
      </c>
      <c r="O54">
        <f>'[1]raw2021 data'!Q54</f>
        <v>699</v>
      </c>
      <c r="P54">
        <f>'[1]raw2021 data'!R54</f>
        <v>2</v>
      </c>
      <c r="Q54">
        <f>'[1]raw2021 data'!S54</f>
        <v>7</v>
      </c>
      <c r="R54">
        <f>'[1]raw2021 data'!T54</f>
        <v>0</v>
      </c>
    </row>
    <row r="55" spans="1:18">
      <c r="A55" t="s">
        <v>59</v>
      </c>
      <c r="B55">
        <f>'[1]raw2021 data'!I55</f>
        <v>648</v>
      </c>
      <c r="C55">
        <f>'[1]raw2021 data'!M55</f>
        <v>241</v>
      </c>
      <c r="D55">
        <f>'[1]raw2021 data'!N55</f>
        <v>407</v>
      </c>
      <c r="E55">
        <f>'[1]raw2021 data'!U55</f>
        <v>148</v>
      </c>
      <c r="F55">
        <f>'[1]raw2021 data'!V55</f>
        <v>141</v>
      </c>
      <c r="G55">
        <f>'[1]raw2021 data'!P55</f>
        <v>68</v>
      </c>
      <c r="H55">
        <f>'[1]raw2021 data'!B55</f>
        <v>14933</v>
      </c>
      <c r="I55">
        <f>'[1]raw2021 data'!C55</f>
        <v>14985</v>
      </c>
      <c r="J55">
        <f>'[1]raw2021 data'!D55</f>
        <v>77</v>
      </c>
      <c r="K55">
        <f>'[1]raw2021 data'!E55</f>
        <v>25</v>
      </c>
      <c r="L55">
        <f>'[1]raw2021 data'!F55</f>
        <v>14574</v>
      </c>
      <c r="M55">
        <f>'[1]raw2021 data'!G55</f>
        <v>24</v>
      </c>
      <c r="N55">
        <f>'[1]raw2021 data'!H55</f>
        <v>9</v>
      </c>
      <c r="O55">
        <f>'[1]raw2021 data'!Q55</f>
        <v>769</v>
      </c>
      <c r="P55">
        <f>'[1]raw2021 data'!R55</f>
        <v>13</v>
      </c>
      <c r="Q55">
        <f>'[1]raw2021 data'!S55</f>
        <v>15</v>
      </c>
      <c r="R55">
        <f>'[1]raw2021 data'!T55</f>
        <v>0</v>
      </c>
    </row>
  </sheetData>
  <sheetProtection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6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49" customWidth="1"/>
    <col min="4" max="18" width="11.7109375" style="49" customWidth="1"/>
    <col min="19" max="19" width="14.7109375" style="49" customWidth="1"/>
  </cols>
  <sheetData>
    <row r="1" spans="1:20" ht="75" customHeight="1">
      <c r="A1" s="3" t="s">
        <v>0</v>
      </c>
      <c r="B1" s="4" t="s">
        <v>219</v>
      </c>
      <c r="C1" s="41" t="s">
        <v>217</v>
      </c>
      <c r="D1" s="41" t="s">
        <v>216</v>
      </c>
      <c r="E1" s="41" t="s">
        <v>154</v>
      </c>
      <c r="F1" s="41" t="s">
        <v>153</v>
      </c>
      <c r="G1" s="41" t="s">
        <v>146</v>
      </c>
      <c r="H1" s="41" t="s">
        <v>147</v>
      </c>
      <c r="I1" s="41" t="s">
        <v>148</v>
      </c>
      <c r="J1" s="41" t="s">
        <v>149</v>
      </c>
      <c r="K1" s="41" t="s">
        <v>150</v>
      </c>
      <c r="L1" s="41" t="s">
        <v>151</v>
      </c>
      <c r="M1" s="41" t="s">
        <v>140</v>
      </c>
      <c r="N1" s="41" t="s">
        <v>141</v>
      </c>
      <c r="O1" s="41" t="s">
        <v>142</v>
      </c>
      <c r="P1" s="41" t="s">
        <v>143</v>
      </c>
      <c r="Q1" s="41" t="s">
        <v>144</v>
      </c>
      <c r="R1" s="41" t="s">
        <v>145</v>
      </c>
      <c r="S1" s="41" t="s">
        <v>152</v>
      </c>
    </row>
    <row r="2" spans="1:20">
      <c r="A2" s="7" t="s">
        <v>7</v>
      </c>
      <c r="B2" s="7">
        <f>'YTD Totals'!B2</f>
        <v>60005</v>
      </c>
      <c r="C2" s="42">
        <f>B2*0.04</f>
        <v>2400.2000000000003</v>
      </c>
      <c r="D2" s="42">
        <f>SUM(G2:R2)</f>
        <v>4231</v>
      </c>
      <c r="E2" s="42">
        <f>C2-D2</f>
        <v>-1830.7999999999997</v>
      </c>
      <c r="F2" s="13">
        <f>D2/B2</f>
        <v>7.0510790767436049E-2</v>
      </c>
      <c r="G2" s="42">
        <f>July!$E2</f>
        <v>292</v>
      </c>
      <c r="H2" s="42">
        <f>August!$E2</f>
        <v>459</v>
      </c>
      <c r="I2" s="42">
        <f>September!$E2</f>
        <v>361</v>
      </c>
      <c r="J2" s="42">
        <f>October!$E2</f>
        <v>347</v>
      </c>
      <c r="K2" s="42">
        <f>November!$E2</f>
        <v>398</v>
      </c>
      <c r="L2" s="42">
        <f>December!$E2</f>
        <v>416</v>
      </c>
      <c r="M2" s="42">
        <f>January!$E2</f>
        <v>278</v>
      </c>
      <c r="N2" s="42">
        <f>February!$E2</f>
        <v>356</v>
      </c>
      <c r="O2" s="42">
        <f>March!$E2</f>
        <v>345</v>
      </c>
      <c r="P2" s="42">
        <f>April!$E2</f>
        <v>290</v>
      </c>
      <c r="Q2" s="42">
        <f>May!$E2</f>
        <v>333</v>
      </c>
      <c r="R2" s="42">
        <f>June!$E2</f>
        <v>356</v>
      </c>
      <c r="S2" s="57">
        <f t="shared" ref="S2:S34" si="0">(B2*0.04)/12</f>
        <v>200.01666666666668</v>
      </c>
      <c r="T2" s="61"/>
    </row>
    <row r="3" spans="1:20">
      <c r="A3" s="8" t="s">
        <v>8</v>
      </c>
      <c r="B3" s="8">
        <f>'YTD Totals'!B3</f>
        <v>26133</v>
      </c>
      <c r="C3" s="43">
        <f t="shared" ref="C3:C57" si="1">B3*0.04</f>
        <v>1045.32</v>
      </c>
      <c r="D3" s="43">
        <f t="shared" ref="D3:D57" si="2">SUM(G3:R3)</f>
        <v>2274</v>
      </c>
      <c r="E3" s="43">
        <f t="shared" ref="E3:E57" si="3">C3-D3</f>
        <v>-1228.68</v>
      </c>
      <c r="F3" s="50">
        <f t="shared" ref="F3:F57" si="4">D3/B3</f>
        <v>8.701641602571461E-2</v>
      </c>
      <c r="G3" s="43">
        <f>July!$E3</f>
        <v>262</v>
      </c>
      <c r="H3" s="43">
        <f>August!$E3</f>
        <v>130</v>
      </c>
      <c r="I3" s="43">
        <f>September!$E3</f>
        <v>251</v>
      </c>
      <c r="J3" s="43">
        <f>October!$E3</f>
        <v>150</v>
      </c>
      <c r="K3" s="43">
        <f>November!$E3</f>
        <v>213</v>
      </c>
      <c r="L3" s="43">
        <f>December!$E3</f>
        <v>142</v>
      </c>
      <c r="M3" s="43">
        <f>January!$E3</f>
        <v>156</v>
      </c>
      <c r="N3" s="43">
        <f>February!$E3</f>
        <v>262</v>
      </c>
      <c r="O3" s="43">
        <f>March!$E3</f>
        <v>138</v>
      </c>
      <c r="P3" s="43">
        <f>April!$E3</f>
        <v>108</v>
      </c>
      <c r="Q3" s="43">
        <f>May!$E3</f>
        <v>200</v>
      </c>
      <c r="R3" s="43">
        <f>June!$E3</f>
        <v>262</v>
      </c>
      <c r="S3" s="58">
        <f t="shared" si="0"/>
        <v>87.11</v>
      </c>
      <c r="T3" s="61"/>
    </row>
    <row r="4" spans="1:20">
      <c r="A4" s="7" t="s">
        <v>9</v>
      </c>
      <c r="B4" s="7">
        <f>'YTD Totals'!B4</f>
        <v>67246</v>
      </c>
      <c r="C4" s="42">
        <f t="shared" si="1"/>
        <v>2689.84</v>
      </c>
      <c r="D4" s="42">
        <f t="shared" si="2"/>
        <v>6344</v>
      </c>
      <c r="E4" s="42">
        <f t="shared" si="3"/>
        <v>-3654.16</v>
      </c>
      <c r="F4" s="51">
        <f t="shared" si="4"/>
        <v>9.4340183802754066E-2</v>
      </c>
      <c r="G4" s="42">
        <f>July!$E4</f>
        <v>577</v>
      </c>
      <c r="H4" s="42">
        <f>August!$E4</f>
        <v>555</v>
      </c>
      <c r="I4" s="42">
        <f>September!$E4</f>
        <v>554</v>
      </c>
      <c r="J4" s="42">
        <f>October!$E4</f>
        <v>563</v>
      </c>
      <c r="K4" s="42">
        <f>November!$E4</f>
        <v>378</v>
      </c>
      <c r="L4" s="42">
        <f>December!$E4</f>
        <v>392</v>
      </c>
      <c r="M4" s="42">
        <f>January!$E4</f>
        <v>518</v>
      </c>
      <c r="N4" s="42">
        <f>February!$E4</f>
        <v>597</v>
      </c>
      <c r="O4" s="42">
        <f>March!$E4</f>
        <v>593</v>
      </c>
      <c r="P4" s="42">
        <f>April!$E4</f>
        <v>588</v>
      </c>
      <c r="Q4" s="42">
        <f>May!$E4</f>
        <v>432</v>
      </c>
      <c r="R4" s="42">
        <f>June!$E4</f>
        <v>597</v>
      </c>
      <c r="S4" s="57">
        <f t="shared" si="0"/>
        <v>224.15333333333334</v>
      </c>
      <c r="T4" s="61"/>
    </row>
    <row r="5" spans="1:20">
      <c r="A5" s="8" t="s">
        <v>10</v>
      </c>
      <c r="B5" s="8">
        <f>'YTD Totals'!B5</f>
        <v>11962</v>
      </c>
      <c r="C5" s="43">
        <f t="shared" si="1"/>
        <v>478.48</v>
      </c>
      <c r="D5" s="43">
        <f t="shared" si="2"/>
        <v>211</v>
      </c>
      <c r="E5" s="43">
        <f t="shared" si="3"/>
        <v>267.48</v>
      </c>
      <c r="F5" s="50">
        <f t="shared" si="4"/>
        <v>1.7639190770774117E-2</v>
      </c>
      <c r="G5" s="43">
        <f>July!$E5</f>
        <v>25</v>
      </c>
      <c r="H5" s="43">
        <f>August!$E5</f>
        <v>26</v>
      </c>
      <c r="I5" s="43">
        <f>September!$E5</f>
        <v>18</v>
      </c>
      <c r="J5" s="43">
        <f>October!$E5</f>
        <v>21</v>
      </c>
      <c r="K5" s="43">
        <f>November!$E5</f>
        <v>8</v>
      </c>
      <c r="L5" s="43">
        <f>December!$E5</f>
        <v>19</v>
      </c>
      <c r="M5" s="43">
        <f>January!$E5</f>
        <v>13</v>
      </c>
      <c r="N5" s="43">
        <f>February!$E5</f>
        <v>7</v>
      </c>
      <c r="O5" s="43">
        <f>March!$E5</f>
        <v>37</v>
      </c>
      <c r="P5" s="43">
        <f>April!$E5</f>
        <v>16</v>
      </c>
      <c r="Q5" s="43">
        <f>May!$E5</f>
        <v>14</v>
      </c>
      <c r="R5" s="43">
        <f>June!$E5</f>
        <v>7</v>
      </c>
      <c r="S5" s="58">
        <f t="shared" si="0"/>
        <v>39.873333333333335</v>
      </c>
      <c r="T5" s="61"/>
    </row>
    <row r="6" spans="1:20">
      <c r="A6" s="7" t="s">
        <v>11</v>
      </c>
      <c r="B6" s="7">
        <f>'YTD Totals'!B6</f>
        <v>57156</v>
      </c>
      <c r="C6" s="42">
        <f t="shared" si="1"/>
        <v>2286.2400000000002</v>
      </c>
      <c r="D6" s="42">
        <f t="shared" si="2"/>
        <v>6357</v>
      </c>
      <c r="E6" s="42">
        <f t="shared" si="3"/>
        <v>-4070.7599999999998</v>
      </c>
      <c r="F6" s="51">
        <f t="shared" si="4"/>
        <v>0.11122191895863952</v>
      </c>
      <c r="G6" s="42">
        <f>July!$E6</f>
        <v>631</v>
      </c>
      <c r="H6" s="42">
        <f>August!$E6</f>
        <v>441</v>
      </c>
      <c r="I6" s="42">
        <f>September!$E6</f>
        <v>641</v>
      </c>
      <c r="J6" s="42">
        <f>October!$E6</f>
        <v>544</v>
      </c>
      <c r="K6" s="42">
        <f>November!$E6</f>
        <v>439</v>
      </c>
      <c r="L6" s="42">
        <f>December!$E6</f>
        <v>501</v>
      </c>
      <c r="M6" s="42">
        <f>January!$E6</f>
        <v>547</v>
      </c>
      <c r="N6" s="42">
        <f>February!$E6</f>
        <v>577</v>
      </c>
      <c r="O6" s="42">
        <f>March!$E6</f>
        <v>504</v>
      </c>
      <c r="P6" s="42">
        <f>April!$E6</f>
        <v>446</v>
      </c>
      <c r="Q6" s="42">
        <f>May!$E6</f>
        <v>509</v>
      </c>
      <c r="R6" s="42">
        <f>June!$E6</f>
        <v>577</v>
      </c>
      <c r="S6" s="57">
        <f t="shared" si="0"/>
        <v>190.52</v>
      </c>
      <c r="T6" s="61"/>
    </row>
    <row r="7" spans="1:20">
      <c r="A7" s="8" t="s">
        <v>12</v>
      </c>
      <c r="B7" s="8">
        <f>'YTD Totals'!B7</f>
        <v>14058</v>
      </c>
      <c r="C7" s="43">
        <f t="shared" si="1"/>
        <v>562.32000000000005</v>
      </c>
      <c r="D7" s="43">
        <f t="shared" si="2"/>
        <v>746</v>
      </c>
      <c r="E7" s="43">
        <f t="shared" si="3"/>
        <v>-183.67999999999995</v>
      </c>
      <c r="F7" s="50">
        <f t="shared" si="4"/>
        <v>5.3065869967278419E-2</v>
      </c>
      <c r="G7" s="43">
        <f>July!$E7</f>
        <v>37</v>
      </c>
      <c r="H7" s="43">
        <f>August!$E7</f>
        <v>66</v>
      </c>
      <c r="I7" s="43">
        <f>September!$E7</f>
        <v>18</v>
      </c>
      <c r="J7" s="43">
        <f>October!$E7</f>
        <v>33</v>
      </c>
      <c r="K7" s="43">
        <f>November!$E7</f>
        <v>38</v>
      </c>
      <c r="L7" s="43">
        <f>December!$E7</f>
        <v>33</v>
      </c>
      <c r="M7" s="43">
        <f>January!$E7</f>
        <v>88</v>
      </c>
      <c r="N7" s="43">
        <f>February!$E7</f>
        <v>92</v>
      </c>
      <c r="O7" s="43">
        <f>March!$E7</f>
        <v>73</v>
      </c>
      <c r="P7" s="43">
        <f>April!$E7</f>
        <v>127</v>
      </c>
      <c r="Q7" s="43">
        <f>May!$E7</f>
        <v>49</v>
      </c>
      <c r="R7" s="43">
        <f>June!$E7</f>
        <v>92</v>
      </c>
      <c r="S7" s="58">
        <f t="shared" si="0"/>
        <v>46.860000000000007</v>
      </c>
      <c r="T7" s="61"/>
    </row>
    <row r="8" spans="1:20">
      <c r="A8" s="7" t="s">
        <v>13</v>
      </c>
      <c r="B8" s="7">
        <f>'YTD Totals'!B8</f>
        <v>9608</v>
      </c>
      <c r="C8" s="42">
        <f t="shared" si="1"/>
        <v>384.32</v>
      </c>
      <c r="D8" s="42">
        <f t="shared" si="2"/>
        <v>84</v>
      </c>
      <c r="E8" s="42">
        <f t="shared" si="3"/>
        <v>300.32</v>
      </c>
      <c r="F8" s="51">
        <f t="shared" si="4"/>
        <v>8.7427144046627811E-3</v>
      </c>
      <c r="G8" s="42">
        <f>July!$E8</f>
        <v>1</v>
      </c>
      <c r="H8" s="42">
        <f>August!$E8</f>
        <v>19</v>
      </c>
      <c r="I8" s="42">
        <f>September!$E8</f>
        <v>8</v>
      </c>
      <c r="J8" s="42">
        <f>October!$E8</f>
        <v>23</v>
      </c>
      <c r="K8" s="42">
        <f>November!$E8</f>
        <v>16</v>
      </c>
      <c r="L8" s="42">
        <f>December!$E8</f>
        <v>0</v>
      </c>
      <c r="M8" s="42">
        <f>January!$E8</f>
        <v>15</v>
      </c>
      <c r="N8" s="42">
        <f>February!$E8</f>
        <v>0</v>
      </c>
      <c r="O8" s="42">
        <f>March!$E8</f>
        <v>0</v>
      </c>
      <c r="P8" s="42">
        <f>April!$E8</f>
        <v>1</v>
      </c>
      <c r="Q8" s="42">
        <f>May!$E8</f>
        <v>1</v>
      </c>
      <c r="R8" s="42">
        <f>June!$E8</f>
        <v>0</v>
      </c>
      <c r="S8" s="57">
        <f t="shared" si="0"/>
        <v>32.026666666666664</v>
      </c>
      <c r="T8" s="61"/>
    </row>
    <row r="9" spans="1:20">
      <c r="A9" s="8" t="s">
        <v>14</v>
      </c>
      <c r="B9" s="8">
        <f>'YTD Totals'!B9</f>
        <v>8361</v>
      </c>
      <c r="C9" s="43">
        <f t="shared" si="1"/>
        <v>334.44</v>
      </c>
      <c r="D9" s="43">
        <f t="shared" si="2"/>
        <v>671</v>
      </c>
      <c r="E9" s="43">
        <f t="shared" si="3"/>
        <v>-336.56</v>
      </c>
      <c r="F9" s="50">
        <f t="shared" si="4"/>
        <v>8.0253558186819757E-2</v>
      </c>
      <c r="G9" s="43">
        <f>July!$E9</f>
        <v>68</v>
      </c>
      <c r="H9" s="43">
        <f>August!$E9</f>
        <v>37</v>
      </c>
      <c r="I9" s="43">
        <f>September!$E9</f>
        <v>106</v>
      </c>
      <c r="J9" s="43">
        <f>October!$E9</f>
        <v>21</v>
      </c>
      <c r="K9" s="43">
        <f>November!$E9</f>
        <v>38</v>
      </c>
      <c r="L9" s="43">
        <f>December!$E9</f>
        <v>18</v>
      </c>
      <c r="M9" s="43">
        <f>January!$E9</f>
        <v>30</v>
      </c>
      <c r="N9" s="43">
        <f>February!$E9</f>
        <v>93</v>
      </c>
      <c r="O9" s="43">
        <f>March!$E9</f>
        <v>44</v>
      </c>
      <c r="P9" s="43">
        <f>April!$E9</f>
        <v>87</v>
      </c>
      <c r="Q9" s="43">
        <f>May!$E9</f>
        <v>36</v>
      </c>
      <c r="R9" s="43">
        <f>June!$E9</f>
        <v>93</v>
      </c>
      <c r="S9" s="58">
        <f t="shared" si="0"/>
        <v>27.87</v>
      </c>
      <c r="T9" s="61"/>
    </row>
    <row r="10" spans="1:20">
      <c r="A10" s="7" t="s">
        <v>15</v>
      </c>
      <c r="B10" s="7">
        <f>'YTD Totals'!B10</f>
        <v>5366</v>
      </c>
      <c r="C10" s="42">
        <f t="shared" si="1"/>
        <v>214.64000000000001</v>
      </c>
      <c r="D10" s="42">
        <f t="shared" si="2"/>
        <v>382</v>
      </c>
      <c r="E10" s="42">
        <f t="shared" si="3"/>
        <v>-167.35999999999999</v>
      </c>
      <c r="F10" s="51">
        <f t="shared" si="4"/>
        <v>7.1188967573611622E-2</v>
      </c>
      <c r="G10" s="42">
        <f>July!$E10</f>
        <v>7</v>
      </c>
      <c r="H10" s="42">
        <f>August!$E10</f>
        <v>30</v>
      </c>
      <c r="I10" s="42">
        <f>September!$E10</f>
        <v>43</v>
      </c>
      <c r="J10" s="42">
        <f>October!$E10</f>
        <v>11</v>
      </c>
      <c r="K10" s="42">
        <f>November!$E10</f>
        <v>17</v>
      </c>
      <c r="L10" s="42">
        <f>December!$E10</f>
        <v>79</v>
      </c>
      <c r="M10" s="42">
        <f>January!$E10</f>
        <v>1</v>
      </c>
      <c r="N10" s="42">
        <f>February!$E10</f>
        <v>44</v>
      </c>
      <c r="O10" s="42">
        <f>March!$E10</f>
        <v>54</v>
      </c>
      <c r="P10" s="42">
        <f>April!$E10</f>
        <v>35</v>
      </c>
      <c r="Q10" s="42">
        <f>May!$E10</f>
        <v>17</v>
      </c>
      <c r="R10" s="42">
        <f>June!$E10</f>
        <v>44</v>
      </c>
      <c r="S10" s="57">
        <f t="shared" si="0"/>
        <v>17.886666666666667</v>
      </c>
      <c r="T10" s="61"/>
    </row>
    <row r="11" spans="1:20" ht="15" customHeight="1">
      <c r="A11" s="8" t="s">
        <v>16</v>
      </c>
      <c r="B11" s="8">
        <f>'YTD Totals'!B11</f>
        <v>35730</v>
      </c>
      <c r="C11" s="43">
        <f t="shared" si="1"/>
        <v>1429.2</v>
      </c>
      <c r="D11" s="43">
        <f t="shared" si="2"/>
        <v>75422</v>
      </c>
      <c r="E11" s="43">
        <f t="shared" si="3"/>
        <v>-73992.800000000003</v>
      </c>
      <c r="F11" s="50">
        <f t="shared" si="4"/>
        <v>2.110887209627764</v>
      </c>
      <c r="G11" s="43">
        <f>July!$E11</f>
        <v>0</v>
      </c>
      <c r="H11" s="43">
        <f>August!$E11</f>
        <v>0</v>
      </c>
      <c r="I11" s="43">
        <f>September!$E11</f>
        <v>37403</v>
      </c>
      <c r="J11" s="43">
        <f>October!$E11</f>
        <v>37996</v>
      </c>
      <c r="K11" s="43">
        <f>November!$E11</f>
        <v>12</v>
      </c>
      <c r="L11" s="43">
        <f>December!$E11</f>
        <v>0</v>
      </c>
      <c r="M11" s="43">
        <f>January!$E11</f>
        <v>0</v>
      </c>
      <c r="N11" s="43">
        <f>February!$E11</f>
        <v>0</v>
      </c>
      <c r="O11" s="43">
        <f>March!$E11</f>
        <v>0</v>
      </c>
      <c r="P11" s="43">
        <f>April!$E11</f>
        <v>1</v>
      </c>
      <c r="Q11" s="43">
        <f>May!$E11</f>
        <v>10</v>
      </c>
      <c r="R11" s="43">
        <f>June!$E11</f>
        <v>0</v>
      </c>
      <c r="S11" s="58">
        <f t="shared" si="0"/>
        <v>119.10000000000001</v>
      </c>
      <c r="T11" s="61"/>
    </row>
    <row r="12" spans="1:20" ht="15" customHeight="1">
      <c r="A12" s="9" t="s">
        <v>17</v>
      </c>
      <c r="B12" s="9">
        <f>'YTD Totals'!B12</f>
        <v>2903</v>
      </c>
      <c r="C12" s="44">
        <f t="shared" si="1"/>
        <v>116.12</v>
      </c>
      <c r="D12" s="44">
        <f t="shared" si="2"/>
        <v>372</v>
      </c>
      <c r="E12" s="44">
        <f t="shared" si="3"/>
        <v>-255.88</v>
      </c>
      <c r="F12" s="52">
        <f t="shared" si="4"/>
        <v>0.12814330003444713</v>
      </c>
      <c r="G12" s="44">
        <f>July!$E12</f>
        <v>48</v>
      </c>
      <c r="H12" s="44">
        <f>August!$E12</f>
        <v>46</v>
      </c>
      <c r="I12" s="44">
        <f>September!$E12</f>
        <v>28</v>
      </c>
      <c r="J12" s="44">
        <f>October!$E12</f>
        <v>28</v>
      </c>
      <c r="K12" s="44">
        <f>November!$E12</f>
        <v>72</v>
      </c>
      <c r="L12" s="44">
        <f>December!$E12</f>
        <v>32</v>
      </c>
      <c r="M12" s="44">
        <f>January!$E12</f>
        <v>30</v>
      </c>
      <c r="N12" s="44">
        <f>February!$E12</f>
        <v>20</v>
      </c>
      <c r="O12" s="44">
        <f>March!$E12</f>
        <v>18</v>
      </c>
      <c r="P12" s="44">
        <f>April!$E12</f>
        <v>10</v>
      </c>
      <c r="Q12" s="44">
        <f>May!$E12</f>
        <v>20</v>
      </c>
      <c r="R12" s="44">
        <f>June!$E12</f>
        <v>20</v>
      </c>
      <c r="S12" s="45">
        <f t="shared" si="0"/>
        <v>9.6766666666666676</v>
      </c>
      <c r="T12" s="61"/>
    </row>
    <row r="13" spans="1:20" ht="15" customHeight="1">
      <c r="A13" s="9" t="s">
        <v>18</v>
      </c>
      <c r="B13" s="9">
        <f>'YTD Totals'!B13</f>
        <v>4779</v>
      </c>
      <c r="C13" s="44">
        <f t="shared" si="1"/>
        <v>191.16</v>
      </c>
      <c r="D13" s="44">
        <f t="shared" si="2"/>
        <v>945</v>
      </c>
      <c r="E13" s="44">
        <f t="shared" si="3"/>
        <v>-753.84</v>
      </c>
      <c r="F13" s="52">
        <f t="shared" si="4"/>
        <v>0.19774011299435029</v>
      </c>
      <c r="G13" s="44">
        <f>July!$E13</f>
        <v>88</v>
      </c>
      <c r="H13" s="44">
        <f>August!$E13</f>
        <v>94</v>
      </c>
      <c r="I13" s="44">
        <f>September!$E13</f>
        <v>71</v>
      </c>
      <c r="J13" s="44">
        <f>October!$E13</f>
        <v>56</v>
      </c>
      <c r="K13" s="44">
        <f>November!$E13</f>
        <v>120</v>
      </c>
      <c r="L13" s="44">
        <f>December!$E13</f>
        <v>85</v>
      </c>
      <c r="M13" s="44">
        <f>January!$E13</f>
        <v>81</v>
      </c>
      <c r="N13" s="44">
        <f>February!$E13</f>
        <v>65</v>
      </c>
      <c r="O13" s="44">
        <f>March!$E13</f>
        <v>71</v>
      </c>
      <c r="P13" s="44">
        <f>April!$E13</f>
        <v>83</v>
      </c>
      <c r="Q13" s="44">
        <f>May!$E13</f>
        <v>66</v>
      </c>
      <c r="R13" s="44">
        <f>June!$E13</f>
        <v>65</v>
      </c>
      <c r="S13" s="45">
        <f t="shared" si="0"/>
        <v>15.93</v>
      </c>
      <c r="T13" s="61"/>
    </row>
    <row r="14" spans="1:20" ht="15" customHeight="1">
      <c r="A14" s="9" t="s">
        <v>19</v>
      </c>
      <c r="B14" s="9">
        <f>'YTD Totals'!B14</f>
        <v>12816</v>
      </c>
      <c r="C14" s="44">
        <f t="shared" si="1"/>
        <v>512.64</v>
      </c>
      <c r="D14" s="44">
        <f t="shared" si="2"/>
        <v>1601</v>
      </c>
      <c r="E14" s="44">
        <f t="shared" si="3"/>
        <v>-1088.3600000000001</v>
      </c>
      <c r="F14" s="52">
        <f t="shared" si="4"/>
        <v>0.12492197253433208</v>
      </c>
      <c r="G14" s="44">
        <f>July!$E14</f>
        <v>136</v>
      </c>
      <c r="H14" s="44">
        <f>August!$E14</f>
        <v>176</v>
      </c>
      <c r="I14" s="44">
        <f>September!$E14</f>
        <v>92</v>
      </c>
      <c r="J14" s="44">
        <f>October!$E14</f>
        <v>115</v>
      </c>
      <c r="K14" s="44">
        <f>November!$E14</f>
        <v>242</v>
      </c>
      <c r="L14" s="44">
        <f>December!$E14</f>
        <v>148</v>
      </c>
      <c r="M14" s="44">
        <f>January!$E14</f>
        <v>148</v>
      </c>
      <c r="N14" s="44">
        <f>February!$E14</f>
        <v>108</v>
      </c>
      <c r="O14" s="44">
        <f>March!$E14</f>
        <v>101</v>
      </c>
      <c r="P14" s="44">
        <f>April!$E14</f>
        <v>117</v>
      </c>
      <c r="Q14" s="44">
        <f>May!$E14</f>
        <v>110</v>
      </c>
      <c r="R14" s="44">
        <f>June!$E14</f>
        <v>108</v>
      </c>
      <c r="S14" s="45">
        <f t="shared" si="0"/>
        <v>42.72</v>
      </c>
      <c r="T14" s="61"/>
    </row>
    <row r="15" spans="1:20" ht="15" customHeight="1">
      <c r="A15" s="9" t="s">
        <v>20</v>
      </c>
      <c r="B15" s="9">
        <f>'YTD Totals'!B15</f>
        <v>7265</v>
      </c>
      <c r="C15" s="44">
        <f t="shared" si="1"/>
        <v>290.60000000000002</v>
      </c>
      <c r="D15" s="44">
        <f t="shared" si="2"/>
        <v>1354</v>
      </c>
      <c r="E15" s="44">
        <f t="shared" si="3"/>
        <v>-1063.4000000000001</v>
      </c>
      <c r="F15" s="52">
        <f t="shared" si="4"/>
        <v>0.18637302133516861</v>
      </c>
      <c r="G15" s="44">
        <f>July!$E15</f>
        <v>120</v>
      </c>
      <c r="H15" s="44">
        <f>August!$E15</f>
        <v>115</v>
      </c>
      <c r="I15" s="44">
        <f>September!$E15</f>
        <v>91</v>
      </c>
      <c r="J15" s="44">
        <f>October!$E15</f>
        <v>83</v>
      </c>
      <c r="K15" s="44">
        <f>November!$E15</f>
        <v>209</v>
      </c>
      <c r="L15" s="44">
        <f>December!$E15</f>
        <v>157</v>
      </c>
      <c r="M15" s="44">
        <f>January!$E15</f>
        <v>110</v>
      </c>
      <c r="N15" s="44">
        <f>February!$E15</f>
        <v>92</v>
      </c>
      <c r="O15" s="44">
        <f>March!$E15</f>
        <v>95</v>
      </c>
      <c r="P15" s="44">
        <f>April!$E15</f>
        <v>100</v>
      </c>
      <c r="Q15" s="44">
        <f>May!$E15</f>
        <v>90</v>
      </c>
      <c r="R15" s="44">
        <f>June!$E15</f>
        <v>92</v>
      </c>
      <c r="S15" s="45">
        <f t="shared" si="0"/>
        <v>24.216666666666669</v>
      </c>
      <c r="T15" s="61"/>
    </row>
    <row r="16" spans="1:20" ht="15" customHeight="1">
      <c r="A16" s="5" t="s">
        <v>70</v>
      </c>
      <c r="B16" s="5">
        <f>'YTD Totals'!B16</f>
        <v>27763</v>
      </c>
      <c r="C16" s="45">
        <f t="shared" si="1"/>
        <v>1110.52</v>
      </c>
      <c r="D16" s="45">
        <f t="shared" si="2"/>
        <v>4272</v>
      </c>
      <c r="E16" s="45">
        <f t="shared" si="3"/>
        <v>-3161.48</v>
      </c>
      <c r="F16" s="53">
        <f t="shared" si="4"/>
        <v>0.1538738608939956</v>
      </c>
      <c r="G16" s="45">
        <f>July!$E16</f>
        <v>392</v>
      </c>
      <c r="H16" s="45">
        <f>August!$E16</f>
        <v>431</v>
      </c>
      <c r="I16" s="45">
        <f>September!$E16</f>
        <v>282</v>
      </c>
      <c r="J16" s="45">
        <f>October!$E16</f>
        <v>282</v>
      </c>
      <c r="K16" s="45">
        <f>November!$E16</f>
        <v>643</v>
      </c>
      <c r="L16" s="45">
        <f>December!$E16</f>
        <v>422</v>
      </c>
      <c r="M16" s="45">
        <f>January!$E16</f>
        <v>369</v>
      </c>
      <c r="N16" s="45">
        <f>February!$E16</f>
        <v>285</v>
      </c>
      <c r="O16" s="45">
        <f>March!$E16</f>
        <v>285</v>
      </c>
      <c r="P16" s="45">
        <f>April!$E16</f>
        <v>310</v>
      </c>
      <c r="Q16" s="45">
        <f>May!$E16</f>
        <v>286</v>
      </c>
      <c r="R16" s="45">
        <f>June!$E16</f>
        <v>285</v>
      </c>
      <c r="S16" s="59">
        <f t="shared" si="0"/>
        <v>92.543333333333337</v>
      </c>
      <c r="T16" s="61"/>
    </row>
    <row r="17" spans="1:20">
      <c r="A17" s="8" t="s">
        <v>21</v>
      </c>
      <c r="B17" s="8">
        <f>'YTD Totals'!B17</f>
        <v>8961</v>
      </c>
      <c r="C17" s="43">
        <f t="shared" si="1"/>
        <v>358.44</v>
      </c>
      <c r="D17" s="43">
        <f t="shared" si="2"/>
        <v>538</v>
      </c>
      <c r="E17" s="43">
        <f t="shared" si="3"/>
        <v>-179.56</v>
      </c>
      <c r="F17" s="50">
        <f t="shared" si="4"/>
        <v>6.0037942193951567E-2</v>
      </c>
      <c r="G17" s="43">
        <f>July!$E17</f>
        <v>31</v>
      </c>
      <c r="H17" s="43">
        <f>August!$E17</f>
        <v>41</v>
      </c>
      <c r="I17" s="43">
        <f>September!$E17</f>
        <v>19</v>
      </c>
      <c r="J17" s="43">
        <f>October!$E17</f>
        <v>35</v>
      </c>
      <c r="K17" s="43">
        <f>November!$E17</f>
        <v>13</v>
      </c>
      <c r="L17" s="43">
        <f>December!$E17</f>
        <v>1</v>
      </c>
      <c r="M17" s="43">
        <f>January!$E17</f>
        <v>58</v>
      </c>
      <c r="N17" s="43">
        <f>February!$E17</f>
        <v>109</v>
      </c>
      <c r="O17" s="43">
        <f>March!$E17</f>
        <v>17</v>
      </c>
      <c r="P17" s="43">
        <f>April!$E17</f>
        <v>68</v>
      </c>
      <c r="Q17" s="43">
        <f>May!$E17</f>
        <v>37</v>
      </c>
      <c r="R17" s="43">
        <f>June!$E17</f>
        <v>109</v>
      </c>
      <c r="S17" s="58">
        <f t="shared" si="0"/>
        <v>29.87</v>
      </c>
      <c r="T17" s="61"/>
    </row>
    <row r="18" spans="1:20">
      <c r="A18" s="7" t="s">
        <v>22</v>
      </c>
      <c r="B18" s="7">
        <f>'YTD Totals'!B18</f>
        <v>16538</v>
      </c>
      <c r="C18" s="42">
        <f t="shared" si="1"/>
        <v>661.52</v>
      </c>
      <c r="D18" s="42">
        <f t="shared" si="2"/>
        <v>1900</v>
      </c>
      <c r="E18" s="42">
        <f t="shared" si="3"/>
        <v>-1238.48</v>
      </c>
      <c r="F18" s="51">
        <f t="shared" si="4"/>
        <v>0.11488692707703471</v>
      </c>
      <c r="G18" s="42">
        <f>July!$E18</f>
        <v>135</v>
      </c>
      <c r="H18" s="42">
        <f>August!$E18</f>
        <v>175</v>
      </c>
      <c r="I18" s="42">
        <f>September!$E18</f>
        <v>150</v>
      </c>
      <c r="J18" s="42">
        <f>October!$E18</f>
        <v>128</v>
      </c>
      <c r="K18" s="42">
        <f>November!$E18</f>
        <v>139</v>
      </c>
      <c r="L18" s="42">
        <f>December!$E18</f>
        <v>172</v>
      </c>
      <c r="M18" s="42">
        <f>January!$E18</f>
        <v>191</v>
      </c>
      <c r="N18" s="42">
        <f>February!$E18</f>
        <v>160</v>
      </c>
      <c r="O18" s="42">
        <f>March!$E18</f>
        <v>122</v>
      </c>
      <c r="P18" s="42">
        <f>April!$E18</f>
        <v>170</v>
      </c>
      <c r="Q18" s="42">
        <f>May!$E18</f>
        <v>198</v>
      </c>
      <c r="R18" s="42">
        <f>June!$E18</f>
        <v>160</v>
      </c>
      <c r="S18" s="57">
        <f t="shared" si="0"/>
        <v>55.126666666666665</v>
      </c>
      <c r="T18" s="61"/>
    </row>
    <row r="19" spans="1:20">
      <c r="A19" s="8" t="s">
        <v>23</v>
      </c>
      <c r="B19" s="8">
        <f>'YTD Totals'!B19</f>
        <v>11179</v>
      </c>
      <c r="C19" s="43">
        <f t="shared" si="1"/>
        <v>447.16</v>
      </c>
      <c r="D19" s="43">
        <f t="shared" si="2"/>
        <v>515</v>
      </c>
      <c r="E19" s="43">
        <f t="shared" si="3"/>
        <v>-67.839999999999975</v>
      </c>
      <c r="F19" s="50">
        <f t="shared" si="4"/>
        <v>4.606852133464532E-2</v>
      </c>
      <c r="G19" s="43">
        <f>July!$E19</f>
        <v>35</v>
      </c>
      <c r="H19" s="43">
        <f>August!$E19</f>
        <v>55</v>
      </c>
      <c r="I19" s="43">
        <f>September!$E19</f>
        <v>31</v>
      </c>
      <c r="J19" s="43">
        <f>October!$E19</f>
        <v>41</v>
      </c>
      <c r="K19" s="43">
        <f>November!$E19</f>
        <v>49</v>
      </c>
      <c r="L19" s="43">
        <f>December!$E19</f>
        <v>27</v>
      </c>
      <c r="M19" s="43">
        <f>January!$E19</f>
        <v>39</v>
      </c>
      <c r="N19" s="43">
        <f>February!$E19</f>
        <v>47</v>
      </c>
      <c r="O19" s="43">
        <f>March!$E19</f>
        <v>42</v>
      </c>
      <c r="P19" s="43">
        <f>April!$E19</f>
        <v>41</v>
      </c>
      <c r="Q19" s="43">
        <f>May!$E19</f>
        <v>61</v>
      </c>
      <c r="R19" s="43">
        <f>June!$E19</f>
        <v>47</v>
      </c>
      <c r="S19" s="58">
        <f t="shared" si="0"/>
        <v>37.263333333333335</v>
      </c>
      <c r="T19" s="61"/>
    </row>
    <row r="20" spans="1:20">
      <c r="A20" s="7" t="s">
        <v>24</v>
      </c>
      <c r="B20" s="7">
        <f>'YTD Totals'!B20</f>
        <v>31360</v>
      </c>
      <c r="C20" s="42">
        <f t="shared" si="1"/>
        <v>1254.4000000000001</v>
      </c>
      <c r="D20" s="42">
        <f t="shared" si="2"/>
        <v>2061</v>
      </c>
      <c r="E20" s="42">
        <f t="shared" si="3"/>
        <v>-806.59999999999991</v>
      </c>
      <c r="F20" s="51">
        <f t="shared" si="4"/>
        <v>6.5720663265306123E-2</v>
      </c>
      <c r="G20" s="42">
        <f>July!$E20</f>
        <v>226</v>
      </c>
      <c r="H20" s="42">
        <f>August!$E20</f>
        <v>154</v>
      </c>
      <c r="I20" s="42">
        <f>September!$E20</f>
        <v>128</v>
      </c>
      <c r="J20" s="42">
        <f>October!$E20</f>
        <v>90</v>
      </c>
      <c r="K20" s="42">
        <f>November!$E20</f>
        <v>132</v>
      </c>
      <c r="L20" s="42">
        <f>December!$E20</f>
        <v>181</v>
      </c>
      <c r="M20" s="42">
        <f>January!$E20</f>
        <v>38</v>
      </c>
      <c r="N20" s="42">
        <f>February!$E20</f>
        <v>310</v>
      </c>
      <c r="O20" s="42">
        <f>March!$E20</f>
        <v>211</v>
      </c>
      <c r="P20" s="42">
        <f>April!$E20</f>
        <v>114</v>
      </c>
      <c r="Q20" s="42">
        <f>May!$E20</f>
        <v>167</v>
      </c>
      <c r="R20" s="42">
        <f>June!$E20</f>
        <v>310</v>
      </c>
      <c r="S20" s="57">
        <f t="shared" si="0"/>
        <v>104.53333333333335</v>
      </c>
      <c r="T20" s="61"/>
    </row>
    <row r="21" spans="1:20">
      <c r="A21" s="8" t="s">
        <v>173</v>
      </c>
      <c r="B21" s="8">
        <f>'YTD Totals'!B21</f>
        <v>8584</v>
      </c>
      <c r="C21" s="43">
        <f t="shared" ref="C21" si="5">B21*0.04</f>
        <v>343.36</v>
      </c>
      <c r="D21" s="43">
        <f t="shared" si="2"/>
        <v>350</v>
      </c>
      <c r="E21" s="43">
        <f t="shared" ref="E21" si="6">C21-D21</f>
        <v>-6.6399999999999864</v>
      </c>
      <c r="F21" s="50">
        <f t="shared" ref="F21" si="7">D21/B21</f>
        <v>4.0773532152842497E-2</v>
      </c>
      <c r="G21" s="43">
        <f>July!$E21</f>
        <v>0</v>
      </c>
      <c r="H21" s="43">
        <f>August!$E21</f>
        <v>0</v>
      </c>
      <c r="I21" s="43">
        <f>September!$E21</f>
        <v>1</v>
      </c>
      <c r="J21" s="43">
        <f>October!$E21</f>
        <v>14</v>
      </c>
      <c r="K21" s="43">
        <f>November!$E21</f>
        <v>15</v>
      </c>
      <c r="L21" s="43">
        <f>December!$E21</f>
        <v>0</v>
      </c>
      <c r="M21" s="43">
        <f>January!$E21</f>
        <v>55</v>
      </c>
      <c r="N21" s="43">
        <f>February!$E21</f>
        <v>1</v>
      </c>
      <c r="O21" s="43">
        <f>March!$E21</f>
        <v>197</v>
      </c>
      <c r="P21" s="43">
        <f>April!$E21</f>
        <v>64</v>
      </c>
      <c r="Q21" s="43">
        <f>May!$E21</f>
        <v>2</v>
      </c>
      <c r="R21" s="43">
        <f>June!$E21</f>
        <v>1</v>
      </c>
      <c r="S21" s="58">
        <f t="shared" si="0"/>
        <v>28.613333333333333</v>
      </c>
      <c r="T21" s="61"/>
    </row>
    <row r="22" spans="1:20">
      <c r="A22" s="7" t="s">
        <v>25</v>
      </c>
      <c r="B22" s="7">
        <f>'YTD Totals'!B22</f>
        <v>25750</v>
      </c>
      <c r="C22" s="42">
        <f t="shared" si="1"/>
        <v>1030</v>
      </c>
      <c r="D22" s="42">
        <f t="shared" si="2"/>
        <v>1192</v>
      </c>
      <c r="E22" s="42">
        <f t="shared" si="3"/>
        <v>-162</v>
      </c>
      <c r="F22" s="51">
        <f t="shared" si="4"/>
        <v>4.6291262135922329E-2</v>
      </c>
      <c r="G22" s="42">
        <f>July!$E22</f>
        <v>94</v>
      </c>
      <c r="H22" s="42">
        <f>August!$E22</f>
        <v>138</v>
      </c>
      <c r="I22" s="42">
        <f>September!$E22</f>
        <v>103</v>
      </c>
      <c r="J22" s="42">
        <f>October!$E22</f>
        <v>159</v>
      </c>
      <c r="K22" s="42">
        <f>November!$E22</f>
        <v>50</v>
      </c>
      <c r="L22" s="42">
        <f>December!$E22</f>
        <v>81</v>
      </c>
      <c r="M22" s="42">
        <f>January!$E22</f>
        <v>76</v>
      </c>
      <c r="N22" s="42">
        <f>February!$E22</f>
        <v>116</v>
      </c>
      <c r="O22" s="42">
        <f>March!$E22</f>
        <v>107</v>
      </c>
      <c r="P22" s="42">
        <f>April!$E22</f>
        <v>42</v>
      </c>
      <c r="Q22" s="42">
        <f>May!$E22</f>
        <v>110</v>
      </c>
      <c r="R22" s="42">
        <f>June!$E22</f>
        <v>116</v>
      </c>
      <c r="S22" s="57">
        <f t="shared" si="0"/>
        <v>85.833333333333329</v>
      </c>
      <c r="T22" s="61"/>
    </row>
    <row r="23" spans="1:20">
      <c r="A23" s="8" t="s">
        <v>26</v>
      </c>
      <c r="B23" s="8">
        <f>'YTD Totals'!B23</f>
        <v>13772</v>
      </c>
      <c r="C23" s="43">
        <f t="shared" si="1"/>
        <v>550.88</v>
      </c>
      <c r="D23" s="43">
        <f t="shared" si="2"/>
        <v>1152</v>
      </c>
      <c r="E23" s="43">
        <f t="shared" si="3"/>
        <v>-601.12</v>
      </c>
      <c r="F23" s="50">
        <f t="shared" si="4"/>
        <v>8.3647981411559685E-2</v>
      </c>
      <c r="G23" s="43">
        <f>July!$E23</f>
        <v>81</v>
      </c>
      <c r="H23" s="43">
        <f>August!$E23</f>
        <v>55</v>
      </c>
      <c r="I23" s="43">
        <f>September!$E23</f>
        <v>118</v>
      </c>
      <c r="J23" s="43">
        <f>October!$E23</f>
        <v>82</v>
      </c>
      <c r="K23" s="43">
        <f>November!$E23</f>
        <v>49</v>
      </c>
      <c r="L23" s="43">
        <f>December!$E23</f>
        <v>60</v>
      </c>
      <c r="M23" s="43">
        <f>January!$E23</f>
        <v>72</v>
      </c>
      <c r="N23" s="43">
        <f>February!$E23</f>
        <v>161</v>
      </c>
      <c r="O23" s="43">
        <f>March!$E23</f>
        <v>48</v>
      </c>
      <c r="P23" s="43">
        <f>April!$E23</f>
        <v>100</v>
      </c>
      <c r="Q23" s="43">
        <f>May!$E23</f>
        <v>165</v>
      </c>
      <c r="R23" s="43">
        <f>June!$E23</f>
        <v>161</v>
      </c>
      <c r="S23" s="58">
        <f t="shared" si="0"/>
        <v>45.906666666666666</v>
      </c>
      <c r="T23" s="61"/>
    </row>
    <row r="24" spans="1:20">
      <c r="A24" s="7" t="s">
        <v>27</v>
      </c>
      <c r="B24" s="7">
        <f>'YTD Totals'!B24</f>
        <v>22008</v>
      </c>
      <c r="C24" s="42">
        <f t="shared" si="1"/>
        <v>880.32</v>
      </c>
      <c r="D24" s="42">
        <f t="shared" si="2"/>
        <v>2211</v>
      </c>
      <c r="E24" s="42">
        <f t="shared" si="3"/>
        <v>-1330.6799999999998</v>
      </c>
      <c r="F24" s="51">
        <f t="shared" si="4"/>
        <v>0.10046346782988004</v>
      </c>
      <c r="G24" s="42">
        <f>July!$E24</f>
        <v>209</v>
      </c>
      <c r="H24" s="42">
        <f>August!$E24</f>
        <v>199</v>
      </c>
      <c r="I24" s="42">
        <f>September!$E24</f>
        <v>189</v>
      </c>
      <c r="J24" s="42">
        <f>October!$E24</f>
        <v>206</v>
      </c>
      <c r="K24" s="42">
        <f>November!$E24</f>
        <v>119</v>
      </c>
      <c r="L24" s="42">
        <f>December!$E24</f>
        <v>115</v>
      </c>
      <c r="M24" s="42">
        <f>January!$E24</f>
        <v>243</v>
      </c>
      <c r="N24" s="42">
        <f>February!$E24</f>
        <v>162</v>
      </c>
      <c r="O24" s="42">
        <f>March!$E24</f>
        <v>186</v>
      </c>
      <c r="P24" s="42">
        <f>April!$E24</f>
        <v>219</v>
      </c>
      <c r="Q24" s="42">
        <f>May!$E24</f>
        <v>202</v>
      </c>
      <c r="R24" s="42">
        <f>June!$E24</f>
        <v>162</v>
      </c>
      <c r="S24" s="57">
        <f t="shared" si="0"/>
        <v>73.36</v>
      </c>
      <c r="T24" s="61"/>
    </row>
    <row r="25" spans="1:20">
      <c r="A25" s="8" t="s">
        <v>28</v>
      </c>
      <c r="B25" s="8">
        <f>'YTD Totals'!B25</f>
        <v>91003</v>
      </c>
      <c r="C25" s="43">
        <f t="shared" si="1"/>
        <v>3640.12</v>
      </c>
      <c r="D25" s="43">
        <f t="shared" si="2"/>
        <v>7573</v>
      </c>
      <c r="E25" s="43">
        <f t="shared" si="3"/>
        <v>-3932.88</v>
      </c>
      <c r="F25" s="50">
        <f t="shared" si="4"/>
        <v>8.3217036800984578E-2</v>
      </c>
      <c r="G25" s="43">
        <f>July!$E25</f>
        <v>720</v>
      </c>
      <c r="H25" s="43">
        <f>August!$E25</f>
        <v>345</v>
      </c>
      <c r="I25" s="43">
        <f>September!$E25</f>
        <v>775</v>
      </c>
      <c r="J25" s="43">
        <f>October!$E25</f>
        <v>751</v>
      </c>
      <c r="K25" s="43">
        <f>November!$E25</f>
        <v>494</v>
      </c>
      <c r="L25" s="43">
        <f>December!$E25</f>
        <v>635</v>
      </c>
      <c r="M25" s="43">
        <f>January!$E25</f>
        <v>379</v>
      </c>
      <c r="N25" s="43">
        <f>February!$E25</f>
        <v>636</v>
      </c>
      <c r="O25" s="43">
        <f>March!$E25</f>
        <v>800</v>
      </c>
      <c r="P25" s="43">
        <f>April!$E25</f>
        <v>723</v>
      </c>
      <c r="Q25" s="43">
        <f>May!$E25</f>
        <v>679</v>
      </c>
      <c r="R25" s="43">
        <f>June!$E25</f>
        <v>636</v>
      </c>
      <c r="S25" s="58">
        <f t="shared" si="0"/>
        <v>303.34333333333331</v>
      </c>
      <c r="T25" s="61"/>
    </row>
    <row r="26" spans="1:20">
      <c r="A26" s="7" t="s">
        <v>29</v>
      </c>
      <c r="B26" s="7">
        <f>'YTD Totals'!B26</f>
        <v>13229</v>
      </c>
      <c r="C26" s="42">
        <f t="shared" si="1"/>
        <v>529.16</v>
      </c>
      <c r="D26" s="42">
        <f t="shared" si="2"/>
        <v>2058</v>
      </c>
      <c r="E26" s="42">
        <f t="shared" si="3"/>
        <v>-1528.8400000000001</v>
      </c>
      <c r="F26" s="51">
        <f t="shared" si="4"/>
        <v>0.15556731423388012</v>
      </c>
      <c r="G26" s="42">
        <f>July!$E26</f>
        <v>163</v>
      </c>
      <c r="H26" s="42">
        <f>August!$E26</f>
        <v>203</v>
      </c>
      <c r="I26" s="42">
        <f>September!$E26</f>
        <v>158</v>
      </c>
      <c r="J26" s="42">
        <f>October!$E26</f>
        <v>219</v>
      </c>
      <c r="K26" s="42">
        <f>November!$E26</f>
        <v>199</v>
      </c>
      <c r="L26" s="42">
        <f>December!$E26</f>
        <v>209</v>
      </c>
      <c r="M26" s="42">
        <f>January!$E26</f>
        <v>179</v>
      </c>
      <c r="N26" s="42">
        <f>February!$E26</f>
        <v>142</v>
      </c>
      <c r="O26" s="42">
        <f>March!$E26</f>
        <v>180</v>
      </c>
      <c r="P26" s="42">
        <f>April!$E26</f>
        <v>157</v>
      </c>
      <c r="Q26" s="42">
        <f>May!$E26</f>
        <v>107</v>
      </c>
      <c r="R26" s="42">
        <f>June!$E26</f>
        <v>142</v>
      </c>
      <c r="S26" s="57">
        <f t="shared" si="0"/>
        <v>44.096666666666664</v>
      </c>
      <c r="T26" s="61"/>
    </row>
    <row r="27" spans="1:20" hidden="1">
      <c r="A27" s="8" t="s">
        <v>30</v>
      </c>
      <c r="B27" s="8">
        <f>'YTD Totals'!B27</f>
        <v>0</v>
      </c>
      <c r="C27" s="43">
        <f t="shared" si="1"/>
        <v>0</v>
      </c>
      <c r="D27" s="43">
        <f t="shared" si="2"/>
        <v>0</v>
      </c>
      <c r="E27" s="43">
        <f t="shared" si="3"/>
        <v>0</v>
      </c>
      <c r="F27" s="50" t="e">
        <f t="shared" si="4"/>
        <v>#DIV/0!</v>
      </c>
      <c r="G27" s="43">
        <f>July!$E27</f>
        <v>0</v>
      </c>
      <c r="H27" s="43">
        <f>August!$E27</f>
        <v>0</v>
      </c>
      <c r="I27" s="43">
        <f>September!$E27</f>
        <v>0</v>
      </c>
      <c r="J27" s="43">
        <f>October!$E27</f>
        <v>0</v>
      </c>
      <c r="K27" s="43">
        <f>November!$E27</f>
        <v>0</v>
      </c>
      <c r="L27" s="43">
        <f>December!$E27</f>
        <v>0</v>
      </c>
      <c r="M27" s="43">
        <f>January!$E27</f>
        <v>0</v>
      </c>
      <c r="N27" s="43">
        <f>February!$E27</f>
        <v>0</v>
      </c>
      <c r="O27" s="43">
        <f>March!$E27</f>
        <v>0</v>
      </c>
      <c r="P27" s="43">
        <f>April!$E27</f>
        <v>0</v>
      </c>
      <c r="Q27" s="43">
        <f>May!$E27</f>
        <v>0</v>
      </c>
      <c r="R27" s="43">
        <f>June!$E27</f>
        <v>0</v>
      </c>
      <c r="S27" s="58">
        <f t="shared" si="0"/>
        <v>0</v>
      </c>
      <c r="T27" s="61"/>
    </row>
    <row r="28" spans="1:20">
      <c r="A28" s="7" t="s">
        <v>31</v>
      </c>
      <c r="B28" s="7">
        <f>'YTD Totals'!B28</f>
        <v>14036</v>
      </c>
      <c r="C28" s="42">
        <f t="shared" si="1"/>
        <v>561.44000000000005</v>
      </c>
      <c r="D28" s="42">
        <f t="shared" si="2"/>
        <v>1402</v>
      </c>
      <c r="E28" s="42">
        <f t="shared" si="3"/>
        <v>-840.56</v>
      </c>
      <c r="F28" s="51">
        <f t="shared" si="4"/>
        <v>9.9886007409518376E-2</v>
      </c>
      <c r="G28" s="42">
        <f>July!$E28</f>
        <v>88</v>
      </c>
      <c r="H28" s="42">
        <f>August!$E28</f>
        <v>108</v>
      </c>
      <c r="I28" s="42">
        <f>September!$E28</f>
        <v>115</v>
      </c>
      <c r="J28" s="42">
        <f>October!$E28</f>
        <v>173</v>
      </c>
      <c r="K28" s="42">
        <f>November!$E28</f>
        <v>141</v>
      </c>
      <c r="L28" s="42">
        <f>December!$E28</f>
        <v>139</v>
      </c>
      <c r="M28" s="42">
        <f>January!$E28</f>
        <v>163</v>
      </c>
      <c r="N28" s="42">
        <f>February!$E28</f>
        <v>90</v>
      </c>
      <c r="O28" s="42">
        <f>March!$E28</f>
        <v>84</v>
      </c>
      <c r="P28" s="42">
        <f>April!$E28</f>
        <v>167</v>
      </c>
      <c r="Q28" s="42">
        <f>May!$E28</f>
        <v>44</v>
      </c>
      <c r="R28" s="42">
        <f>June!$E28</f>
        <v>90</v>
      </c>
      <c r="S28" s="57">
        <f t="shared" si="0"/>
        <v>46.786666666666669</v>
      </c>
      <c r="T28" s="61"/>
    </row>
    <row r="29" spans="1:20">
      <c r="A29" s="8" t="s">
        <v>32</v>
      </c>
      <c r="B29" s="8">
        <f>'YTD Totals'!B29</f>
        <v>3819</v>
      </c>
      <c r="C29" s="43">
        <f t="shared" si="1"/>
        <v>152.76</v>
      </c>
      <c r="D29" s="43">
        <f t="shared" si="2"/>
        <v>477</v>
      </c>
      <c r="E29" s="43">
        <f t="shared" si="3"/>
        <v>-324.24</v>
      </c>
      <c r="F29" s="50">
        <f t="shared" si="4"/>
        <v>0.1249018067556952</v>
      </c>
      <c r="G29" s="43">
        <f>July!$E29</f>
        <v>28</v>
      </c>
      <c r="H29" s="43">
        <f>August!$E29</f>
        <v>43</v>
      </c>
      <c r="I29" s="43">
        <f>September!$E29</f>
        <v>42</v>
      </c>
      <c r="J29" s="43">
        <f>October!$E29</f>
        <v>22</v>
      </c>
      <c r="K29" s="43">
        <f>November!$E29</f>
        <v>37</v>
      </c>
      <c r="L29" s="43">
        <f>December!$E29</f>
        <v>68</v>
      </c>
      <c r="M29" s="43">
        <f>January!$E29</f>
        <v>17</v>
      </c>
      <c r="N29" s="43">
        <f>February!$E29</f>
        <v>24</v>
      </c>
      <c r="O29" s="43">
        <f>March!$E29</f>
        <v>128</v>
      </c>
      <c r="P29" s="43">
        <f>April!$E29</f>
        <v>22</v>
      </c>
      <c r="Q29" s="43">
        <f>May!$E29</f>
        <v>22</v>
      </c>
      <c r="R29" s="43">
        <f>June!$E29</f>
        <v>24</v>
      </c>
      <c r="S29" s="58">
        <f t="shared" si="0"/>
        <v>12.729999999999999</v>
      </c>
      <c r="T29" s="61"/>
    </row>
    <row r="30" spans="1:20">
      <c r="A30" s="7" t="s">
        <v>33</v>
      </c>
      <c r="B30" s="7">
        <f>'YTD Totals'!B30</f>
        <v>16725</v>
      </c>
      <c r="C30" s="42">
        <f t="shared" si="1"/>
        <v>669</v>
      </c>
      <c r="D30" s="42">
        <f t="shared" si="2"/>
        <v>1868</v>
      </c>
      <c r="E30" s="42">
        <f t="shared" si="3"/>
        <v>-1199</v>
      </c>
      <c r="F30" s="51">
        <f t="shared" si="4"/>
        <v>0.11168908819133035</v>
      </c>
      <c r="G30" s="42">
        <f>July!$E30</f>
        <v>156</v>
      </c>
      <c r="H30" s="42">
        <f>August!$E30</f>
        <v>128</v>
      </c>
      <c r="I30" s="42">
        <f>September!$E30</f>
        <v>212</v>
      </c>
      <c r="J30" s="42">
        <f>October!$E30</f>
        <v>171</v>
      </c>
      <c r="K30" s="42">
        <f>November!$E30</f>
        <v>135</v>
      </c>
      <c r="L30" s="42">
        <f>December!$E30</f>
        <v>103</v>
      </c>
      <c r="M30" s="42">
        <f>January!$E30</f>
        <v>97</v>
      </c>
      <c r="N30" s="42">
        <f>February!$E30</f>
        <v>211</v>
      </c>
      <c r="O30" s="42">
        <f>March!$E30</f>
        <v>173</v>
      </c>
      <c r="P30" s="42">
        <f>April!$E30</f>
        <v>152</v>
      </c>
      <c r="Q30" s="42">
        <f>May!$E30</f>
        <v>119</v>
      </c>
      <c r="R30" s="42">
        <f>June!$E30</f>
        <v>211</v>
      </c>
      <c r="S30" s="57">
        <f t="shared" si="0"/>
        <v>55.75</v>
      </c>
      <c r="T30" s="61"/>
    </row>
    <row r="31" spans="1:20">
      <c r="A31" s="8" t="s">
        <v>34</v>
      </c>
      <c r="B31" s="8">
        <f>'YTD Totals'!B31</f>
        <v>802</v>
      </c>
      <c r="C31" s="43">
        <f t="shared" si="1"/>
        <v>32.08</v>
      </c>
      <c r="D31" s="43">
        <f t="shared" si="2"/>
        <v>52</v>
      </c>
      <c r="E31" s="43">
        <f t="shared" si="3"/>
        <v>-19.920000000000002</v>
      </c>
      <c r="F31" s="50">
        <f t="shared" si="4"/>
        <v>6.4837905236907731E-2</v>
      </c>
      <c r="G31" s="43">
        <f>July!$E31</f>
        <v>1</v>
      </c>
      <c r="H31" s="43">
        <f>August!$E31</f>
        <v>10</v>
      </c>
      <c r="I31" s="43">
        <f>September!$E31</f>
        <v>0</v>
      </c>
      <c r="J31" s="43">
        <f>October!$E31</f>
        <v>0</v>
      </c>
      <c r="K31" s="43">
        <f>November!$E31</f>
        <v>1</v>
      </c>
      <c r="L31" s="43">
        <f>December!$E31</f>
        <v>1</v>
      </c>
      <c r="M31" s="43">
        <f>January!$E31</f>
        <v>0</v>
      </c>
      <c r="N31" s="43">
        <f>February!$E31</f>
        <v>3</v>
      </c>
      <c r="O31" s="43">
        <f>March!$E31</f>
        <v>7</v>
      </c>
      <c r="P31" s="43">
        <f>April!$E31</f>
        <v>17</v>
      </c>
      <c r="Q31" s="43">
        <f>May!$E31</f>
        <v>9</v>
      </c>
      <c r="R31" s="43">
        <f>June!$E31</f>
        <v>3</v>
      </c>
      <c r="S31" s="58">
        <f t="shared" si="0"/>
        <v>2.6733333333333333</v>
      </c>
      <c r="T31" s="61"/>
    </row>
    <row r="32" spans="1:20">
      <c r="A32" s="7" t="s">
        <v>35</v>
      </c>
      <c r="B32" s="7">
        <f>'YTD Totals'!B32</f>
        <v>21340</v>
      </c>
      <c r="C32" s="42">
        <f t="shared" si="1"/>
        <v>853.6</v>
      </c>
      <c r="D32" s="42">
        <f t="shared" si="2"/>
        <v>1042</v>
      </c>
      <c r="E32" s="42">
        <f t="shared" si="3"/>
        <v>-188.39999999999998</v>
      </c>
      <c r="F32" s="51">
        <f t="shared" si="4"/>
        <v>4.8828491096532332E-2</v>
      </c>
      <c r="G32" s="42">
        <f>July!$E32</f>
        <v>29</v>
      </c>
      <c r="H32" s="42">
        <f>August!$E32</f>
        <v>114</v>
      </c>
      <c r="I32" s="42">
        <f>September!$E32</f>
        <v>126</v>
      </c>
      <c r="J32" s="42">
        <f>October!$E32</f>
        <v>284</v>
      </c>
      <c r="K32" s="42">
        <f>November!$E32</f>
        <v>93</v>
      </c>
      <c r="L32" s="42">
        <f>December!$E32</f>
        <v>40</v>
      </c>
      <c r="M32" s="42">
        <f>January!$E32</f>
        <v>76</v>
      </c>
      <c r="N32" s="42">
        <f>February!$E32</f>
        <v>44</v>
      </c>
      <c r="O32" s="42">
        <f>March!$E32</f>
        <v>79</v>
      </c>
      <c r="P32" s="42">
        <f>April!$E32</f>
        <v>47</v>
      </c>
      <c r="Q32" s="42">
        <f>May!$E32</f>
        <v>66</v>
      </c>
      <c r="R32" s="42">
        <f>June!$E32</f>
        <v>44</v>
      </c>
      <c r="S32" s="57">
        <f t="shared" si="0"/>
        <v>71.13333333333334</v>
      </c>
      <c r="T32" s="61"/>
    </row>
    <row r="33" spans="1:20">
      <c r="A33" s="8" t="s">
        <v>36</v>
      </c>
      <c r="B33" s="8">
        <f>'YTD Totals'!B33</f>
        <v>23355</v>
      </c>
      <c r="C33" s="43">
        <f t="shared" si="1"/>
        <v>934.2</v>
      </c>
      <c r="D33" s="43">
        <f t="shared" si="2"/>
        <v>2082</v>
      </c>
      <c r="E33" s="43">
        <f t="shared" si="3"/>
        <v>-1147.8</v>
      </c>
      <c r="F33" s="50">
        <f t="shared" si="4"/>
        <v>8.9145793192035971E-2</v>
      </c>
      <c r="G33" s="43">
        <f>July!$E33</f>
        <v>185</v>
      </c>
      <c r="H33" s="43">
        <f>August!$E33</f>
        <v>196</v>
      </c>
      <c r="I33" s="43">
        <f>September!$E33</f>
        <v>208</v>
      </c>
      <c r="J33" s="43">
        <f>October!$E33</f>
        <v>204</v>
      </c>
      <c r="K33" s="43">
        <f>November!$E33</f>
        <v>101</v>
      </c>
      <c r="L33" s="43">
        <f>December!$E33</f>
        <v>179</v>
      </c>
      <c r="M33" s="43">
        <f>January!$E33</f>
        <v>211</v>
      </c>
      <c r="N33" s="43">
        <f>February!$E33</f>
        <v>146</v>
      </c>
      <c r="O33" s="43">
        <f>March!$E33</f>
        <v>199</v>
      </c>
      <c r="P33" s="43">
        <f>April!$E33</f>
        <v>148</v>
      </c>
      <c r="Q33" s="43">
        <f>May!$E33</f>
        <v>159</v>
      </c>
      <c r="R33" s="43">
        <f>June!$E33</f>
        <v>146</v>
      </c>
      <c r="S33" s="58">
        <f t="shared" si="0"/>
        <v>77.850000000000009</v>
      </c>
      <c r="T33" s="61"/>
    </row>
    <row r="34" spans="1:20">
      <c r="A34" s="7" t="s">
        <v>37</v>
      </c>
      <c r="B34" s="7">
        <f>'YTD Totals'!B34</f>
        <v>22738</v>
      </c>
      <c r="C34" s="42">
        <f t="shared" si="1"/>
        <v>909.52</v>
      </c>
      <c r="D34" s="42">
        <f t="shared" si="2"/>
        <v>1668</v>
      </c>
      <c r="E34" s="42">
        <f t="shared" si="3"/>
        <v>-758.48</v>
      </c>
      <c r="F34" s="51">
        <f t="shared" si="4"/>
        <v>7.3357375318849505E-2</v>
      </c>
      <c r="G34" s="42">
        <f>July!$E34</f>
        <v>117</v>
      </c>
      <c r="H34" s="42">
        <f>August!$E34</f>
        <v>87</v>
      </c>
      <c r="I34" s="42">
        <f>September!$E34</f>
        <v>97</v>
      </c>
      <c r="J34" s="42">
        <f>October!$E34</f>
        <v>167</v>
      </c>
      <c r="K34" s="42">
        <f>November!$E34</f>
        <v>56</v>
      </c>
      <c r="L34" s="42">
        <f>December!$E34</f>
        <v>44</v>
      </c>
      <c r="M34" s="42">
        <f>January!$E34</f>
        <v>29</v>
      </c>
      <c r="N34" s="42">
        <f>February!$E34</f>
        <v>377</v>
      </c>
      <c r="O34" s="42">
        <f>March!$E34</f>
        <v>116</v>
      </c>
      <c r="P34" s="42">
        <f>April!$E34</f>
        <v>73</v>
      </c>
      <c r="Q34" s="42">
        <f>May!$E34</f>
        <v>128</v>
      </c>
      <c r="R34" s="42">
        <f>June!$E34</f>
        <v>377</v>
      </c>
      <c r="S34" s="57">
        <f t="shared" si="0"/>
        <v>75.793333333333337</v>
      </c>
      <c r="T34" s="61"/>
    </row>
    <row r="35" spans="1:20">
      <c r="A35" s="8" t="s">
        <v>38</v>
      </c>
      <c r="B35" s="8">
        <f>'YTD Totals'!B35</f>
        <v>10154</v>
      </c>
      <c r="C35" s="43">
        <f t="shared" si="1"/>
        <v>406.16</v>
      </c>
      <c r="D35" s="43">
        <f t="shared" si="2"/>
        <v>768</v>
      </c>
      <c r="E35" s="43">
        <f t="shared" si="3"/>
        <v>-361.84</v>
      </c>
      <c r="F35" s="50">
        <f t="shared" si="4"/>
        <v>7.5635217648217457E-2</v>
      </c>
      <c r="G35" s="43">
        <f>July!$E35</f>
        <v>56</v>
      </c>
      <c r="H35" s="43">
        <f>August!$E35</f>
        <v>66</v>
      </c>
      <c r="I35" s="43">
        <f>September!$E35</f>
        <v>76</v>
      </c>
      <c r="J35" s="43">
        <f>October!$E35</f>
        <v>57</v>
      </c>
      <c r="K35" s="43">
        <f>November!$E35</f>
        <v>49</v>
      </c>
      <c r="L35" s="43">
        <f>December!$E35</f>
        <v>71</v>
      </c>
      <c r="M35" s="43">
        <f>January!$E35</f>
        <v>57</v>
      </c>
      <c r="N35" s="43">
        <f>February!$E35</f>
        <v>81</v>
      </c>
      <c r="O35" s="43">
        <f>March!$E35</f>
        <v>100</v>
      </c>
      <c r="P35" s="43">
        <f>April!$E35</f>
        <v>37</v>
      </c>
      <c r="Q35" s="43">
        <f>May!$E35</f>
        <v>37</v>
      </c>
      <c r="R35" s="43">
        <f>June!$E35</f>
        <v>81</v>
      </c>
      <c r="S35" s="58">
        <f t="shared" ref="S35:S57" si="8">(B35*0.04)/12</f>
        <v>33.846666666666671</v>
      </c>
      <c r="T35" s="61"/>
    </row>
    <row r="36" spans="1:20">
      <c r="A36" s="7" t="s">
        <v>39</v>
      </c>
      <c r="B36" s="7">
        <f>'YTD Totals'!B36</f>
        <v>66448</v>
      </c>
      <c r="C36" s="42">
        <f t="shared" si="1"/>
        <v>2657.92</v>
      </c>
      <c r="D36" s="42">
        <f t="shared" si="2"/>
        <v>5358</v>
      </c>
      <c r="E36" s="42">
        <f t="shared" si="3"/>
        <v>-2700.08</v>
      </c>
      <c r="F36" s="51">
        <f t="shared" si="4"/>
        <v>8.0634481098001448E-2</v>
      </c>
      <c r="G36" s="42">
        <f>July!$E36</f>
        <v>442</v>
      </c>
      <c r="H36" s="42">
        <f>August!$E36</f>
        <v>310</v>
      </c>
      <c r="I36" s="42">
        <f>September!$E36</f>
        <v>378</v>
      </c>
      <c r="J36" s="42">
        <f>October!$E36</f>
        <v>404</v>
      </c>
      <c r="K36" s="42">
        <f>November!$E36</f>
        <v>363</v>
      </c>
      <c r="L36" s="42">
        <f>December!$E36</f>
        <v>430</v>
      </c>
      <c r="M36" s="42">
        <f>January!$E36</f>
        <v>480</v>
      </c>
      <c r="N36" s="42">
        <f>February!$E36</f>
        <v>497</v>
      </c>
      <c r="O36" s="42">
        <f>March!$E36</f>
        <v>608</v>
      </c>
      <c r="P36" s="42">
        <f>April!$E36</f>
        <v>542</v>
      </c>
      <c r="Q36" s="42">
        <f>May!$E36</f>
        <v>407</v>
      </c>
      <c r="R36" s="42">
        <f>June!$E36</f>
        <v>497</v>
      </c>
      <c r="S36" s="57">
        <f t="shared" si="8"/>
        <v>221.49333333333334</v>
      </c>
      <c r="T36" s="61"/>
    </row>
    <row r="37" spans="1:20">
      <c r="A37" s="8" t="s">
        <v>40</v>
      </c>
      <c r="B37" s="8">
        <f>'YTD Totals'!B37</f>
        <v>21257</v>
      </c>
      <c r="C37" s="43">
        <f t="shared" si="1"/>
        <v>850.28</v>
      </c>
      <c r="D37" s="43">
        <f t="shared" si="2"/>
        <v>746</v>
      </c>
      <c r="E37" s="43">
        <f t="shared" si="3"/>
        <v>104.27999999999997</v>
      </c>
      <c r="F37" s="50">
        <f t="shared" si="4"/>
        <v>3.5094321870442681E-2</v>
      </c>
      <c r="G37" s="43">
        <f>July!$E37</f>
        <v>52</v>
      </c>
      <c r="H37" s="43">
        <f>August!$E37</f>
        <v>79</v>
      </c>
      <c r="I37" s="43">
        <f>September!$E37</f>
        <v>50</v>
      </c>
      <c r="J37" s="43">
        <f>October!$E37</f>
        <v>95</v>
      </c>
      <c r="K37" s="43">
        <f>November!$E37</f>
        <v>77</v>
      </c>
      <c r="L37" s="43">
        <f>December!$E37</f>
        <v>32</v>
      </c>
      <c r="M37" s="43">
        <f>January!$E37</f>
        <v>44</v>
      </c>
      <c r="N37" s="43">
        <f>February!$E37</f>
        <v>74</v>
      </c>
      <c r="O37" s="43">
        <f>March!$E37</f>
        <v>46</v>
      </c>
      <c r="P37" s="43">
        <f>April!$E37</f>
        <v>15</v>
      </c>
      <c r="Q37" s="43">
        <f>May!$E37</f>
        <v>108</v>
      </c>
      <c r="R37" s="43">
        <f>June!$E37</f>
        <v>74</v>
      </c>
      <c r="S37" s="58">
        <f t="shared" si="8"/>
        <v>70.856666666666669</v>
      </c>
      <c r="T37" s="61"/>
    </row>
    <row r="38" spans="1:20">
      <c r="A38" s="7" t="s">
        <v>41</v>
      </c>
      <c r="B38" s="7">
        <f>'YTD Totals'!B38</f>
        <v>32372</v>
      </c>
      <c r="C38" s="42">
        <f t="shared" si="1"/>
        <v>1294.8800000000001</v>
      </c>
      <c r="D38" s="42">
        <f t="shared" si="2"/>
        <v>2291</v>
      </c>
      <c r="E38" s="42">
        <f t="shared" si="3"/>
        <v>-996.11999999999989</v>
      </c>
      <c r="F38" s="51">
        <f t="shared" si="4"/>
        <v>7.077103669838132E-2</v>
      </c>
      <c r="G38" s="42">
        <f>July!$E38</f>
        <v>90</v>
      </c>
      <c r="H38" s="42">
        <f>August!$E38</f>
        <v>178</v>
      </c>
      <c r="I38" s="42">
        <f>September!$E38</f>
        <v>175</v>
      </c>
      <c r="J38" s="42">
        <f>October!$E38</f>
        <v>199</v>
      </c>
      <c r="K38" s="42">
        <f>November!$E38</f>
        <v>155</v>
      </c>
      <c r="L38" s="42">
        <f>December!$E38</f>
        <v>179</v>
      </c>
      <c r="M38" s="42">
        <f>January!$E38</f>
        <v>145</v>
      </c>
      <c r="N38" s="42">
        <f>February!$E38</f>
        <v>233</v>
      </c>
      <c r="O38" s="42">
        <f>March!$E38</f>
        <v>257</v>
      </c>
      <c r="P38" s="42">
        <f>April!$E38</f>
        <v>191</v>
      </c>
      <c r="Q38" s="42">
        <f>May!$E38</f>
        <v>256</v>
      </c>
      <c r="R38" s="42">
        <f>June!$E38</f>
        <v>233</v>
      </c>
      <c r="S38" s="57">
        <f t="shared" si="8"/>
        <v>107.90666666666668</v>
      </c>
      <c r="T38" s="61"/>
    </row>
    <row r="39" spans="1:20">
      <c r="A39" s="8" t="s">
        <v>42</v>
      </c>
      <c r="B39" s="8">
        <f>'YTD Totals'!B39</f>
        <v>8558</v>
      </c>
      <c r="C39" s="43">
        <f t="shared" si="1"/>
        <v>342.32</v>
      </c>
      <c r="D39" s="43">
        <f t="shared" si="2"/>
        <v>969</v>
      </c>
      <c r="E39" s="43">
        <f t="shared" si="3"/>
        <v>-626.68000000000006</v>
      </c>
      <c r="F39" s="50">
        <f t="shared" si="4"/>
        <v>0.11322738957700397</v>
      </c>
      <c r="G39" s="43">
        <f>July!$E39</f>
        <v>45</v>
      </c>
      <c r="H39" s="43">
        <f>August!$E39</f>
        <v>36</v>
      </c>
      <c r="I39" s="43">
        <f>September!$E39</f>
        <v>40</v>
      </c>
      <c r="J39" s="43">
        <f>October!$E39</f>
        <v>53</v>
      </c>
      <c r="K39" s="43">
        <f>November!$E39</f>
        <v>37</v>
      </c>
      <c r="L39" s="43">
        <f>December!$E39</f>
        <v>57</v>
      </c>
      <c r="M39" s="43">
        <f>January!$E39</f>
        <v>73</v>
      </c>
      <c r="N39" s="43">
        <f>February!$E39</f>
        <v>195</v>
      </c>
      <c r="O39" s="43">
        <f>March!$E39</f>
        <v>59</v>
      </c>
      <c r="P39" s="43">
        <f>April!$E39</f>
        <v>105</v>
      </c>
      <c r="Q39" s="43">
        <f>May!$E39</f>
        <v>74</v>
      </c>
      <c r="R39" s="43">
        <f>June!$E39</f>
        <v>195</v>
      </c>
      <c r="S39" s="58">
        <f t="shared" si="8"/>
        <v>28.526666666666667</v>
      </c>
      <c r="T39" s="61"/>
    </row>
    <row r="40" spans="1:20" hidden="1">
      <c r="A40" s="7" t="s">
        <v>43</v>
      </c>
      <c r="B40" s="7">
        <f>'YTD Totals'!B40</f>
        <v>10804</v>
      </c>
      <c r="C40" s="42">
        <f t="shared" si="1"/>
        <v>432.16</v>
      </c>
      <c r="D40" s="42">
        <f t="shared" si="2"/>
        <v>1034</v>
      </c>
      <c r="E40" s="42">
        <f t="shared" si="3"/>
        <v>-601.83999999999992</v>
      </c>
      <c r="F40" s="51">
        <f t="shared" si="4"/>
        <v>9.5705294335431318E-2</v>
      </c>
      <c r="G40" s="42">
        <f>July!$E40</f>
        <v>0</v>
      </c>
      <c r="H40" s="42">
        <f>August!$E40</f>
        <v>165</v>
      </c>
      <c r="I40" s="42">
        <f>September!$E40</f>
        <v>126</v>
      </c>
      <c r="J40" s="42">
        <f>October!$E40</f>
        <v>66</v>
      </c>
      <c r="K40" s="42">
        <f>November!$E40</f>
        <v>173</v>
      </c>
      <c r="L40" s="42">
        <f>December!$E40</f>
        <v>94</v>
      </c>
      <c r="M40" s="42">
        <f>January!$E40</f>
        <v>108</v>
      </c>
      <c r="N40" s="42">
        <f>February!$E40</f>
        <v>0</v>
      </c>
      <c r="O40" s="42">
        <f>March!$E40</f>
        <v>33</v>
      </c>
      <c r="P40" s="42">
        <f>April!$E40</f>
        <v>203</v>
      </c>
      <c r="Q40" s="42">
        <f>May!$E40</f>
        <v>66</v>
      </c>
      <c r="R40" s="42">
        <f>June!$E40</f>
        <v>0</v>
      </c>
      <c r="S40" s="57">
        <f t="shared" si="8"/>
        <v>36.013333333333335</v>
      </c>
      <c r="T40" s="61"/>
    </row>
    <row r="41" spans="1:20" hidden="1">
      <c r="A41" s="10" t="s">
        <v>44</v>
      </c>
      <c r="B41" s="10">
        <f>'YTD Totals'!B41</f>
        <v>19580</v>
      </c>
      <c r="C41" s="46">
        <f t="shared" si="1"/>
        <v>783.2</v>
      </c>
      <c r="D41" s="46">
        <f t="shared" si="2"/>
        <v>480</v>
      </c>
      <c r="E41" s="46">
        <f t="shared" si="3"/>
        <v>303.20000000000005</v>
      </c>
      <c r="F41" s="54">
        <f t="shared" si="4"/>
        <v>2.4514811031664963E-2</v>
      </c>
      <c r="G41" s="46">
        <f>July!$E41</f>
        <v>0</v>
      </c>
      <c r="H41" s="46">
        <f>August!$E41</f>
        <v>1</v>
      </c>
      <c r="I41" s="46">
        <f>September!$E41</f>
        <v>7</v>
      </c>
      <c r="J41" s="46">
        <f>October!$E41</f>
        <v>160</v>
      </c>
      <c r="K41" s="46">
        <f>November!$E41</f>
        <v>76</v>
      </c>
      <c r="L41" s="46">
        <f>December!$E41</f>
        <v>3</v>
      </c>
      <c r="M41" s="46">
        <f>January!$E41</f>
        <v>47</v>
      </c>
      <c r="N41" s="46">
        <f>February!$E41</f>
        <v>0</v>
      </c>
      <c r="O41" s="46">
        <f>March!$E41</f>
        <v>40</v>
      </c>
      <c r="P41" s="46">
        <f>April!$E41</f>
        <v>45</v>
      </c>
      <c r="Q41" s="46">
        <f>May!$E41</f>
        <v>101</v>
      </c>
      <c r="R41" s="46">
        <f>June!$E41</f>
        <v>0</v>
      </c>
      <c r="S41" s="56">
        <f t="shared" si="8"/>
        <v>65.266666666666666</v>
      </c>
      <c r="T41" s="61"/>
    </row>
    <row r="42" spans="1:20" hidden="1">
      <c r="A42" s="10" t="s">
        <v>45</v>
      </c>
      <c r="B42" s="10">
        <f>'YTD Totals'!B42</f>
        <v>3730</v>
      </c>
      <c r="C42" s="46">
        <f t="shared" si="1"/>
        <v>149.20000000000002</v>
      </c>
      <c r="D42" s="46">
        <f t="shared" si="2"/>
        <v>64</v>
      </c>
      <c r="E42" s="46">
        <f t="shared" si="3"/>
        <v>85.200000000000017</v>
      </c>
      <c r="F42" s="54">
        <f t="shared" si="4"/>
        <v>1.7158176943699734E-2</v>
      </c>
      <c r="G42" s="46">
        <f>July!$E42</f>
        <v>0</v>
      </c>
      <c r="H42" s="46">
        <f>August!$E42</f>
        <v>0</v>
      </c>
      <c r="I42" s="46">
        <f>September!$E42</f>
        <v>0</v>
      </c>
      <c r="J42" s="46">
        <f>October!$E42</f>
        <v>2</v>
      </c>
      <c r="K42" s="46">
        <f>November!$E42</f>
        <v>34</v>
      </c>
      <c r="L42" s="46">
        <f>December!$E42</f>
        <v>21</v>
      </c>
      <c r="M42" s="46">
        <f>January!$E42</f>
        <v>0</v>
      </c>
      <c r="N42" s="46">
        <f>February!$E42</f>
        <v>0</v>
      </c>
      <c r="O42" s="46">
        <f>March!$E42</f>
        <v>7</v>
      </c>
      <c r="P42" s="46">
        <f>April!$E42</f>
        <v>0</v>
      </c>
      <c r="Q42" s="46">
        <f>May!$E42</f>
        <v>0</v>
      </c>
      <c r="R42" s="46">
        <f>June!$E42</f>
        <v>0</v>
      </c>
      <c r="S42" s="56">
        <f t="shared" si="8"/>
        <v>12.433333333333335</v>
      </c>
      <c r="T42" s="61"/>
    </row>
    <row r="43" spans="1:20" hidden="1">
      <c r="A43" s="10" t="s">
        <v>46</v>
      </c>
      <c r="B43" s="10">
        <f>'YTD Totals'!B43</f>
        <v>4938</v>
      </c>
      <c r="C43" s="46">
        <f t="shared" si="1"/>
        <v>197.52</v>
      </c>
      <c r="D43" s="46">
        <f t="shared" si="2"/>
        <v>66</v>
      </c>
      <c r="E43" s="46">
        <f t="shared" si="3"/>
        <v>131.52000000000001</v>
      </c>
      <c r="F43" s="54">
        <f t="shared" si="4"/>
        <v>1.3365735115431349E-2</v>
      </c>
      <c r="G43" s="46">
        <f>July!$E43</f>
        <v>0</v>
      </c>
      <c r="H43" s="46">
        <f>August!$E43</f>
        <v>19</v>
      </c>
      <c r="I43" s="46">
        <f>September!$E43</f>
        <v>0</v>
      </c>
      <c r="J43" s="46">
        <f>October!$E43</f>
        <v>21</v>
      </c>
      <c r="K43" s="46">
        <f>November!$E43</f>
        <v>0</v>
      </c>
      <c r="L43" s="46">
        <f>December!$E43</f>
        <v>18</v>
      </c>
      <c r="M43" s="46">
        <f>January!$E43</f>
        <v>1</v>
      </c>
      <c r="N43" s="46">
        <f>February!$E43</f>
        <v>0</v>
      </c>
      <c r="O43" s="46">
        <f>March!$E43</f>
        <v>1</v>
      </c>
      <c r="P43" s="46">
        <f>April!$E43</f>
        <v>0</v>
      </c>
      <c r="Q43" s="46">
        <f>May!$E43</f>
        <v>6</v>
      </c>
      <c r="R43" s="46">
        <f>June!$E43</f>
        <v>0</v>
      </c>
      <c r="S43" s="56">
        <f t="shared" si="8"/>
        <v>16.46</v>
      </c>
      <c r="T43" s="61"/>
    </row>
    <row r="44" spans="1:20" hidden="1">
      <c r="A44" s="10" t="s">
        <v>47</v>
      </c>
      <c r="B44" s="10">
        <f>'YTD Totals'!B44</f>
        <v>13451</v>
      </c>
      <c r="C44" s="46">
        <f t="shared" si="1"/>
        <v>538.04</v>
      </c>
      <c r="D44" s="46">
        <f t="shared" si="2"/>
        <v>45</v>
      </c>
      <c r="E44" s="46">
        <f t="shared" si="3"/>
        <v>493.03999999999996</v>
      </c>
      <c r="F44" s="54">
        <f t="shared" si="4"/>
        <v>3.3454761727752585E-3</v>
      </c>
      <c r="G44" s="46">
        <f>July!$E44</f>
        <v>0</v>
      </c>
      <c r="H44" s="46">
        <f>August!$E44</f>
        <v>0</v>
      </c>
      <c r="I44" s="46">
        <f>September!$E44</f>
        <v>1</v>
      </c>
      <c r="J44" s="46">
        <f>October!$E44</f>
        <v>15</v>
      </c>
      <c r="K44" s="46">
        <f>November!$E44</f>
        <v>0</v>
      </c>
      <c r="L44" s="46">
        <f>December!$E44</f>
        <v>0</v>
      </c>
      <c r="M44" s="46">
        <f>January!$E44</f>
        <v>1</v>
      </c>
      <c r="N44" s="46">
        <f>February!$E44</f>
        <v>0</v>
      </c>
      <c r="O44" s="46">
        <f>March!$E44</f>
        <v>11</v>
      </c>
      <c r="P44" s="46">
        <f>April!$E44</f>
        <v>17</v>
      </c>
      <c r="Q44" s="46">
        <f>May!$E44</f>
        <v>0</v>
      </c>
      <c r="R44" s="46">
        <f>June!$E44</f>
        <v>0</v>
      </c>
      <c r="S44" s="56">
        <f t="shared" si="8"/>
        <v>44.836666666666666</v>
      </c>
      <c r="T44" s="61"/>
    </row>
    <row r="45" spans="1:20" hidden="1">
      <c r="A45" s="11" t="s">
        <v>69</v>
      </c>
      <c r="B45" s="11">
        <f>'YTD Totals'!B45</f>
        <v>52503</v>
      </c>
      <c r="C45" s="47">
        <f t="shared" si="1"/>
        <v>2100.12</v>
      </c>
      <c r="D45" s="47">
        <f t="shared" si="2"/>
        <v>1689</v>
      </c>
      <c r="E45" s="47">
        <f t="shared" si="3"/>
        <v>411.11999999999989</v>
      </c>
      <c r="F45" s="55">
        <f t="shared" si="4"/>
        <v>3.2169590309125196E-2</v>
      </c>
      <c r="G45" s="47">
        <f>July!$E45</f>
        <v>0</v>
      </c>
      <c r="H45" s="47">
        <f>August!$E45</f>
        <v>185</v>
      </c>
      <c r="I45" s="47">
        <f>September!$E45</f>
        <v>134</v>
      </c>
      <c r="J45" s="47">
        <f>October!$E45</f>
        <v>264</v>
      </c>
      <c r="K45" s="47">
        <f>November!$E45</f>
        <v>283</v>
      </c>
      <c r="L45" s="47">
        <f>December!$E45</f>
        <v>136</v>
      </c>
      <c r="M45" s="47">
        <f>January!$E45</f>
        <v>157</v>
      </c>
      <c r="N45" s="47">
        <f>February!$E45</f>
        <v>0</v>
      </c>
      <c r="O45" s="47">
        <f>March!$E45</f>
        <v>92</v>
      </c>
      <c r="P45" s="47">
        <f>April!$E45</f>
        <v>265</v>
      </c>
      <c r="Q45" s="47">
        <f>May!$E45</f>
        <v>173</v>
      </c>
      <c r="R45" s="47">
        <f>June!$E45</f>
        <v>0</v>
      </c>
      <c r="S45" s="60">
        <f t="shared" si="8"/>
        <v>175.01</v>
      </c>
      <c r="T45" s="61"/>
    </row>
    <row r="46" spans="1:20">
      <c r="A46" s="8" t="s">
        <v>48</v>
      </c>
      <c r="B46" s="8">
        <f>'YTD Totals'!B46</f>
        <v>7188</v>
      </c>
      <c r="C46" s="43">
        <f t="shared" si="1"/>
        <v>287.52</v>
      </c>
      <c r="D46" s="43">
        <f t="shared" si="2"/>
        <v>785</v>
      </c>
      <c r="E46" s="43">
        <f t="shared" si="3"/>
        <v>-497.48</v>
      </c>
      <c r="F46" s="50">
        <f t="shared" si="4"/>
        <v>0.10920979410127991</v>
      </c>
      <c r="G46" s="43">
        <f>July!$E46</f>
        <v>38</v>
      </c>
      <c r="H46" s="43">
        <f>August!$E46</f>
        <v>84</v>
      </c>
      <c r="I46" s="43">
        <f>September!$E46</f>
        <v>35</v>
      </c>
      <c r="J46" s="43">
        <f>October!$E46</f>
        <v>40</v>
      </c>
      <c r="K46" s="43">
        <f>November!$E46</f>
        <v>22</v>
      </c>
      <c r="L46" s="43">
        <f>December!$E46</f>
        <v>63</v>
      </c>
      <c r="M46" s="43">
        <f>January!$E46</f>
        <v>50</v>
      </c>
      <c r="N46" s="43">
        <f>February!$E46</f>
        <v>90</v>
      </c>
      <c r="O46" s="43">
        <f>March!$E46</f>
        <v>86</v>
      </c>
      <c r="P46" s="43">
        <f>April!$E46</f>
        <v>167</v>
      </c>
      <c r="Q46" s="43">
        <f>May!$E46</f>
        <v>20</v>
      </c>
      <c r="R46" s="43">
        <f>June!$E46</f>
        <v>90</v>
      </c>
      <c r="S46" s="58">
        <f t="shared" si="8"/>
        <v>23.959999999999997</v>
      </c>
      <c r="T46" s="61"/>
    </row>
    <row r="47" spans="1:20">
      <c r="A47" s="7" t="s">
        <v>49</v>
      </c>
      <c r="B47" s="7">
        <f>'YTD Totals'!B47</f>
        <v>7678</v>
      </c>
      <c r="C47" s="42">
        <f t="shared" si="1"/>
        <v>307.12</v>
      </c>
      <c r="D47" s="42">
        <f t="shared" si="2"/>
        <v>609</v>
      </c>
      <c r="E47" s="42">
        <f t="shared" si="3"/>
        <v>-301.88</v>
      </c>
      <c r="F47" s="51">
        <f t="shared" si="4"/>
        <v>7.9317530606928893E-2</v>
      </c>
      <c r="G47" s="42">
        <f>July!$E47</f>
        <v>34</v>
      </c>
      <c r="H47" s="42">
        <f>August!$E47</f>
        <v>61</v>
      </c>
      <c r="I47" s="42">
        <f>September!$E47</f>
        <v>44</v>
      </c>
      <c r="J47" s="42">
        <f>October!$E47</f>
        <v>50</v>
      </c>
      <c r="K47" s="42">
        <f>November!$E47</f>
        <v>46</v>
      </c>
      <c r="L47" s="42">
        <f>December!$E47</f>
        <v>41</v>
      </c>
      <c r="M47" s="42">
        <f>January!$E47</f>
        <v>72</v>
      </c>
      <c r="N47" s="42">
        <f>February!$E47</f>
        <v>50</v>
      </c>
      <c r="O47" s="42">
        <f>March!$E47</f>
        <v>62</v>
      </c>
      <c r="P47" s="42">
        <f>April!$E47</f>
        <v>54</v>
      </c>
      <c r="Q47" s="42">
        <f>May!$E47</f>
        <v>45</v>
      </c>
      <c r="R47" s="42">
        <f>June!$E47</f>
        <v>50</v>
      </c>
      <c r="S47" s="57">
        <f t="shared" si="8"/>
        <v>25.593333333333334</v>
      </c>
      <c r="T47" s="61"/>
    </row>
    <row r="48" spans="1:20">
      <c r="A48" s="8" t="s">
        <v>50</v>
      </c>
      <c r="B48" s="8">
        <f>'YTD Totals'!B48</f>
        <v>15339</v>
      </c>
      <c r="C48" s="43">
        <f t="shared" si="1"/>
        <v>613.56000000000006</v>
      </c>
      <c r="D48" s="43">
        <f t="shared" si="2"/>
        <v>1172</v>
      </c>
      <c r="E48" s="43">
        <f t="shared" si="3"/>
        <v>-558.43999999999994</v>
      </c>
      <c r="F48" s="50">
        <f t="shared" si="4"/>
        <v>7.6406545407132154E-2</v>
      </c>
      <c r="G48" s="43">
        <f>July!$E48</f>
        <v>120</v>
      </c>
      <c r="H48" s="43">
        <f>August!$E48</f>
        <v>66</v>
      </c>
      <c r="I48" s="43">
        <f>September!$E48</f>
        <v>127</v>
      </c>
      <c r="J48" s="43">
        <f>October!$E48</f>
        <v>61</v>
      </c>
      <c r="K48" s="43">
        <f>November!$E48</f>
        <v>132</v>
      </c>
      <c r="L48" s="43">
        <f>December!$E48</f>
        <v>127</v>
      </c>
      <c r="M48" s="43">
        <f>January!$E48</f>
        <v>85</v>
      </c>
      <c r="N48" s="43">
        <f>February!$E48</f>
        <v>87</v>
      </c>
      <c r="O48" s="43">
        <f>March!$E48</f>
        <v>90</v>
      </c>
      <c r="P48" s="43">
        <f>April!$E48</f>
        <v>104</v>
      </c>
      <c r="Q48" s="43">
        <f>May!$E48</f>
        <v>86</v>
      </c>
      <c r="R48" s="43">
        <f>June!$E48</f>
        <v>87</v>
      </c>
      <c r="S48" s="58">
        <f t="shared" si="8"/>
        <v>51.13</v>
      </c>
      <c r="T48" s="61"/>
    </row>
    <row r="49" spans="1:20">
      <c r="A49" s="7" t="s">
        <v>51</v>
      </c>
      <c r="B49" s="7">
        <f>'YTD Totals'!B49</f>
        <v>32621</v>
      </c>
      <c r="C49" s="42">
        <f t="shared" si="1"/>
        <v>1304.8399999999999</v>
      </c>
      <c r="D49" s="42">
        <f t="shared" si="2"/>
        <v>2003</v>
      </c>
      <c r="E49" s="42">
        <f t="shared" si="3"/>
        <v>-698.16000000000008</v>
      </c>
      <c r="F49" s="51">
        <f t="shared" si="4"/>
        <v>6.1402164250022991E-2</v>
      </c>
      <c r="G49" s="42">
        <f>July!$E49</f>
        <v>94</v>
      </c>
      <c r="H49" s="42">
        <f>August!$E49</f>
        <v>320</v>
      </c>
      <c r="I49" s="42">
        <f>September!$E49</f>
        <v>253</v>
      </c>
      <c r="J49" s="42">
        <f>October!$E49</f>
        <v>101</v>
      </c>
      <c r="K49" s="42">
        <f>November!$E49</f>
        <v>178</v>
      </c>
      <c r="L49" s="42">
        <f>December!$E49</f>
        <v>111</v>
      </c>
      <c r="M49" s="42">
        <f>January!$E49</f>
        <v>132</v>
      </c>
      <c r="N49" s="42">
        <f>February!$E49</f>
        <v>109</v>
      </c>
      <c r="O49" s="42">
        <f>March!$E49</f>
        <v>152</v>
      </c>
      <c r="P49" s="42">
        <f>April!$E49</f>
        <v>272</v>
      </c>
      <c r="Q49" s="42">
        <f>May!$E49</f>
        <v>172</v>
      </c>
      <c r="R49" s="42">
        <f>June!$E49</f>
        <v>109</v>
      </c>
      <c r="S49" s="57">
        <f t="shared" si="8"/>
        <v>108.73666666666666</v>
      </c>
      <c r="T49" s="61"/>
    </row>
    <row r="50" spans="1:20">
      <c r="A50" s="8" t="s">
        <v>52</v>
      </c>
      <c r="B50" s="8">
        <f>'YTD Totals'!B50</f>
        <v>23275</v>
      </c>
      <c r="C50" s="43">
        <f t="shared" si="1"/>
        <v>931</v>
      </c>
      <c r="D50" s="43">
        <f t="shared" si="2"/>
        <v>1117</v>
      </c>
      <c r="E50" s="43">
        <f t="shared" si="3"/>
        <v>-186</v>
      </c>
      <c r="F50" s="50">
        <f t="shared" si="4"/>
        <v>4.799140708915145E-2</v>
      </c>
      <c r="G50" s="43">
        <f>July!$E50</f>
        <v>81</v>
      </c>
      <c r="H50" s="43">
        <f>August!$E50</f>
        <v>62</v>
      </c>
      <c r="I50" s="43">
        <f>September!$E50</f>
        <v>108</v>
      </c>
      <c r="J50" s="43">
        <f>October!$E50</f>
        <v>154</v>
      </c>
      <c r="K50" s="43">
        <f>November!$E50</f>
        <v>76</v>
      </c>
      <c r="L50" s="43">
        <f>December!$E50</f>
        <v>33</v>
      </c>
      <c r="M50" s="43">
        <f>January!$E50</f>
        <v>108</v>
      </c>
      <c r="N50" s="43">
        <f>February!$E50</f>
        <v>109</v>
      </c>
      <c r="O50" s="43">
        <f>March!$E50</f>
        <v>144</v>
      </c>
      <c r="P50" s="43">
        <f>April!$E50</f>
        <v>62</v>
      </c>
      <c r="Q50" s="43">
        <f>May!$E50</f>
        <v>71</v>
      </c>
      <c r="R50" s="43">
        <f>June!$E50</f>
        <v>109</v>
      </c>
      <c r="S50" s="58">
        <f t="shared" si="8"/>
        <v>77.583333333333329</v>
      </c>
      <c r="T50" s="61"/>
    </row>
    <row r="51" spans="1:20">
      <c r="A51" s="7" t="s">
        <v>53</v>
      </c>
      <c r="B51" s="7">
        <f>'YTD Totals'!B51</f>
        <v>10987</v>
      </c>
      <c r="C51" s="42">
        <f t="shared" si="1"/>
        <v>439.48</v>
      </c>
      <c r="D51" s="42">
        <f t="shared" si="2"/>
        <v>1145</v>
      </c>
      <c r="E51" s="42">
        <f t="shared" si="3"/>
        <v>-705.52</v>
      </c>
      <c r="F51" s="51">
        <f t="shared" si="4"/>
        <v>0.10421407117502503</v>
      </c>
      <c r="G51" s="42">
        <f>July!$E51</f>
        <v>85</v>
      </c>
      <c r="H51" s="42">
        <f>August!$E51</f>
        <v>152</v>
      </c>
      <c r="I51" s="42">
        <f>September!$E51</f>
        <v>91</v>
      </c>
      <c r="J51" s="42">
        <f>October!$E51</f>
        <v>52</v>
      </c>
      <c r="K51" s="42">
        <f>November!$E51</f>
        <v>110</v>
      </c>
      <c r="L51" s="42">
        <f>December!$E51</f>
        <v>99</v>
      </c>
      <c r="M51" s="42">
        <f>January!$E51</f>
        <v>56</v>
      </c>
      <c r="N51" s="42">
        <f>February!$E51</f>
        <v>102</v>
      </c>
      <c r="O51" s="42">
        <f>March!$E51</f>
        <v>99</v>
      </c>
      <c r="P51" s="42">
        <f>April!$E51</f>
        <v>116</v>
      </c>
      <c r="Q51" s="42">
        <f>May!$E51</f>
        <v>81</v>
      </c>
      <c r="R51" s="42">
        <f>June!$E51</f>
        <v>102</v>
      </c>
      <c r="S51" s="57">
        <f t="shared" si="8"/>
        <v>36.623333333333335</v>
      </c>
      <c r="T51" s="61"/>
    </row>
    <row r="52" spans="1:20">
      <c r="A52" s="8" t="s">
        <v>54</v>
      </c>
      <c r="B52" s="8">
        <f>'YTD Totals'!B52</f>
        <v>29873</v>
      </c>
      <c r="C52" s="43">
        <f t="shared" si="1"/>
        <v>1194.92</v>
      </c>
      <c r="D52" s="43">
        <f t="shared" si="2"/>
        <v>2950</v>
      </c>
      <c r="E52" s="43">
        <f t="shared" si="3"/>
        <v>-1755.08</v>
      </c>
      <c r="F52" s="50">
        <f t="shared" si="4"/>
        <v>9.875138084557962E-2</v>
      </c>
      <c r="G52" s="43">
        <f>July!$E52</f>
        <v>233</v>
      </c>
      <c r="H52" s="43">
        <f>August!$E52</f>
        <v>204</v>
      </c>
      <c r="I52" s="43">
        <f>September!$E52</f>
        <v>260</v>
      </c>
      <c r="J52" s="43">
        <f>October!$E52</f>
        <v>175</v>
      </c>
      <c r="K52" s="43">
        <f>November!$E52</f>
        <v>116</v>
      </c>
      <c r="L52" s="43">
        <f>December!$E52</f>
        <v>114</v>
      </c>
      <c r="M52" s="43">
        <f>January!$E52</f>
        <v>167</v>
      </c>
      <c r="N52" s="43">
        <f>February!$E52</f>
        <v>315</v>
      </c>
      <c r="O52" s="43">
        <f>March!$E52</f>
        <v>432</v>
      </c>
      <c r="P52" s="43">
        <f>April!$E52</f>
        <v>337</v>
      </c>
      <c r="Q52" s="43">
        <f>May!$E52</f>
        <v>282</v>
      </c>
      <c r="R52" s="43">
        <f>June!$E52</f>
        <v>315</v>
      </c>
      <c r="S52" s="58">
        <f t="shared" si="8"/>
        <v>99.576666666666668</v>
      </c>
      <c r="T52" s="61"/>
    </row>
    <row r="53" spans="1:20">
      <c r="A53" s="7" t="s">
        <v>55</v>
      </c>
      <c r="B53" s="7">
        <f>'YTD Totals'!B53</f>
        <v>10952</v>
      </c>
      <c r="C53" s="42">
        <f t="shared" si="1"/>
        <v>438.08</v>
      </c>
      <c r="D53" s="42">
        <f t="shared" si="2"/>
        <v>420</v>
      </c>
      <c r="E53" s="42">
        <f t="shared" si="3"/>
        <v>18.079999999999984</v>
      </c>
      <c r="F53" s="51">
        <f t="shared" si="4"/>
        <v>3.8349159970781595E-2</v>
      </c>
      <c r="G53" s="42">
        <f>July!$E53</f>
        <v>55</v>
      </c>
      <c r="H53" s="42">
        <f>August!$E53</f>
        <v>27</v>
      </c>
      <c r="I53" s="42">
        <f>September!$E53</f>
        <v>41</v>
      </c>
      <c r="J53" s="42">
        <f>October!$E53</f>
        <v>51</v>
      </c>
      <c r="K53" s="42">
        <f>November!$E53</f>
        <v>14</v>
      </c>
      <c r="L53" s="42">
        <f>December!$E53</f>
        <v>23</v>
      </c>
      <c r="M53" s="42">
        <f>January!$E53</f>
        <v>20</v>
      </c>
      <c r="N53" s="42">
        <f>February!$E53</f>
        <v>37</v>
      </c>
      <c r="O53" s="42">
        <f>March!$E53</f>
        <v>78</v>
      </c>
      <c r="P53" s="42">
        <f>April!$E53</f>
        <v>21</v>
      </c>
      <c r="Q53" s="42">
        <f>May!$E53</f>
        <v>16</v>
      </c>
      <c r="R53" s="42">
        <f>June!$E53</f>
        <v>37</v>
      </c>
      <c r="S53" s="57">
        <f t="shared" si="8"/>
        <v>36.506666666666668</v>
      </c>
      <c r="T53" s="61"/>
    </row>
    <row r="54" spans="1:20">
      <c r="A54" s="8" t="s">
        <v>56</v>
      </c>
      <c r="B54" s="8">
        <f>'YTD Totals'!B54</f>
        <v>22764</v>
      </c>
      <c r="C54" s="43">
        <f t="shared" si="1"/>
        <v>910.56000000000006</v>
      </c>
      <c r="D54" s="43">
        <f t="shared" si="2"/>
        <v>1054</v>
      </c>
      <c r="E54" s="43">
        <f t="shared" si="3"/>
        <v>-143.43999999999994</v>
      </c>
      <c r="F54" s="50">
        <f t="shared" si="4"/>
        <v>4.6301177297487263E-2</v>
      </c>
      <c r="G54" s="43">
        <f>July!$E54</f>
        <v>101</v>
      </c>
      <c r="H54" s="43">
        <f>August!$E54</f>
        <v>48</v>
      </c>
      <c r="I54" s="43">
        <f>September!$E54</f>
        <v>69</v>
      </c>
      <c r="J54" s="43">
        <f>October!$E54</f>
        <v>62</v>
      </c>
      <c r="K54" s="43">
        <f>November!$E54</f>
        <v>59</v>
      </c>
      <c r="L54" s="43">
        <f>December!$E54</f>
        <v>119</v>
      </c>
      <c r="M54" s="43">
        <f>January!$E54</f>
        <v>171</v>
      </c>
      <c r="N54" s="43">
        <f>February!$E54</f>
        <v>62</v>
      </c>
      <c r="O54" s="43">
        <f>March!$E54</f>
        <v>135</v>
      </c>
      <c r="P54" s="43">
        <f>April!$E54</f>
        <v>101</v>
      </c>
      <c r="Q54" s="43">
        <f>May!$E54</f>
        <v>65</v>
      </c>
      <c r="R54" s="43">
        <f>June!$E54</f>
        <v>62</v>
      </c>
      <c r="S54" s="58">
        <f t="shared" si="8"/>
        <v>75.88000000000001</v>
      </c>
      <c r="T54" s="61"/>
    </row>
    <row r="55" spans="1:20">
      <c r="A55" s="7" t="s">
        <v>57</v>
      </c>
      <c r="B55" s="7">
        <f>'YTD Totals'!B55</f>
        <v>10330</v>
      </c>
      <c r="C55" s="42">
        <f t="shared" si="1"/>
        <v>413.2</v>
      </c>
      <c r="D55" s="42">
        <f t="shared" si="2"/>
        <v>477</v>
      </c>
      <c r="E55" s="42">
        <f t="shared" si="3"/>
        <v>-63.800000000000011</v>
      </c>
      <c r="F55" s="51">
        <f t="shared" si="4"/>
        <v>4.6176185866408516E-2</v>
      </c>
      <c r="G55" s="42">
        <f>July!$E55</f>
        <v>0</v>
      </c>
      <c r="H55" s="42">
        <f>August!$E55</f>
        <v>46</v>
      </c>
      <c r="I55" s="42">
        <f>September!$E55</f>
        <v>2</v>
      </c>
      <c r="J55" s="42">
        <f>October!$E55</f>
        <v>120</v>
      </c>
      <c r="K55" s="42">
        <f>November!$E55</f>
        <v>32</v>
      </c>
      <c r="L55" s="42">
        <f>December!$E55</f>
        <v>132</v>
      </c>
      <c r="M55" s="42">
        <f>January!$E55</f>
        <v>1</v>
      </c>
      <c r="N55" s="42">
        <f>February!$E55</f>
        <v>0</v>
      </c>
      <c r="O55" s="42">
        <f>March!$E55</f>
        <v>86</v>
      </c>
      <c r="P55" s="42">
        <f>April!$E55</f>
        <v>57</v>
      </c>
      <c r="Q55" s="42">
        <f>May!$E55</f>
        <v>1</v>
      </c>
      <c r="R55" s="42">
        <f>June!$E55</f>
        <v>0</v>
      </c>
      <c r="S55" s="57">
        <f t="shared" si="8"/>
        <v>34.43333333333333</v>
      </c>
      <c r="T55" s="61"/>
    </row>
    <row r="56" spans="1:20">
      <c r="A56" s="8" t="s">
        <v>58</v>
      </c>
      <c r="B56" s="8">
        <f>'YTD Totals'!B56</f>
        <v>14521</v>
      </c>
      <c r="C56" s="43">
        <f t="shared" si="1"/>
        <v>580.84</v>
      </c>
      <c r="D56" s="43">
        <f t="shared" si="2"/>
        <v>969</v>
      </c>
      <c r="E56" s="43">
        <f t="shared" si="3"/>
        <v>-388.15999999999997</v>
      </c>
      <c r="F56" s="50">
        <f t="shared" si="4"/>
        <v>6.6730941395220719E-2</v>
      </c>
      <c r="G56" s="43">
        <f>July!$E56</f>
        <v>72</v>
      </c>
      <c r="H56" s="43">
        <f>August!$E56</f>
        <v>80</v>
      </c>
      <c r="I56" s="43">
        <f>September!$E56</f>
        <v>125</v>
      </c>
      <c r="J56" s="43">
        <f>October!$E56</f>
        <v>111</v>
      </c>
      <c r="K56" s="43">
        <f>November!$E56</f>
        <v>22</v>
      </c>
      <c r="L56" s="43">
        <f>December!$E56</f>
        <v>33</v>
      </c>
      <c r="M56" s="43">
        <f>January!$E56</f>
        <v>60</v>
      </c>
      <c r="N56" s="43">
        <f>February!$E56</f>
        <v>98</v>
      </c>
      <c r="O56" s="43">
        <f>March!$E56</f>
        <v>155</v>
      </c>
      <c r="P56" s="43">
        <f>April!$E56</f>
        <v>66</v>
      </c>
      <c r="Q56" s="43">
        <f>May!$E56</f>
        <v>49</v>
      </c>
      <c r="R56" s="43">
        <f>June!$E56</f>
        <v>98</v>
      </c>
      <c r="S56" s="58">
        <f t="shared" si="8"/>
        <v>48.403333333333336</v>
      </c>
      <c r="T56" s="61"/>
    </row>
    <row r="57" spans="1:20">
      <c r="A57" s="7" t="s">
        <v>59</v>
      </c>
      <c r="B57" s="7">
        <f>'YTD Totals'!B57</f>
        <v>14622</v>
      </c>
      <c r="C57" s="42">
        <f t="shared" si="1"/>
        <v>584.88</v>
      </c>
      <c r="D57" s="42">
        <f t="shared" si="2"/>
        <v>653</v>
      </c>
      <c r="E57" s="42">
        <f t="shared" si="3"/>
        <v>-68.12</v>
      </c>
      <c r="F57" s="51">
        <f t="shared" si="4"/>
        <v>4.4658733415401448E-2</v>
      </c>
      <c r="G57" s="42">
        <f>July!$E57</f>
        <v>27</v>
      </c>
      <c r="H57" s="42">
        <f>August!$E57</f>
        <v>50</v>
      </c>
      <c r="I57" s="42">
        <f>September!$E57</f>
        <v>9</v>
      </c>
      <c r="J57" s="42">
        <f>October!$E57</f>
        <v>38</v>
      </c>
      <c r="K57" s="42">
        <f>November!$E57</f>
        <v>23</v>
      </c>
      <c r="L57" s="42">
        <f>December!$E57</f>
        <v>45</v>
      </c>
      <c r="M57" s="42">
        <f>January!$E57</f>
        <v>26</v>
      </c>
      <c r="N57" s="42">
        <f>February!$E57</f>
        <v>77</v>
      </c>
      <c r="O57" s="42">
        <f>March!$E57</f>
        <v>93</v>
      </c>
      <c r="P57" s="42">
        <f>April!$E57</f>
        <v>106</v>
      </c>
      <c r="Q57" s="42">
        <f>May!$E57</f>
        <v>82</v>
      </c>
      <c r="R57" s="42">
        <f>June!$E57</f>
        <v>77</v>
      </c>
      <c r="S57" s="57">
        <f t="shared" si="8"/>
        <v>48.74</v>
      </c>
      <c r="T57" s="61"/>
    </row>
    <row r="58" spans="1:20" hidden="1">
      <c r="A58" s="6" t="s">
        <v>68</v>
      </c>
      <c r="B58" s="6">
        <f>'YTD Totals'!B58</f>
        <v>1060029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</row>
  </sheetData>
  <sheetProtection autoFilter="0"/>
  <autoFilter ref="A1:S58" xr:uid="{00000000-0009-0000-0000-000001000000}"/>
  <conditionalFormatting sqref="E2 E4 E6 E8 E10">
    <cfRule type="cellIs" dxfId="57" priority="29" operator="lessThan">
      <formula>0</formula>
    </cfRule>
  </conditionalFormatting>
  <conditionalFormatting sqref="E3 E5 E7 E9 E11">
    <cfRule type="cellIs" dxfId="56" priority="28" operator="lessThan">
      <formula>0</formula>
    </cfRule>
  </conditionalFormatting>
  <conditionalFormatting sqref="F2 F4 F6 F8 F10 F16 F45">
    <cfRule type="cellIs" dxfId="55" priority="27" operator="lessThan">
      <formula>0.04</formula>
    </cfRule>
  </conditionalFormatting>
  <conditionalFormatting sqref="F11 F9 F7 F3 F5">
    <cfRule type="cellIs" dxfId="54" priority="26" operator="lessThan">
      <formula>0.04</formula>
    </cfRule>
  </conditionalFormatting>
  <conditionalFormatting sqref="E16">
    <cfRule type="cellIs" dxfId="53" priority="25" operator="lessThan">
      <formula>0</formula>
    </cfRule>
  </conditionalFormatting>
  <conditionalFormatting sqref="E18 E20 E22">
    <cfRule type="cellIs" dxfId="52" priority="24" operator="lessThan">
      <formula>0</formula>
    </cfRule>
  </conditionalFormatting>
  <conditionalFormatting sqref="E17 E19 E21">
    <cfRule type="cellIs" dxfId="51" priority="23" operator="lessThan">
      <formula>0</formula>
    </cfRule>
  </conditionalFormatting>
  <conditionalFormatting sqref="F18 F20 F22">
    <cfRule type="cellIs" dxfId="50" priority="22" operator="lessThan">
      <formula>0.04</formula>
    </cfRule>
  </conditionalFormatting>
  <conditionalFormatting sqref="F21 F17 F19">
    <cfRule type="cellIs" dxfId="49" priority="21" operator="lessThan">
      <formula>0.04</formula>
    </cfRule>
  </conditionalFormatting>
  <conditionalFormatting sqref="E24 E26 E28">
    <cfRule type="cellIs" dxfId="48" priority="20" operator="lessThan">
      <formula>0</formula>
    </cfRule>
  </conditionalFormatting>
  <conditionalFormatting sqref="E23 E25 E27">
    <cfRule type="cellIs" dxfId="47" priority="19" operator="lessThan">
      <formula>0</formula>
    </cfRule>
  </conditionalFormatting>
  <conditionalFormatting sqref="F24 F26 F28">
    <cfRule type="cellIs" dxfId="46" priority="18" operator="lessThan">
      <formula>0.04</formula>
    </cfRule>
  </conditionalFormatting>
  <conditionalFormatting sqref="F27 F23 F25">
    <cfRule type="cellIs" dxfId="45" priority="17" operator="lessThan">
      <formula>0.04</formula>
    </cfRule>
  </conditionalFormatting>
  <conditionalFormatting sqref="E30 E32 E34">
    <cfRule type="cellIs" dxfId="44" priority="16" operator="lessThan">
      <formula>0</formula>
    </cfRule>
  </conditionalFormatting>
  <conditionalFormatting sqref="E29 E31 E33">
    <cfRule type="cellIs" dxfId="43" priority="15" operator="lessThan">
      <formula>0</formula>
    </cfRule>
  </conditionalFormatting>
  <conditionalFormatting sqref="F30 F32 F34">
    <cfRule type="cellIs" dxfId="42" priority="14" operator="lessThan">
      <formula>0.04</formula>
    </cfRule>
  </conditionalFormatting>
  <conditionalFormatting sqref="F33 F29 F31">
    <cfRule type="cellIs" dxfId="41" priority="13" operator="lessThan">
      <formula>0.04</formula>
    </cfRule>
  </conditionalFormatting>
  <conditionalFormatting sqref="E36 E38 E40">
    <cfRule type="cellIs" dxfId="40" priority="12" operator="lessThan">
      <formula>0</formula>
    </cfRule>
  </conditionalFormatting>
  <conditionalFormatting sqref="E35 E37 E39">
    <cfRule type="cellIs" dxfId="39" priority="11" operator="lessThan">
      <formula>0</formula>
    </cfRule>
  </conditionalFormatting>
  <conditionalFormatting sqref="F36 F38 F40">
    <cfRule type="cellIs" dxfId="38" priority="10" operator="lessThan">
      <formula>0.04</formula>
    </cfRule>
  </conditionalFormatting>
  <conditionalFormatting sqref="F39 F35 F37">
    <cfRule type="cellIs" dxfId="37" priority="9" operator="lessThan">
      <formula>0.04</formula>
    </cfRule>
  </conditionalFormatting>
  <conditionalFormatting sqref="E47 E49 E51">
    <cfRule type="cellIs" dxfId="36" priority="8" operator="lessThan">
      <formula>0</formula>
    </cfRule>
  </conditionalFormatting>
  <conditionalFormatting sqref="E46 E48 E50">
    <cfRule type="cellIs" dxfId="35" priority="7" operator="lessThan">
      <formula>0</formula>
    </cfRule>
  </conditionalFormatting>
  <conditionalFormatting sqref="F47 F49 F51">
    <cfRule type="cellIs" dxfId="34" priority="6" operator="lessThan">
      <formula>0.04</formula>
    </cfRule>
  </conditionalFormatting>
  <conditionalFormatting sqref="F50 F46 F48">
    <cfRule type="cellIs" dxfId="33" priority="5" operator="lessThan">
      <formula>0.04</formula>
    </cfRule>
  </conditionalFormatting>
  <conditionalFormatting sqref="E53 E55 E57">
    <cfRule type="cellIs" dxfId="32" priority="4" operator="lessThan">
      <formula>0</formula>
    </cfRule>
  </conditionalFormatting>
  <conditionalFormatting sqref="E52 E54 E56">
    <cfRule type="cellIs" dxfId="31" priority="3" operator="lessThan">
      <formula>0</formula>
    </cfRule>
  </conditionalFormatting>
  <conditionalFormatting sqref="F53 F55 F57">
    <cfRule type="cellIs" dxfId="30" priority="2" operator="lessThan">
      <formula>0.04</formula>
    </cfRule>
  </conditionalFormatting>
  <conditionalFormatting sqref="F56 F52 F54">
    <cfRule type="cellIs" dxfId="29" priority="1" operator="lessThan">
      <formula>0.04</formula>
    </cfRule>
  </conditionalFormatting>
  <dataValidations count="2">
    <dataValidation allowBlank="1" showInputMessage="1" showErrorMessage="1" promptTitle="Total needed" prompt="The number of items needed to meet the 4% addition criteria_x000a_" sqref="C1" xr:uid="{00000000-0002-0000-0100-000000000000}"/>
    <dataValidation allowBlank="1" showInputMessage="1" showErrorMessage="1" promptTitle="Total Items" prompt="This data is based on reports run on January 1, 2018" sqref="B1" xr:uid="{00000000-0002-0000-0100-000001000000}"/>
  </dataValidation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6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197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60005</v>
      </c>
      <c r="C2" s="7">
        <f>February!D2</f>
        <v>58775</v>
      </c>
      <c r="D2" s="7">
        <f>MarchR!I2</f>
        <v>59182</v>
      </c>
      <c r="E2" s="7">
        <f>MarchR!J2</f>
        <v>345</v>
      </c>
      <c r="F2" s="7">
        <f>MarchR!K2</f>
        <v>341</v>
      </c>
      <c r="G2" s="7">
        <f>MarchR!L2</f>
        <v>57848</v>
      </c>
      <c r="H2" s="7">
        <f>MarchR!M2</f>
        <v>152</v>
      </c>
      <c r="I2" s="7">
        <f>MarchR!N2</f>
        <v>177</v>
      </c>
      <c r="J2" s="7">
        <f>MarchR!B2</f>
        <v>5634</v>
      </c>
      <c r="K2" s="7">
        <f>MarchR!C2</f>
        <v>2857</v>
      </c>
      <c r="L2" s="7">
        <f>MarchR!D2</f>
        <v>2777</v>
      </c>
      <c r="M2" s="7">
        <f>MarchR!U2</f>
        <v>502</v>
      </c>
      <c r="N2" s="7">
        <f>MarchR!G2</f>
        <v>491</v>
      </c>
      <c r="O2" s="7">
        <f>MarchR!O2</f>
        <v>6692</v>
      </c>
      <c r="P2" s="7">
        <f>MarchR!P2</f>
        <v>25</v>
      </c>
      <c r="Q2" s="7">
        <f>MarchR!Q2</f>
        <v>92</v>
      </c>
      <c r="R2" s="7">
        <f>MarchR!R2</f>
        <v>6</v>
      </c>
      <c r="S2" s="7">
        <f>MarchR!E2</f>
        <v>1176</v>
      </c>
      <c r="T2" s="7">
        <f>MarchR!F2</f>
        <v>867</v>
      </c>
    </row>
    <row r="3" spans="1:20">
      <c r="A3" s="8" t="s">
        <v>8</v>
      </c>
      <c r="B3" s="8">
        <f>'YTD Totals'!B3</f>
        <v>26133</v>
      </c>
      <c r="C3" s="8">
        <f>February!D3</f>
        <v>25866</v>
      </c>
      <c r="D3" s="8">
        <f>MarchR!I3</f>
        <v>26269</v>
      </c>
      <c r="E3" s="8">
        <f>MarchR!J3</f>
        <v>138</v>
      </c>
      <c r="F3" s="8">
        <f>MarchR!K3</f>
        <v>355</v>
      </c>
      <c r="G3" s="8">
        <f>MarchR!L3</f>
        <v>25830</v>
      </c>
      <c r="H3" s="8">
        <f>MarchR!M3</f>
        <v>43</v>
      </c>
      <c r="I3" s="8">
        <f>MarchR!N3</f>
        <v>142</v>
      </c>
      <c r="J3" s="8">
        <f>MarchR!B3</f>
        <v>1602</v>
      </c>
      <c r="K3" s="8">
        <f>MarchR!C3</f>
        <v>966</v>
      </c>
      <c r="L3" s="8">
        <f>MarchR!D3</f>
        <v>636</v>
      </c>
      <c r="M3" s="8">
        <f>MarchR!U3</f>
        <v>355</v>
      </c>
      <c r="N3" s="8">
        <f>MarchR!G3</f>
        <v>203</v>
      </c>
      <c r="O3" s="8">
        <f>MarchR!O3</f>
        <v>4105</v>
      </c>
      <c r="P3" s="8">
        <f>MarchR!P3</f>
        <v>11</v>
      </c>
      <c r="Q3" s="8">
        <f>MarchR!Q3</f>
        <v>35</v>
      </c>
      <c r="R3" s="8">
        <f>MarchR!R3</f>
        <v>1</v>
      </c>
      <c r="S3" s="8">
        <f>MarchR!E3</f>
        <v>308</v>
      </c>
      <c r="T3" s="8">
        <f>MarchR!F3</f>
        <v>421</v>
      </c>
    </row>
    <row r="4" spans="1:20">
      <c r="A4" s="7" t="s">
        <v>9</v>
      </c>
      <c r="B4" s="7">
        <f>'YTD Totals'!B4</f>
        <v>67246</v>
      </c>
      <c r="C4" s="7">
        <f>February!D4</f>
        <v>65919</v>
      </c>
      <c r="D4" s="7">
        <f>MarchR!I4</f>
        <v>65375</v>
      </c>
      <c r="E4" s="7">
        <f>MarchR!J4</f>
        <v>593</v>
      </c>
      <c r="F4" s="7">
        <f>MarchR!K4</f>
        <v>597</v>
      </c>
      <c r="G4" s="7">
        <f>MarchR!L4</f>
        <v>62250</v>
      </c>
      <c r="H4" s="7">
        <f>MarchR!M4</f>
        <v>298</v>
      </c>
      <c r="I4" s="7">
        <f>MarchR!N4</f>
        <v>158</v>
      </c>
      <c r="J4" s="7">
        <f>MarchR!B4</f>
        <v>8422</v>
      </c>
      <c r="K4" s="7">
        <f>MarchR!C4</f>
        <v>3680</v>
      </c>
      <c r="L4" s="7">
        <f>MarchR!D4</f>
        <v>4742</v>
      </c>
      <c r="M4" s="7">
        <f>MarchR!U5</f>
        <v>1073</v>
      </c>
      <c r="N4" s="7">
        <f>MarchR!G4</f>
        <v>640</v>
      </c>
      <c r="O4" s="7">
        <f>MarchR!O4</f>
        <v>6952</v>
      </c>
      <c r="P4" s="7">
        <f>MarchR!P4</f>
        <v>11</v>
      </c>
      <c r="Q4" s="7">
        <f>MarchR!Q4</f>
        <v>110</v>
      </c>
      <c r="R4" s="7">
        <f>MarchR!R4</f>
        <v>2</v>
      </c>
      <c r="S4" s="7">
        <f>MarchR!E4</f>
        <v>998</v>
      </c>
      <c r="T4" s="7">
        <f>MarchR!F4</f>
        <v>1177</v>
      </c>
    </row>
    <row r="5" spans="1:20">
      <c r="A5" s="8" t="s">
        <v>10</v>
      </c>
      <c r="B5" s="8">
        <f>'YTD Totals'!B5</f>
        <v>11962</v>
      </c>
      <c r="C5" s="8">
        <f>February!D5</f>
        <v>12107</v>
      </c>
      <c r="D5" s="8">
        <f>MarchR!I5</f>
        <v>12071</v>
      </c>
      <c r="E5" s="8">
        <f>MarchR!J5</f>
        <v>37</v>
      </c>
      <c r="F5" s="8">
        <f>MarchR!K5</f>
        <v>1</v>
      </c>
      <c r="G5" s="8">
        <f>MarchR!L5</f>
        <v>11795</v>
      </c>
      <c r="H5" s="8">
        <f>MarchR!M5</f>
        <v>6</v>
      </c>
      <c r="I5" s="8">
        <f>MarchR!N5</f>
        <v>1</v>
      </c>
      <c r="J5" s="8">
        <f>MarchR!B5</f>
        <v>205</v>
      </c>
      <c r="K5" s="8">
        <f>MarchR!C5</f>
        <v>86</v>
      </c>
      <c r="L5" s="8">
        <f>MarchR!D5</f>
        <v>119</v>
      </c>
      <c r="M5" s="8">
        <f>MarchR!U7</f>
        <v>13</v>
      </c>
      <c r="N5" s="8">
        <f>MarchR!G5</f>
        <v>16</v>
      </c>
      <c r="O5" s="8">
        <f>MarchR!O5</f>
        <v>165</v>
      </c>
      <c r="P5" s="8">
        <f>MarchR!P5</f>
        <v>1</v>
      </c>
      <c r="Q5" s="8">
        <f>MarchR!Q5</f>
        <v>2</v>
      </c>
      <c r="R5" s="8">
        <f>MarchR!R5</f>
        <v>0</v>
      </c>
      <c r="S5" s="8">
        <f>MarchR!E5</f>
        <v>84</v>
      </c>
      <c r="T5" s="8">
        <f>MarchR!F5</f>
        <v>35</v>
      </c>
    </row>
    <row r="6" spans="1:20">
      <c r="A6" s="7" t="s">
        <v>11</v>
      </c>
      <c r="B6" s="7">
        <f>'YTD Totals'!B6</f>
        <v>57156</v>
      </c>
      <c r="C6" s="7">
        <f>February!D6</f>
        <v>58984</v>
      </c>
      <c r="D6" s="7">
        <f>MarchR!I6</f>
        <v>58348</v>
      </c>
      <c r="E6" s="7">
        <f>MarchR!J6</f>
        <v>504</v>
      </c>
      <c r="F6" s="7">
        <f>MarchR!K6</f>
        <v>653</v>
      </c>
      <c r="G6" s="7">
        <f>MarchR!L6</f>
        <v>56127</v>
      </c>
      <c r="H6" s="7">
        <f>MarchR!M6</f>
        <v>273</v>
      </c>
      <c r="I6" s="7">
        <f>MarchR!N6</f>
        <v>257</v>
      </c>
      <c r="J6" s="7">
        <f>MarchR!B6</f>
        <v>5169</v>
      </c>
      <c r="K6" s="7">
        <f>MarchR!C6</f>
        <v>2391</v>
      </c>
      <c r="L6" s="7">
        <f>MarchR!D6</f>
        <v>2778</v>
      </c>
      <c r="M6" s="7">
        <f>MarchR!U8</f>
        <v>400</v>
      </c>
      <c r="N6" s="7">
        <f>MarchR!G6</f>
        <v>518</v>
      </c>
      <c r="O6" s="7">
        <f>MarchR!O6</f>
        <v>12700</v>
      </c>
      <c r="P6" s="7">
        <f>MarchR!P6</f>
        <v>19</v>
      </c>
      <c r="Q6" s="7">
        <f>MarchR!Q6</f>
        <v>75</v>
      </c>
      <c r="R6" s="7">
        <f>MarchR!R6</f>
        <v>2</v>
      </c>
      <c r="S6" s="7">
        <f>MarchR!E6</f>
        <v>745</v>
      </c>
      <c r="T6" s="7">
        <f>MarchR!F6</f>
        <v>942</v>
      </c>
    </row>
    <row r="7" spans="1:20">
      <c r="A7" s="8" t="s">
        <v>12</v>
      </c>
      <c r="B7" s="8">
        <f>'YTD Totals'!B7</f>
        <v>14058</v>
      </c>
      <c r="C7" s="8">
        <f>February!D7</f>
        <v>14476</v>
      </c>
      <c r="D7" s="8">
        <f>MarchR!I7</f>
        <v>14318</v>
      </c>
      <c r="E7" s="8">
        <f>MarchR!J7</f>
        <v>73</v>
      </c>
      <c r="F7" s="8">
        <f>MarchR!K7</f>
        <v>13</v>
      </c>
      <c r="G7" s="8">
        <f>MarchR!L7</f>
        <v>14225</v>
      </c>
      <c r="H7" s="8">
        <f>MarchR!M7</f>
        <v>18</v>
      </c>
      <c r="I7" s="8">
        <f>MarchR!N7</f>
        <v>9</v>
      </c>
      <c r="J7" s="8">
        <f>MarchR!B7</f>
        <v>742</v>
      </c>
      <c r="K7" s="8">
        <f>MarchR!C7</f>
        <v>527</v>
      </c>
      <c r="L7" s="8">
        <f>MarchR!D7</f>
        <v>215</v>
      </c>
      <c r="M7" s="8">
        <f>MarchR!U9</f>
        <v>19</v>
      </c>
      <c r="N7" s="8">
        <f>MarchR!G7</f>
        <v>75</v>
      </c>
      <c r="O7" s="8">
        <f>MarchR!O7</f>
        <v>677</v>
      </c>
      <c r="P7" s="8">
        <f>MarchR!P7</f>
        <v>3</v>
      </c>
      <c r="Q7" s="8">
        <f>MarchR!Q7</f>
        <v>11</v>
      </c>
      <c r="R7" s="8">
        <f>MarchR!R7</f>
        <v>0</v>
      </c>
      <c r="S7" s="8">
        <f>MarchR!E7</f>
        <v>111</v>
      </c>
      <c r="T7" s="8">
        <f>MarchR!F7</f>
        <v>172</v>
      </c>
    </row>
    <row r="8" spans="1:20">
      <c r="A8" s="7" t="s">
        <v>13</v>
      </c>
      <c r="B8" s="7">
        <f>'YTD Totals'!B8</f>
        <v>9608</v>
      </c>
      <c r="C8" s="7">
        <f>February!D8</f>
        <v>9498</v>
      </c>
      <c r="D8" s="7">
        <f>MarchR!I8</f>
        <v>9603</v>
      </c>
      <c r="E8" s="7">
        <f>MarchR!J8</f>
        <v>0</v>
      </c>
      <c r="F8" s="7">
        <f>MarchR!K8</f>
        <v>4</v>
      </c>
      <c r="G8" s="7">
        <f>MarchR!L8</f>
        <v>9448</v>
      </c>
      <c r="H8" s="7">
        <f>MarchR!M8</f>
        <v>0</v>
      </c>
      <c r="I8" s="7">
        <f>MarchR!N8</f>
        <v>2</v>
      </c>
      <c r="J8" s="7">
        <f>MarchR!B8</f>
        <v>380</v>
      </c>
      <c r="K8" s="7">
        <f>MarchR!C8</f>
        <v>312</v>
      </c>
      <c r="L8" s="7">
        <f>MarchR!D8</f>
        <v>68</v>
      </c>
      <c r="M8" s="7">
        <f>MarchR!U10</f>
        <v>43</v>
      </c>
      <c r="N8" s="7">
        <f>MarchR!G8</f>
        <v>44</v>
      </c>
      <c r="O8" s="7">
        <f>MarchR!O8</f>
        <v>530</v>
      </c>
      <c r="P8" s="7">
        <f>MarchR!P8</f>
        <v>1</v>
      </c>
      <c r="Q8" s="7">
        <f>MarchR!Q8</f>
        <v>4</v>
      </c>
      <c r="R8" s="7">
        <f>MarchR!R8</f>
        <v>0</v>
      </c>
      <c r="S8" s="7">
        <f>MarchR!E8</f>
        <v>59</v>
      </c>
      <c r="T8" s="7">
        <f>MarchR!F8</f>
        <v>101</v>
      </c>
    </row>
    <row r="9" spans="1:20">
      <c r="A9" s="8" t="s">
        <v>14</v>
      </c>
      <c r="B9" s="8">
        <f>'YTD Totals'!B9</f>
        <v>8361</v>
      </c>
      <c r="C9" s="8">
        <f>February!D9</f>
        <v>8156</v>
      </c>
      <c r="D9" s="8">
        <f>MarchR!I9</f>
        <v>8144</v>
      </c>
      <c r="E9" s="8">
        <f>MarchR!J9</f>
        <v>44</v>
      </c>
      <c r="F9" s="8">
        <f>MarchR!K9</f>
        <v>115</v>
      </c>
      <c r="G9" s="8">
        <f>MarchR!L9</f>
        <v>8033</v>
      </c>
      <c r="H9" s="8">
        <f>MarchR!M9</f>
        <v>10</v>
      </c>
      <c r="I9" s="8">
        <f>MarchR!N9</f>
        <v>36</v>
      </c>
      <c r="J9" s="8">
        <f>MarchR!B9</f>
        <v>243</v>
      </c>
      <c r="K9" s="8">
        <f>MarchR!C9</f>
        <v>175</v>
      </c>
      <c r="L9" s="8">
        <f>MarchR!D9</f>
        <v>68</v>
      </c>
      <c r="M9" s="8">
        <f>MarchR!U11</f>
        <v>15</v>
      </c>
      <c r="N9" s="8">
        <f>MarchR!G9</f>
        <v>40</v>
      </c>
      <c r="O9" s="8">
        <f>MarchR!O9</f>
        <v>203</v>
      </c>
      <c r="P9" s="8">
        <f>MarchR!P9</f>
        <v>3</v>
      </c>
      <c r="Q9" s="8">
        <f>MarchR!Q9</f>
        <v>6</v>
      </c>
      <c r="R9" s="8">
        <f>MarchR!R9</f>
        <v>20</v>
      </c>
      <c r="S9" s="8">
        <f>MarchR!E9</f>
        <v>44</v>
      </c>
      <c r="T9" s="8">
        <f>MarchR!F9</f>
        <v>30</v>
      </c>
    </row>
    <row r="10" spans="1:20">
      <c r="A10" s="7" t="s">
        <v>15</v>
      </c>
      <c r="B10" s="7">
        <f>'YTD Totals'!B10</f>
        <v>5366</v>
      </c>
      <c r="C10" s="7">
        <f>February!D10</f>
        <v>5443</v>
      </c>
      <c r="D10" s="7">
        <f>MarchR!I10</f>
        <v>5355</v>
      </c>
      <c r="E10" s="7">
        <f>MarchR!J10</f>
        <v>54</v>
      </c>
      <c r="F10" s="7">
        <f>MarchR!K10</f>
        <v>60</v>
      </c>
      <c r="G10" s="7">
        <f>MarchR!L10</f>
        <v>5278</v>
      </c>
      <c r="H10" s="7">
        <f>MarchR!M10</f>
        <v>0</v>
      </c>
      <c r="I10" s="7">
        <f>MarchR!N10</f>
        <v>12</v>
      </c>
      <c r="J10" s="7">
        <f>MarchR!B10</f>
        <v>41</v>
      </c>
      <c r="K10" s="7">
        <f>MarchR!C10</f>
        <v>9</v>
      </c>
      <c r="L10" s="7">
        <f>MarchR!D10</f>
        <v>32</v>
      </c>
      <c r="M10" s="7">
        <f>MarchR!U12</f>
        <v>1</v>
      </c>
      <c r="N10" s="7">
        <f>MarchR!G10</f>
        <v>13</v>
      </c>
      <c r="O10" s="7">
        <f>MarchR!O10</f>
        <v>126</v>
      </c>
      <c r="P10" s="7">
        <f>MarchR!P10</f>
        <v>0</v>
      </c>
      <c r="Q10" s="7">
        <f>MarchR!Q10</f>
        <v>0</v>
      </c>
      <c r="R10" s="7">
        <f>MarchR!R10</f>
        <v>0</v>
      </c>
      <c r="S10" s="7">
        <f>MarchR!E10</f>
        <v>33</v>
      </c>
      <c r="T10" s="7">
        <f>MarchR!F10</f>
        <v>0</v>
      </c>
    </row>
    <row r="11" spans="1:20">
      <c r="A11" s="8" t="s">
        <v>16</v>
      </c>
      <c r="B11" s="8">
        <f>'YTD Totals'!B11</f>
        <v>35730</v>
      </c>
      <c r="C11" s="8">
        <f>February!D11</f>
        <v>361</v>
      </c>
      <c r="D11" s="8">
        <f>MarchR!I11</f>
        <v>350</v>
      </c>
      <c r="E11" s="8">
        <f>MarchR!J11</f>
        <v>0</v>
      </c>
      <c r="F11" s="8">
        <f>MarchR!K11</f>
        <v>0</v>
      </c>
      <c r="G11" s="8">
        <f>MarchR!L11</f>
        <v>350</v>
      </c>
      <c r="H11" s="8">
        <f>MarchR!M11</f>
        <v>0</v>
      </c>
      <c r="I11" s="8">
        <f>MarchR!N11</f>
        <v>0</v>
      </c>
      <c r="J11" s="8">
        <f>MarchR!B11</f>
        <v>0</v>
      </c>
      <c r="K11" s="8">
        <f>MarchR!C11</f>
        <v>0</v>
      </c>
      <c r="L11" s="8">
        <f>MarchR!D11</f>
        <v>0</v>
      </c>
      <c r="M11" s="8"/>
      <c r="N11" s="8">
        <f>MarchR!G11</f>
        <v>0</v>
      </c>
      <c r="O11" s="8">
        <f>MarchR!O11</f>
        <v>45</v>
      </c>
      <c r="P11" s="8">
        <f>MarchR!P11</f>
        <v>0</v>
      </c>
      <c r="Q11" s="8">
        <f>MarchR!Q11</f>
        <v>2</v>
      </c>
      <c r="R11" s="8">
        <f>MarchR!R11</f>
        <v>0</v>
      </c>
      <c r="S11" s="8">
        <f>MarchR!E11</f>
        <v>0</v>
      </c>
      <c r="T11" s="8">
        <f>MarchR!F11</f>
        <v>0</v>
      </c>
    </row>
    <row r="12" spans="1:20">
      <c r="A12" s="9" t="s">
        <v>17</v>
      </c>
      <c r="B12" s="9">
        <f>'YTD Totals'!B12</f>
        <v>2903</v>
      </c>
      <c r="C12" s="9">
        <f>February!D12</f>
        <v>2451</v>
      </c>
      <c r="D12" s="9">
        <f>MarchR!I12</f>
        <v>3100</v>
      </c>
      <c r="E12" s="9">
        <f>MarchR!J12</f>
        <v>18</v>
      </c>
      <c r="F12" s="9">
        <f>MarchR!K12</f>
        <v>0</v>
      </c>
      <c r="G12" s="9">
        <f>MarchR!L12</f>
        <v>3053</v>
      </c>
      <c r="H12" s="9">
        <f>MarchR!M12</f>
        <v>11</v>
      </c>
      <c r="I12" s="9">
        <f>MarchR!N12</f>
        <v>0</v>
      </c>
      <c r="J12" s="9">
        <f>MarchR!B12</f>
        <v>139</v>
      </c>
      <c r="K12" s="9">
        <f>MarchR!C12</f>
        <v>49</v>
      </c>
      <c r="L12" s="9">
        <f>MarchR!D12</f>
        <v>90</v>
      </c>
      <c r="M12" s="9"/>
      <c r="N12" s="9">
        <f>MarchR!G12</f>
        <v>19</v>
      </c>
      <c r="O12" s="9">
        <f>MarchR!O12</f>
        <v>521</v>
      </c>
      <c r="P12" s="9">
        <f>MarchR!P12</f>
        <v>4</v>
      </c>
      <c r="Q12" s="9">
        <f>MarchR!Q12</f>
        <v>3</v>
      </c>
      <c r="R12" s="9">
        <f>MarchR!R12</f>
        <v>0</v>
      </c>
      <c r="S12" s="9">
        <f>MarchR!E12</f>
        <v>50</v>
      </c>
      <c r="T12" s="9">
        <f>MarchR!F12</f>
        <v>40</v>
      </c>
    </row>
    <row r="13" spans="1:20">
      <c r="A13" s="9" t="s">
        <v>18</v>
      </c>
      <c r="B13" s="9">
        <f>'YTD Totals'!B13</f>
        <v>4779</v>
      </c>
      <c r="C13" s="9">
        <f>February!D13</f>
        <v>4839</v>
      </c>
      <c r="D13" s="9">
        <f>MarchR!I13</f>
        <v>5177</v>
      </c>
      <c r="E13" s="9">
        <f>MarchR!J13</f>
        <v>71</v>
      </c>
      <c r="F13" s="9">
        <f>MarchR!K13</f>
        <v>4</v>
      </c>
      <c r="G13" s="9">
        <f>MarchR!L13</f>
        <v>5067</v>
      </c>
      <c r="H13" s="9">
        <f>MarchR!M13</f>
        <v>26</v>
      </c>
      <c r="I13" s="9">
        <f>MarchR!N13</f>
        <v>4</v>
      </c>
      <c r="J13" s="9">
        <f>MarchR!B13</f>
        <v>539</v>
      </c>
      <c r="K13" s="9">
        <f>MarchR!C13</f>
        <v>306</v>
      </c>
      <c r="L13" s="9">
        <f>MarchR!D13</f>
        <v>233</v>
      </c>
      <c r="M13" s="9"/>
      <c r="N13" s="9">
        <f>MarchR!G13</f>
        <v>50</v>
      </c>
      <c r="O13" s="9">
        <f>MarchR!O13</f>
        <v>547</v>
      </c>
      <c r="P13" s="9">
        <f>MarchR!P13</f>
        <v>3</v>
      </c>
      <c r="Q13" s="9">
        <f>MarchR!Q13</f>
        <v>6</v>
      </c>
      <c r="R13" s="9">
        <f>MarchR!R13</f>
        <v>0</v>
      </c>
      <c r="S13" s="9">
        <f>MarchR!E13</f>
        <v>180</v>
      </c>
      <c r="T13" s="9">
        <f>MarchR!F13</f>
        <v>199</v>
      </c>
    </row>
    <row r="14" spans="1:20">
      <c r="A14" s="9" t="s">
        <v>19</v>
      </c>
      <c r="B14" s="9">
        <f>'YTD Totals'!B14</f>
        <v>12816</v>
      </c>
      <c r="C14" s="9">
        <f>February!D14</f>
        <v>11999</v>
      </c>
      <c r="D14" s="9">
        <f>MarchR!I14</f>
        <v>11906</v>
      </c>
      <c r="E14" s="9">
        <f>MarchR!J14</f>
        <v>101</v>
      </c>
      <c r="F14" s="9">
        <f>MarchR!K14</f>
        <v>23</v>
      </c>
      <c r="G14" s="9">
        <f>MarchR!L14</f>
        <v>11626</v>
      </c>
      <c r="H14" s="9">
        <f>MarchR!M14</f>
        <v>44</v>
      </c>
      <c r="I14" s="9">
        <f>MarchR!N14</f>
        <v>9</v>
      </c>
      <c r="J14" s="9">
        <f>MarchR!B14</f>
        <v>732</v>
      </c>
      <c r="K14" s="9">
        <f>MarchR!C14</f>
        <v>380</v>
      </c>
      <c r="L14" s="9">
        <f>MarchR!D14</f>
        <v>352</v>
      </c>
      <c r="M14" s="9"/>
      <c r="N14" s="9">
        <f>MarchR!G14</f>
        <v>119</v>
      </c>
      <c r="O14" s="9">
        <f>MarchR!O14</f>
        <v>1217</v>
      </c>
      <c r="P14" s="9">
        <f>MarchR!P14</f>
        <v>8</v>
      </c>
      <c r="Q14" s="9">
        <f>MarchR!Q14</f>
        <v>11</v>
      </c>
      <c r="R14" s="9">
        <f>MarchR!R14</f>
        <v>0</v>
      </c>
      <c r="S14" s="9">
        <f>MarchR!E14</f>
        <v>381</v>
      </c>
      <c r="T14" s="9">
        <f>MarchR!F14</f>
        <v>141</v>
      </c>
    </row>
    <row r="15" spans="1:20">
      <c r="A15" s="9" t="s">
        <v>20</v>
      </c>
      <c r="B15" s="9">
        <f>'YTD Totals'!B15</f>
        <v>7265</v>
      </c>
      <c r="C15" s="9">
        <f>February!D15</f>
        <v>7671</v>
      </c>
      <c r="D15" s="9">
        <f>MarchR!I15</f>
        <v>7532</v>
      </c>
      <c r="E15" s="9">
        <f>MarchR!J15</f>
        <v>95</v>
      </c>
      <c r="F15" s="9">
        <f>MarchR!K15</f>
        <v>60</v>
      </c>
      <c r="G15" s="9">
        <f>MarchR!L15</f>
        <v>7413</v>
      </c>
      <c r="H15" s="9">
        <f>MarchR!M15</f>
        <v>48</v>
      </c>
      <c r="I15" s="9">
        <f>MarchR!N15</f>
        <v>19</v>
      </c>
      <c r="J15" s="9">
        <f>MarchR!B15</f>
        <v>682</v>
      </c>
      <c r="K15" s="9">
        <f>MarchR!C15</f>
        <v>333</v>
      </c>
      <c r="L15" s="9">
        <f>MarchR!D15</f>
        <v>349</v>
      </c>
      <c r="M15" s="9"/>
      <c r="N15" s="9">
        <f>MarchR!G15</f>
        <v>70</v>
      </c>
      <c r="O15" s="9">
        <f>MarchR!O15</f>
        <v>830</v>
      </c>
      <c r="P15" s="9">
        <f>MarchR!P15</f>
        <v>3</v>
      </c>
      <c r="Q15" s="9">
        <f>MarchR!Q15</f>
        <v>7</v>
      </c>
      <c r="R15" s="9">
        <f>MarchR!R15</f>
        <v>0</v>
      </c>
      <c r="S15" s="9">
        <f>MarchR!E15</f>
        <v>147</v>
      </c>
      <c r="T15" s="9">
        <f>MarchR!F15</f>
        <v>150</v>
      </c>
    </row>
    <row r="16" spans="1:20">
      <c r="A16" s="5" t="s">
        <v>70</v>
      </c>
      <c r="B16" s="5">
        <f>'YTD Totals'!B16</f>
        <v>27763</v>
      </c>
      <c r="C16" s="5">
        <f>SUM(C12:C15)</f>
        <v>26960</v>
      </c>
      <c r="D16" s="5">
        <f t="shared" ref="D16:L16" si="0">SUM(D12:D15)</f>
        <v>27715</v>
      </c>
      <c r="E16" s="5">
        <f t="shared" si="0"/>
        <v>285</v>
      </c>
      <c r="F16" s="5">
        <f t="shared" si="0"/>
        <v>87</v>
      </c>
      <c r="G16" s="5">
        <f t="shared" si="0"/>
        <v>27159</v>
      </c>
      <c r="H16" s="5">
        <f t="shared" si="0"/>
        <v>129</v>
      </c>
      <c r="I16" s="5">
        <f t="shared" si="0"/>
        <v>32</v>
      </c>
      <c r="J16" s="5">
        <f t="shared" si="0"/>
        <v>2092</v>
      </c>
      <c r="K16" s="5">
        <f t="shared" si="0"/>
        <v>1068</v>
      </c>
      <c r="L16" s="5">
        <f t="shared" si="0"/>
        <v>1024</v>
      </c>
      <c r="M16" s="5">
        <f>MarchR!U14</f>
        <v>143</v>
      </c>
      <c r="N16" s="5">
        <f t="shared" ref="N16:T16" si="1">SUM(N12:N15)</f>
        <v>258</v>
      </c>
      <c r="O16" s="5">
        <f t="shared" si="1"/>
        <v>3115</v>
      </c>
      <c r="P16" s="5">
        <f>SUM(Q12:Q15)</f>
        <v>27</v>
      </c>
      <c r="Q16" s="5">
        <f>SUM(P12:P15)</f>
        <v>18</v>
      </c>
      <c r="R16" s="5">
        <f t="shared" si="1"/>
        <v>0</v>
      </c>
      <c r="S16" s="5">
        <f t="shared" si="1"/>
        <v>758</v>
      </c>
      <c r="T16" s="5">
        <f t="shared" si="1"/>
        <v>530</v>
      </c>
    </row>
    <row r="17" spans="1:20">
      <c r="A17" s="8" t="s">
        <v>21</v>
      </c>
      <c r="B17" s="8">
        <f>'YTD Totals'!B17</f>
        <v>8961</v>
      </c>
      <c r="C17" s="8">
        <f>February!D17</f>
        <v>8530</v>
      </c>
      <c r="D17" s="8">
        <f>MarchR!I16</f>
        <v>9105</v>
      </c>
      <c r="E17" s="8">
        <f>MarchR!J16</f>
        <v>17</v>
      </c>
      <c r="F17" s="8">
        <f>MarchR!K16</f>
        <v>31</v>
      </c>
      <c r="G17" s="8">
        <f>MarchR!L16</f>
        <v>8965</v>
      </c>
      <c r="H17" s="8">
        <f>MarchR!M16</f>
        <v>1</v>
      </c>
      <c r="I17" s="8">
        <f>MarchR!N16</f>
        <v>9</v>
      </c>
      <c r="J17" s="8">
        <f>MarchR!B16</f>
        <v>135</v>
      </c>
      <c r="K17" s="8">
        <f>MarchR!C16</f>
        <v>77</v>
      </c>
      <c r="L17" s="8">
        <f>MarchR!D16</f>
        <v>58</v>
      </c>
      <c r="M17" s="8">
        <f>MarchR!U15</f>
        <v>39</v>
      </c>
      <c r="N17" s="8">
        <f>MarchR!G16</f>
        <v>28</v>
      </c>
      <c r="O17" s="8">
        <f>MarchR!O16</f>
        <v>420</v>
      </c>
      <c r="P17" s="8">
        <f>MarchR!P16</f>
        <v>1</v>
      </c>
      <c r="Q17" s="8">
        <f>MarchR!Q16</f>
        <v>2</v>
      </c>
      <c r="R17" s="8">
        <f>MarchR!R16</f>
        <v>1</v>
      </c>
      <c r="S17" s="8">
        <f>MarchR!E16</f>
        <v>109</v>
      </c>
      <c r="T17" s="8">
        <f>MarchR!F16</f>
        <v>40</v>
      </c>
    </row>
    <row r="18" spans="1:20">
      <c r="A18" s="7" t="s">
        <v>22</v>
      </c>
      <c r="B18" s="7">
        <f>'YTD Totals'!B18</f>
        <v>16538</v>
      </c>
      <c r="C18" s="7">
        <f>February!D18</f>
        <v>16151</v>
      </c>
      <c r="D18" s="7">
        <f>MarchR!I17</f>
        <v>16198</v>
      </c>
      <c r="E18" s="7">
        <f>MarchR!J17</f>
        <v>122</v>
      </c>
      <c r="F18" s="7">
        <f>MarchR!K17</f>
        <v>71</v>
      </c>
      <c r="G18" s="7">
        <f>MarchR!L17</f>
        <v>15917</v>
      </c>
      <c r="H18" s="7">
        <f>MarchR!M17</f>
        <v>49</v>
      </c>
      <c r="I18" s="7">
        <f>MarchR!N17</f>
        <v>11</v>
      </c>
      <c r="J18" s="7">
        <f>MarchR!B17</f>
        <v>1491</v>
      </c>
      <c r="K18" s="7">
        <f>MarchR!C17</f>
        <v>651</v>
      </c>
      <c r="L18" s="7">
        <f>MarchR!D17</f>
        <v>840</v>
      </c>
      <c r="M18" s="7">
        <f>MarchR!U16</f>
        <v>374</v>
      </c>
      <c r="N18" s="7">
        <f>MarchR!G17</f>
        <v>130</v>
      </c>
      <c r="O18" s="7">
        <f>MarchR!O17</f>
        <v>2312</v>
      </c>
      <c r="P18" s="7">
        <f>MarchR!P17</f>
        <v>9</v>
      </c>
      <c r="Q18" s="7">
        <f>MarchR!Q17</f>
        <v>25</v>
      </c>
      <c r="R18" s="7">
        <f>MarchR!R17</f>
        <v>0</v>
      </c>
      <c r="S18" s="7">
        <f>MarchR!E17</f>
        <v>442</v>
      </c>
      <c r="T18" s="7">
        <f>MarchR!F17</f>
        <v>567</v>
      </c>
    </row>
    <row r="19" spans="1:20">
      <c r="A19" s="8" t="s">
        <v>23</v>
      </c>
      <c r="B19" s="8">
        <f>'YTD Totals'!B19</f>
        <v>11179</v>
      </c>
      <c r="C19" s="8">
        <f>February!D19</f>
        <v>11663</v>
      </c>
      <c r="D19" s="8">
        <f>MarchR!I18</f>
        <v>11516</v>
      </c>
      <c r="E19" s="8">
        <f>MarchR!J18</f>
        <v>42</v>
      </c>
      <c r="F19" s="8">
        <f>MarchR!K18</f>
        <v>0</v>
      </c>
      <c r="G19" s="8">
        <f>MarchR!L18</f>
        <v>11385</v>
      </c>
      <c r="H19" s="8">
        <f>MarchR!M18</f>
        <v>3</v>
      </c>
      <c r="I19" s="8">
        <f>MarchR!N18</f>
        <v>0</v>
      </c>
      <c r="J19" s="8">
        <f>MarchR!B18</f>
        <v>621</v>
      </c>
      <c r="K19" s="8">
        <f>MarchR!C18</f>
        <v>154</v>
      </c>
      <c r="L19" s="8">
        <f>MarchR!D18</f>
        <v>467</v>
      </c>
      <c r="M19" s="8">
        <f>MarchR!U4</f>
        <v>5</v>
      </c>
      <c r="N19" s="8">
        <f>MarchR!G18</f>
        <v>24</v>
      </c>
      <c r="O19" s="8">
        <f>MarchR!O18</f>
        <v>119</v>
      </c>
      <c r="P19" s="8">
        <f>MarchR!P18</f>
        <v>0</v>
      </c>
      <c r="Q19" s="8">
        <f>MarchR!Q18</f>
        <v>0</v>
      </c>
      <c r="R19" s="8">
        <f>MarchR!R18</f>
        <v>0</v>
      </c>
      <c r="S19" s="8">
        <f>MarchR!E18</f>
        <v>88</v>
      </c>
      <c r="T19" s="8">
        <f>MarchR!F18</f>
        <v>83</v>
      </c>
    </row>
    <row r="20" spans="1:20">
      <c r="A20" s="7" t="s">
        <v>24</v>
      </c>
      <c r="B20" s="7">
        <f>'YTD Totals'!B20</f>
        <v>31360</v>
      </c>
      <c r="C20" s="7">
        <f>February!D20</f>
        <v>29827</v>
      </c>
      <c r="D20" s="7">
        <f>MarchR!I19</f>
        <v>29669</v>
      </c>
      <c r="E20" s="7">
        <f>MarchR!J19</f>
        <v>211</v>
      </c>
      <c r="F20" s="7">
        <f>MarchR!K19</f>
        <v>239</v>
      </c>
      <c r="G20" s="7">
        <f>MarchR!L19</f>
        <v>28956</v>
      </c>
      <c r="H20" s="7">
        <f>MarchR!M19</f>
        <v>53</v>
      </c>
      <c r="I20" s="7">
        <f>MarchR!N19</f>
        <v>78</v>
      </c>
      <c r="J20" s="7">
        <f>MarchR!B19</f>
        <v>1020</v>
      </c>
      <c r="K20" s="7">
        <f>MarchR!C19</f>
        <v>518</v>
      </c>
      <c r="L20" s="7">
        <f>MarchR!D19</f>
        <v>502</v>
      </c>
      <c r="M20" s="7">
        <f>MarchR!U27</f>
        <v>129</v>
      </c>
      <c r="N20" s="7">
        <f>MarchR!G19</f>
        <v>98</v>
      </c>
      <c r="O20" s="7">
        <f>MarchR!O19</f>
        <v>2947</v>
      </c>
      <c r="P20" s="7">
        <f>MarchR!P19</f>
        <v>0</v>
      </c>
      <c r="Q20" s="7">
        <f>MarchR!Q19</f>
        <v>23</v>
      </c>
      <c r="R20" s="7">
        <f>MarchR!R19</f>
        <v>0</v>
      </c>
      <c r="S20" s="7">
        <f>MarchR!E19</f>
        <v>205</v>
      </c>
      <c r="T20" s="7">
        <f>MarchR!F19</f>
        <v>305</v>
      </c>
    </row>
    <row r="21" spans="1:20">
      <c r="A21" s="8" t="s">
        <v>173</v>
      </c>
      <c r="B21" s="8">
        <f>'YTD Totals'!B21</f>
        <v>8584</v>
      </c>
      <c r="C21" s="8">
        <f>February!D21</f>
        <v>5512</v>
      </c>
      <c r="D21" s="8">
        <f>MarchR!I20</f>
        <v>6394</v>
      </c>
      <c r="E21" s="8">
        <f>MarchR!J20</f>
        <v>197</v>
      </c>
      <c r="F21" s="8">
        <f>MarchR!K20</f>
        <v>6</v>
      </c>
      <c r="G21" s="8">
        <f>MarchR!L20</f>
        <v>5817</v>
      </c>
      <c r="H21" s="8">
        <f>MarchR!M20</f>
        <v>100</v>
      </c>
      <c r="I21" s="8">
        <f>MarchR!N20</f>
        <v>1</v>
      </c>
      <c r="J21" s="8">
        <f>MarchR!B20</f>
        <v>26</v>
      </c>
      <c r="K21" s="8">
        <f>MarchR!C20</f>
        <v>24</v>
      </c>
      <c r="L21" s="8">
        <f>MarchR!D20</f>
        <v>2</v>
      </c>
      <c r="M21" s="8">
        <f>MarchR!U17</f>
        <v>7</v>
      </c>
      <c r="N21" s="8">
        <f>MarchR!G20</f>
        <v>14</v>
      </c>
      <c r="O21" s="8">
        <f>MarchR!O20</f>
        <v>6274</v>
      </c>
      <c r="P21" s="8">
        <f>MarchR!P20</f>
        <v>0</v>
      </c>
      <c r="Q21" s="8">
        <f>MarchR!Q20</f>
        <v>1</v>
      </c>
      <c r="R21" s="8">
        <f>MarchR!R20</f>
        <v>1</v>
      </c>
      <c r="S21" s="8">
        <f>MarchR!E20</f>
        <v>55</v>
      </c>
      <c r="T21" s="8">
        <f>MarchR!F20</f>
        <v>0</v>
      </c>
    </row>
    <row r="22" spans="1:20">
      <c r="A22" s="7" t="s">
        <v>25</v>
      </c>
      <c r="B22" s="7">
        <f>'YTD Totals'!B22</f>
        <v>25750</v>
      </c>
      <c r="C22" s="7">
        <f>February!D22</f>
        <v>26353</v>
      </c>
      <c r="D22" s="7">
        <f>MarchR!I21</f>
        <v>26190</v>
      </c>
      <c r="E22" s="7">
        <f>MarchR!J21</f>
        <v>107</v>
      </c>
      <c r="F22" s="7">
        <f>MarchR!K21</f>
        <v>2</v>
      </c>
      <c r="G22" s="7">
        <f>MarchR!L21</f>
        <v>25514</v>
      </c>
      <c r="H22" s="7">
        <f>MarchR!M21</f>
        <v>31</v>
      </c>
      <c r="I22" s="7">
        <f>MarchR!N21</f>
        <v>1</v>
      </c>
      <c r="J22" s="7">
        <f>MarchR!B21</f>
        <v>2006</v>
      </c>
      <c r="K22" s="7">
        <f>MarchR!C21</f>
        <v>1237</v>
      </c>
      <c r="L22" s="7">
        <f>MarchR!D21</f>
        <v>769</v>
      </c>
      <c r="M22" s="7">
        <f>MarchR!U6</f>
        <v>149</v>
      </c>
      <c r="N22" s="7">
        <f>MarchR!G21</f>
        <v>273</v>
      </c>
      <c r="O22" s="7">
        <f>MarchR!O21</f>
        <v>4356</v>
      </c>
      <c r="P22" s="7">
        <f>MarchR!P21</f>
        <v>13</v>
      </c>
      <c r="Q22" s="7">
        <f>MarchR!Q21</f>
        <v>63</v>
      </c>
      <c r="R22" s="7">
        <f>MarchR!R21</f>
        <v>0</v>
      </c>
      <c r="S22" s="7">
        <f>MarchR!E21</f>
        <v>310</v>
      </c>
      <c r="T22" s="7">
        <f>MarchR!F21</f>
        <v>449</v>
      </c>
    </row>
    <row r="23" spans="1:20">
      <c r="A23" s="8" t="s">
        <v>26</v>
      </c>
      <c r="B23" s="8">
        <f>'YTD Totals'!B23</f>
        <v>13772</v>
      </c>
      <c r="C23" s="8">
        <f>February!D23</f>
        <v>13955</v>
      </c>
      <c r="D23" s="8">
        <f>MarchR!I22</f>
        <v>13620</v>
      </c>
      <c r="E23" s="8">
        <f>MarchR!J22</f>
        <v>48</v>
      </c>
      <c r="F23" s="8">
        <f>MarchR!K22</f>
        <v>528</v>
      </c>
      <c r="G23" s="8">
        <f>MarchR!L22</f>
        <v>13135</v>
      </c>
      <c r="H23" s="8">
        <f>MarchR!M22</f>
        <v>11</v>
      </c>
      <c r="I23" s="8">
        <f>MarchR!N22</f>
        <v>162</v>
      </c>
      <c r="J23" s="8">
        <f>MarchR!B22</f>
        <v>89</v>
      </c>
      <c r="K23" s="8">
        <f>MarchR!C22</f>
        <v>56</v>
      </c>
      <c r="L23" s="8">
        <f>MarchR!D22</f>
        <v>33</v>
      </c>
      <c r="M23" s="8">
        <f>MarchR!U18</f>
        <v>27</v>
      </c>
      <c r="N23" s="8">
        <f>MarchR!G22</f>
        <v>22</v>
      </c>
      <c r="O23" s="8">
        <f>MarchR!O22</f>
        <v>1687</v>
      </c>
      <c r="P23" s="8">
        <f>MarchR!P22</f>
        <v>1</v>
      </c>
      <c r="Q23" s="8">
        <f>MarchR!Q22</f>
        <v>1</v>
      </c>
      <c r="R23" s="8">
        <f>MarchR!R22</f>
        <v>3</v>
      </c>
      <c r="S23" s="8">
        <f>MarchR!E22</f>
        <v>124</v>
      </c>
      <c r="T23" s="8">
        <f>MarchR!F22</f>
        <v>19</v>
      </c>
    </row>
    <row r="24" spans="1:20">
      <c r="A24" s="7" t="s">
        <v>27</v>
      </c>
      <c r="B24" s="7">
        <f>'YTD Totals'!B24</f>
        <v>22008</v>
      </c>
      <c r="C24" s="7">
        <f>February!D24</f>
        <v>21924</v>
      </c>
      <c r="D24" s="7">
        <f>MarchR!I23</f>
        <v>22295</v>
      </c>
      <c r="E24" s="7">
        <f>MarchR!J23</f>
        <v>186</v>
      </c>
      <c r="F24" s="7">
        <f>MarchR!K23</f>
        <v>76</v>
      </c>
      <c r="G24" s="7">
        <f>MarchR!L23</f>
        <v>21689</v>
      </c>
      <c r="H24" s="7">
        <f>MarchR!M23</f>
        <v>93</v>
      </c>
      <c r="I24" s="7">
        <f>MarchR!N23</f>
        <v>27</v>
      </c>
      <c r="J24" s="7">
        <f>MarchR!B23</f>
        <v>2495</v>
      </c>
      <c r="K24" s="7">
        <f>MarchR!C23</f>
        <v>1215</v>
      </c>
      <c r="L24" s="7">
        <f>MarchR!D23</f>
        <v>1280</v>
      </c>
      <c r="M24" s="7">
        <f>MarchR!U19</f>
        <v>343</v>
      </c>
      <c r="N24" s="7">
        <f>MarchR!G23</f>
        <v>255</v>
      </c>
      <c r="O24" s="7">
        <f>MarchR!O23</f>
        <v>3416</v>
      </c>
      <c r="P24" s="7">
        <f>MarchR!P23</f>
        <v>13</v>
      </c>
      <c r="Q24" s="7">
        <f>MarchR!Q23</f>
        <v>38</v>
      </c>
      <c r="R24" s="7">
        <f>MarchR!R23</f>
        <v>3</v>
      </c>
      <c r="S24" s="7">
        <f>MarchR!E23</f>
        <v>589</v>
      </c>
      <c r="T24" s="7">
        <f>MarchR!F23</f>
        <v>470</v>
      </c>
    </row>
    <row r="25" spans="1:20">
      <c r="A25" s="8" t="s">
        <v>28</v>
      </c>
      <c r="B25" s="8">
        <f>'YTD Totals'!B25</f>
        <v>91003</v>
      </c>
      <c r="C25" s="8">
        <f>February!D25</f>
        <v>90190</v>
      </c>
      <c r="D25" s="8">
        <f>MarchR!I24</f>
        <v>90232</v>
      </c>
      <c r="E25" s="8">
        <f>MarchR!J24</f>
        <v>800</v>
      </c>
      <c r="F25" s="8">
        <f>MarchR!K24</f>
        <v>364</v>
      </c>
      <c r="G25" s="8">
        <f>MarchR!L24</f>
        <v>82441</v>
      </c>
      <c r="H25" s="8">
        <f>MarchR!M24</f>
        <v>397</v>
      </c>
      <c r="I25" s="8">
        <f>MarchR!N24</f>
        <v>150</v>
      </c>
      <c r="J25" s="8">
        <f>MarchR!B24</f>
        <v>10615</v>
      </c>
      <c r="K25" s="8">
        <f>MarchR!C24</f>
        <v>4955</v>
      </c>
      <c r="L25" s="8">
        <f>MarchR!D24</f>
        <v>5660</v>
      </c>
      <c r="M25" s="8">
        <f>MarchR!U20</f>
        <v>1975</v>
      </c>
      <c r="N25" s="8">
        <f>MarchR!G24</f>
        <v>721</v>
      </c>
      <c r="O25" s="8">
        <f>MarchR!O24</f>
        <v>17559</v>
      </c>
      <c r="P25" s="8">
        <f>MarchR!P24</f>
        <v>65</v>
      </c>
      <c r="Q25" s="8">
        <f>MarchR!Q24</f>
        <v>126</v>
      </c>
      <c r="R25" s="8">
        <f>MarchR!R24</f>
        <v>0</v>
      </c>
      <c r="S25" s="8">
        <f>MarchR!E24</f>
        <v>1174</v>
      </c>
      <c r="T25" s="8">
        <f>MarchR!F24</f>
        <v>1716</v>
      </c>
    </row>
    <row r="26" spans="1:20">
      <c r="A26" s="7" t="s">
        <v>29</v>
      </c>
      <c r="B26" s="7">
        <f>'YTD Totals'!B26</f>
        <v>13229</v>
      </c>
      <c r="C26" s="7">
        <f>February!D26</f>
        <v>13846</v>
      </c>
      <c r="D26" s="7">
        <f>MarchR!I25</f>
        <v>13659</v>
      </c>
      <c r="E26" s="7">
        <f>MarchR!J25</f>
        <v>180</v>
      </c>
      <c r="F26" s="7">
        <f>MarchR!K25</f>
        <v>105</v>
      </c>
      <c r="G26" s="7">
        <f>MarchR!L25</f>
        <v>13449</v>
      </c>
      <c r="H26" s="7">
        <f>MarchR!M25</f>
        <v>61</v>
      </c>
      <c r="I26" s="7">
        <f>MarchR!N25</f>
        <v>54</v>
      </c>
      <c r="J26" s="7">
        <f>MarchR!B25</f>
        <v>840</v>
      </c>
      <c r="K26" s="7">
        <f>MarchR!C25</f>
        <v>454</v>
      </c>
      <c r="L26" s="7">
        <f>MarchR!D25</f>
        <v>386</v>
      </c>
      <c r="M26" s="7">
        <f>MarchR!U21</f>
        <v>72</v>
      </c>
      <c r="N26" s="7">
        <f>MarchR!G25</f>
        <v>87</v>
      </c>
      <c r="O26" s="7">
        <f>MarchR!O25</f>
        <v>897</v>
      </c>
      <c r="P26" s="7">
        <f>MarchR!P25</f>
        <v>2</v>
      </c>
      <c r="Q26" s="7">
        <f>MarchR!Q25</f>
        <v>13</v>
      </c>
      <c r="R26" s="7">
        <f>MarchR!R25</f>
        <v>0</v>
      </c>
      <c r="S26" s="7">
        <f>MarchR!E25</f>
        <v>289</v>
      </c>
      <c r="T26" s="7">
        <f>MarchR!F25</f>
        <v>166</v>
      </c>
    </row>
    <row r="27" spans="1:20">
      <c r="A27" s="8" t="s">
        <v>30</v>
      </c>
      <c r="B27" s="8">
        <f>'YTD Totals'!B27</f>
        <v>0</v>
      </c>
      <c r="C27" s="8">
        <f>February!D27</f>
        <v>0</v>
      </c>
      <c r="D27" s="8">
        <f>MarchR!I26</f>
        <v>0</v>
      </c>
      <c r="E27" s="8">
        <f>MarchR!J26</f>
        <v>0</v>
      </c>
      <c r="F27" s="8">
        <f>MarchR!K26</f>
        <v>0</v>
      </c>
      <c r="G27" s="8">
        <f>MarchR!L26</f>
        <v>0</v>
      </c>
      <c r="H27" s="8">
        <f>MarchR!M26</f>
        <v>0</v>
      </c>
      <c r="I27" s="8">
        <f>MarchR!N26</f>
        <v>0</v>
      </c>
      <c r="J27" s="8">
        <f>MarchR!B26</f>
        <v>0</v>
      </c>
      <c r="K27" s="8">
        <f>MarchR!C26</f>
        <v>0</v>
      </c>
      <c r="L27" s="8">
        <f>MarchR!D26</f>
        <v>0</v>
      </c>
      <c r="M27" s="8">
        <f>MarchR!U22</f>
        <v>452</v>
      </c>
      <c r="N27" s="8">
        <f>MarchR!G26</f>
        <v>0</v>
      </c>
      <c r="O27" s="8">
        <f>MarchR!O26</f>
        <v>400</v>
      </c>
      <c r="P27" s="8">
        <f>MarchR!P26</f>
        <v>7</v>
      </c>
      <c r="Q27" s="8">
        <f>MarchR!Q26</f>
        <v>1</v>
      </c>
      <c r="R27" s="8">
        <f>MarchR!R26</f>
        <v>0</v>
      </c>
      <c r="S27" s="8">
        <f>MarchR!E26</f>
        <v>0</v>
      </c>
      <c r="T27" s="8">
        <f>MarchR!F26</f>
        <v>0</v>
      </c>
    </row>
    <row r="28" spans="1:20">
      <c r="A28" s="7" t="s">
        <v>31</v>
      </c>
      <c r="B28" s="7">
        <f>'YTD Totals'!B28</f>
        <v>14036</v>
      </c>
      <c r="C28" s="7">
        <f>February!D28</f>
        <v>14431</v>
      </c>
      <c r="D28" s="7">
        <f>MarchR!I27</f>
        <v>14377</v>
      </c>
      <c r="E28" s="7">
        <f>MarchR!J27</f>
        <v>84</v>
      </c>
      <c r="F28" s="7">
        <f>MarchR!K27</f>
        <v>158</v>
      </c>
      <c r="G28" s="7">
        <f>MarchR!L27</f>
        <v>14121</v>
      </c>
      <c r="H28" s="7">
        <f>MarchR!M27</f>
        <v>29</v>
      </c>
      <c r="I28" s="7">
        <f>MarchR!N27</f>
        <v>42</v>
      </c>
      <c r="J28" s="7">
        <f>MarchR!B27</f>
        <v>1169</v>
      </c>
      <c r="K28" s="7">
        <f>MarchR!C27</f>
        <v>551</v>
      </c>
      <c r="L28" s="7">
        <f>MarchR!D27</f>
        <v>618</v>
      </c>
      <c r="M28" s="7">
        <f>MarchR!U23</f>
        <v>105</v>
      </c>
      <c r="N28" s="7">
        <f>MarchR!G27</f>
        <v>97</v>
      </c>
      <c r="O28" s="7">
        <f>MarchR!O27</f>
        <v>1065</v>
      </c>
      <c r="P28" s="7">
        <f>MarchR!P27</f>
        <v>3</v>
      </c>
      <c r="Q28" s="7">
        <f>MarchR!Q27</f>
        <v>8</v>
      </c>
      <c r="R28" s="7">
        <f>MarchR!R27</f>
        <v>0</v>
      </c>
      <c r="S28" s="7">
        <f>MarchR!E27</f>
        <v>194</v>
      </c>
      <c r="T28" s="7">
        <f>MarchR!F27</f>
        <v>281</v>
      </c>
    </row>
    <row r="29" spans="1:20">
      <c r="A29" s="8" t="s">
        <v>32</v>
      </c>
      <c r="B29" s="8">
        <f>'YTD Totals'!B29</f>
        <v>3819</v>
      </c>
      <c r="C29" s="8">
        <f>February!D29</f>
        <v>3959</v>
      </c>
      <c r="D29" s="8">
        <f>MarchR!I28</f>
        <v>3902</v>
      </c>
      <c r="E29" s="8">
        <f>MarchR!J28</f>
        <v>128</v>
      </c>
      <c r="F29" s="8">
        <f>MarchR!K28</f>
        <v>297</v>
      </c>
      <c r="G29" s="8">
        <f>MarchR!L28</f>
        <v>3890</v>
      </c>
      <c r="H29" s="8">
        <f>MarchR!M28</f>
        <v>22</v>
      </c>
      <c r="I29" s="8">
        <f>MarchR!N28</f>
        <v>14</v>
      </c>
      <c r="J29" s="8">
        <f>MarchR!B28</f>
        <v>367</v>
      </c>
      <c r="K29" s="8">
        <f>MarchR!C28</f>
        <v>144</v>
      </c>
      <c r="L29" s="8">
        <f>MarchR!D28</f>
        <v>223</v>
      </c>
      <c r="M29" s="8">
        <f>MarchR!U25</f>
        <v>9</v>
      </c>
      <c r="N29" s="8">
        <f>MarchR!G28</f>
        <v>43</v>
      </c>
      <c r="O29" s="8">
        <f>MarchR!O28</f>
        <v>596</v>
      </c>
      <c r="P29" s="8">
        <f>MarchR!P28</f>
        <v>1</v>
      </c>
      <c r="Q29" s="8">
        <f>MarchR!Q28</f>
        <v>10</v>
      </c>
      <c r="R29" s="8">
        <f>MarchR!R28</f>
        <v>0</v>
      </c>
      <c r="S29" s="8">
        <f>MarchR!E28</f>
        <v>61</v>
      </c>
      <c r="T29" s="8">
        <f>MarchR!F28</f>
        <v>92</v>
      </c>
    </row>
    <row r="30" spans="1:20">
      <c r="A30" s="7" t="s">
        <v>33</v>
      </c>
      <c r="B30" s="7">
        <f>'YTD Totals'!B30</f>
        <v>16725</v>
      </c>
      <c r="C30" s="7">
        <f>February!D30</f>
        <v>16465</v>
      </c>
      <c r="D30" s="7">
        <f>MarchR!I29</f>
        <v>16617</v>
      </c>
      <c r="E30" s="7">
        <f>MarchR!J29</f>
        <v>173</v>
      </c>
      <c r="F30" s="7">
        <f>MarchR!K29</f>
        <v>232</v>
      </c>
      <c r="G30" s="7">
        <f>MarchR!L29</f>
        <v>16469</v>
      </c>
      <c r="H30" s="7">
        <f>MarchR!M29</f>
        <v>76</v>
      </c>
      <c r="I30" s="7">
        <f>MarchR!N29</f>
        <v>44</v>
      </c>
      <c r="J30" s="7">
        <f>MarchR!B29</f>
        <v>2114</v>
      </c>
      <c r="K30" s="7">
        <f>MarchR!C29</f>
        <v>989</v>
      </c>
      <c r="L30" s="7">
        <f>MarchR!D29</f>
        <v>1125</v>
      </c>
      <c r="M30" s="7">
        <f>MarchR!U26</f>
        <v>126</v>
      </c>
      <c r="N30" s="7">
        <f>MarchR!G29</f>
        <v>189</v>
      </c>
      <c r="O30" s="7">
        <f>MarchR!O29</f>
        <v>1821</v>
      </c>
      <c r="P30" s="7">
        <f>MarchR!P29</f>
        <v>8</v>
      </c>
      <c r="Q30" s="7">
        <f>MarchR!Q29</f>
        <v>30</v>
      </c>
      <c r="R30" s="7">
        <f>MarchR!R29</f>
        <v>0</v>
      </c>
      <c r="S30" s="7">
        <f>MarchR!E29</f>
        <v>485</v>
      </c>
      <c r="T30" s="7">
        <f>MarchR!F29</f>
        <v>361</v>
      </c>
    </row>
    <row r="31" spans="1:20">
      <c r="A31" s="8" t="s">
        <v>34</v>
      </c>
      <c r="B31" s="8">
        <f>'YTD Totals'!B31</f>
        <v>802</v>
      </c>
      <c r="C31" s="8">
        <f>February!D31</f>
        <v>768</v>
      </c>
      <c r="D31" s="8">
        <f>MarchR!I30</f>
        <v>763</v>
      </c>
      <c r="E31" s="8">
        <f>MarchR!J30</f>
        <v>7</v>
      </c>
      <c r="F31" s="8">
        <f>MarchR!K30</f>
        <v>0</v>
      </c>
      <c r="G31" s="8">
        <f>MarchR!L30</f>
        <v>694</v>
      </c>
      <c r="H31" s="8">
        <f>MarchR!M30</f>
        <v>6</v>
      </c>
      <c r="I31" s="8">
        <f>MarchR!N30</f>
        <v>0</v>
      </c>
      <c r="J31" s="8">
        <f>MarchR!B30</f>
        <v>35</v>
      </c>
      <c r="K31" s="8">
        <f>MarchR!C30</f>
        <v>31</v>
      </c>
      <c r="L31" s="8">
        <f>MarchR!D30</f>
        <v>4</v>
      </c>
      <c r="M31" s="8">
        <f>MarchR!U28</f>
        <v>9</v>
      </c>
      <c r="N31" s="8">
        <f>MarchR!G30</f>
        <v>7</v>
      </c>
      <c r="O31" s="8">
        <f>MarchR!O30</f>
        <v>372</v>
      </c>
      <c r="P31" s="8">
        <f>MarchR!P30</f>
        <v>0</v>
      </c>
      <c r="Q31" s="8">
        <f>MarchR!Q30</f>
        <v>1</v>
      </c>
      <c r="R31" s="8">
        <f>MarchR!R30</f>
        <v>1</v>
      </c>
      <c r="S31" s="8">
        <f>MarchR!E30</f>
        <v>14</v>
      </c>
      <c r="T31" s="8">
        <f>MarchR!F30</f>
        <v>18</v>
      </c>
    </row>
    <row r="32" spans="1:20">
      <c r="A32" s="7" t="s">
        <v>35</v>
      </c>
      <c r="B32" s="7">
        <f>'YTD Totals'!B32</f>
        <v>21340</v>
      </c>
      <c r="C32" s="7">
        <f>February!D32</f>
        <v>20034</v>
      </c>
      <c r="D32" s="7">
        <f>MarchR!I31</f>
        <v>20024</v>
      </c>
      <c r="E32" s="7">
        <f>MarchR!J31</f>
        <v>79</v>
      </c>
      <c r="F32" s="7">
        <f>MarchR!K31</f>
        <v>140</v>
      </c>
      <c r="G32" s="7">
        <f>MarchR!L31</f>
        <v>19379</v>
      </c>
      <c r="H32" s="7">
        <f>MarchR!M31</f>
        <v>24</v>
      </c>
      <c r="I32" s="7">
        <f>MarchR!N31</f>
        <v>37</v>
      </c>
      <c r="J32" s="7">
        <f>MarchR!B31</f>
        <v>356</v>
      </c>
      <c r="K32" s="7">
        <f>MarchR!C31</f>
        <v>157</v>
      </c>
      <c r="L32" s="7">
        <f>MarchR!D31</f>
        <v>199</v>
      </c>
      <c r="M32" s="7">
        <f>MarchR!U29</f>
        <v>12</v>
      </c>
      <c r="N32" s="7">
        <f>MarchR!G31</f>
        <v>43</v>
      </c>
      <c r="O32" s="7">
        <f>MarchR!O31</f>
        <v>561</v>
      </c>
      <c r="P32" s="7">
        <f>MarchR!P31</f>
        <v>1</v>
      </c>
      <c r="Q32" s="7">
        <f>MarchR!Q31</f>
        <v>3</v>
      </c>
      <c r="R32" s="7">
        <f>MarchR!R31</f>
        <v>0</v>
      </c>
      <c r="S32" s="7">
        <f>MarchR!E31</f>
        <v>186</v>
      </c>
      <c r="T32" s="7">
        <f>MarchR!F31</f>
        <v>53</v>
      </c>
    </row>
    <row r="33" spans="1:20">
      <c r="A33" s="8" t="s">
        <v>36</v>
      </c>
      <c r="B33" s="8">
        <f>'YTD Totals'!B33</f>
        <v>23355</v>
      </c>
      <c r="C33" s="8">
        <f>February!D33</f>
        <v>23170</v>
      </c>
      <c r="D33" s="8">
        <f>MarchR!I32</f>
        <v>24060</v>
      </c>
      <c r="E33" s="8">
        <f>MarchR!J32</f>
        <v>199</v>
      </c>
      <c r="F33" s="8">
        <f>MarchR!K32</f>
        <v>85</v>
      </c>
      <c r="G33" s="8">
        <f>MarchR!L32</f>
        <v>23877</v>
      </c>
      <c r="H33" s="8">
        <f>MarchR!M32</f>
        <v>76</v>
      </c>
      <c r="I33" s="8">
        <f>MarchR!N32</f>
        <v>17</v>
      </c>
      <c r="J33" s="8">
        <f>MarchR!B32</f>
        <v>2265</v>
      </c>
      <c r="K33" s="8">
        <f>MarchR!C32</f>
        <v>1460</v>
      </c>
      <c r="L33" s="8">
        <f>MarchR!D32</f>
        <v>805</v>
      </c>
      <c r="M33" s="8">
        <f>MarchR!U30</f>
        <v>193</v>
      </c>
      <c r="N33" s="8">
        <f>MarchR!G32</f>
        <v>312</v>
      </c>
      <c r="O33" s="8">
        <f>MarchR!O32</f>
        <v>2706</v>
      </c>
      <c r="P33" s="8">
        <f>MarchR!P32</f>
        <v>11</v>
      </c>
      <c r="Q33" s="8">
        <f>MarchR!Q32</f>
        <v>52</v>
      </c>
      <c r="R33" s="8">
        <f>MarchR!R32</f>
        <v>5</v>
      </c>
      <c r="S33" s="8">
        <f>MarchR!E32</f>
        <v>407</v>
      </c>
      <c r="T33" s="8">
        <f>MarchR!F32</f>
        <v>436</v>
      </c>
    </row>
    <row r="34" spans="1:20">
      <c r="A34" s="7" t="s">
        <v>37</v>
      </c>
      <c r="B34" s="7">
        <f>'YTD Totals'!B34</f>
        <v>22738</v>
      </c>
      <c r="C34" s="7">
        <f>February!D34</f>
        <v>17903</v>
      </c>
      <c r="D34" s="7">
        <f>MarchR!I33</f>
        <v>18831</v>
      </c>
      <c r="E34" s="7">
        <f>MarchR!J33</f>
        <v>116</v>
      </c>
      <c r="F34" s="7">
        <f>MarchR!K33</f>
        <v>2528</v>
      </c>
      <c r="G34" s="7">
        <f>MarchR!L33</f>
        <v>18649</v>
      </c>
      <c r="H34" s="7">
        <f>MarchR!M33</f>
        <v>43</v>
      </c>
      <c r="I34" s="7">
        <f>MarchR!N33</f>
        <v>765</v>
      </c>
      <c r="J34" s="7">
        <f>MarchR!B33</f>
        <v>1297</v>
      </c>
      <c r="K34" s="7">
        <f>MarchR!C33</f>
        <v>985</v>
      </c>
      <c r="L34" s="7">
        <f>MarchR!D33</f>
        <v>312</v>
      </c>
      <c r="M34" s="7">
        <f>MarchR!U31</f>
        <v>77</v>
      </c>
      <c r="N34" s="7">
        <f>MarchR!G33</f>
        <v>169</v>
      </c>
      <c r="O34" s="7">
        <f>MarchR!O33</f>
        <v>2596</v>
      </c>
      <c r="P34" s="7">
        <f>MarchR!P33</f>
        <v>5</v>
      </c>
      <c r="Q34" s="7">
        <f>MarchR!Q33</f>
        <v>28</v>
      </c>
      <c r="R34" s="7">
        <f>MarchR!R33</f>
        <v>5</v>
      </c>
      <c r="S34" s="7">
        <f>MarchR!E33</f>
        <v>351</v>
      </c>
      <c r="T34" s="7">
        <f>MarchR!F33</f>
        <v>386</v>
      </c>
    </row>
    <row r="35" spans="1:20">
      <c r="A35" s="8" t="s">
        <v>38</v>
      </c>
      <c r="B35" s="8">
        <f>'YTD Totals'!B35</f>
        <v>10154</v>
      </c>
      <c r="C35" s="8">
        <f>February!D35</f>
        <v>10449</v>
      </c>
      <c r="D35" s="8">
        <f>MarchR!I34</f>
        <v>10382</v>
      </c>
      <c r="E35" s="8">
        <f>MarchR!J34</f>
        <v>100</v>
      </c>
      <c r="F35" s="8">
        <f>MarchR!K34</f>
        <v>14</v>
      </c>
      <c r="G35" s="8">
        <f>MarchR!L34</f>
        <v>10189</v>
      </c>
      <c r="H35" s="8">
        <f>MarchR!M34</f>
        <v>16</v>
      </c>
      <c r="I35" s="8">
        <f>MarchR!N34</f>
        <v>1</v>
      </c>
      <c r="J35" s="8">
        <f>MarchR!B34</f>
        <v>861</v>
      </c>
      <c r="K35" s="8">
        <f>MarchR!C34</f>
        <v>523</v>
      </c>
      <c r="L35" s="8">
        <f>MarchR!D34</f>
        <v>338</v>
      </c>
      <c r="M35" s="8">
        <f>MarchR!U32</f>
        <v>80</v>
      </c>
      <c r="N35" s="8">
        <f>MarchR!G34</f>
        <v>144</v>
      </c>
      <c r="O35" s="8">
        <f>MarchR!O34</f>
        <v>1369</v>
      </c>
      <c r="P35" s="8">
        <f>MarchR!P34</f>
        <v>4</v>
      </c>
      <c r="Q35" s="8">
        <f>MarchR!Q34</f>
        <v>17</v>
      </c>
      <c r="R35" s="8">
        <f>MarchR!R34</f>
        <v>0</v>
      </c>
      <c r="S35" s="8">
        <f>MarchR!E34</f>
        <v>105</v>
      </c>
      <c r="T35" s="8">
        <f>MarchR!F34</f>
        <v>201</v>
      </c>
    </row>
    <row r="36" spans="1:20">
      <c r="A36" s="7" t="s">
        <v>39</v>
      </c>
      <c r="B36" s="7">
        <f>'YTD Totals'!B36</f>
        <v>66448</v>
      </c>
      <c r="C36" s="7">
        <f>February!D36</f>
        <v>68914</v>
      </c>
      <c r="D36" s="7">
        <f>MarchR!I35</f>
        <v>68645</v>
      </c>
      <c r="E36" s="7">
        <f>MarchR!J35</f>
        <v>608</v>
      </c>
      <c r="F36" s="7">
        <f>MarchR!K35</f>
        <v>591</v>
      </c>
      <c r="G36" s="7">
        <f>MarchR!L35</f>
        <v>66335</v>
      </c>
      <c r="H36" s="7">
        <f>MarchR!M35</f>
        <v>238</v>
      </c>
      <c r="I36" s="7">
        <f>MarchR!N35</f>
        <v>272</v>
      </c>
      <c r="J36" s="7">
        <f>MarchR!B35</f>
        <v>7049</v>
      </c>
      <c r="K36" s="7">
        <f>MarchR!C35</f>
        <v>3483</v>
      </c>
      <c r="L36" s="7">
        <f>MarchR!D35</f>
        <v>3566</v>
      </c>
      <c r="M36" s="7">
        <f>MarchR!U33</f>
        <v>517</v>
      </c>
      <c r="N36" s="7">
        <f>MarchR!G35</f>
        <v>667</v>
      </c>
      <c r="O36" s="7">
        <f>MarchR!O35</f>
        <v>13075</v>
      </c>
      <c r="P36" s="7">
        <f>MarchR!P35</f>
        <v>33</v>
      </c>
      <c r="Q36" s="7">
        <f>MarchR!Q35</f>
        <v>123</v>
      </c>
      <c r="R36" s="7">
        <f>MarchR!R35</f>
        <v>9</v>
      </c>
      <c r="S36" s="7">
        <f>MarchR!E35</f>
        <v>865</v>
      </c>
      <c r="T36" s="7">
        <f>MarchR!F35</f>
        <v>791</v>
      </c>
    </row>
    <row r="37" spans="1:20">
      <c r="A37" s="8" t="s">
        <v>40</v>
      </c>
      <c r="B37" s="8">
        <f>'YTD Totals'!B37</f>
        <v>21257</v>
      </c>
      <c r="C37" s="8">
        <f>February!D37</f>
        <v>21412</v>
      </c>
      <c r="D37" s="8">
        <f>MarchR!I36</f>
        <v>21235</v>
      </c>
      <c r="E37" s="8">
        <f>MarchR!J36</f>
        <v>46</v>
      </c>
      <c r="F37" s="8">
        <f>MarchR!K36</f>
        <v>2</v>
      </c>
      <c r="G37" s="8">
        <f>MarchR!L36</f>
        <v>20933</v>
      </c>
      <c r="H37" s="8">
        <f>MarchR!M36</f>
        <v>16</v>
      </c>
      <c r="I37" s="8">
        <f>MarchR!N36</f>
        <v>0</v>
      </c>
      <c r="J37" s="8">
        <f>MarchR!B36</f>
        <v>1078</v>
      </c>
      <c r="K37" s="8">
        <f>MarchR!C36</f>
        <v>583</v>
      </c>
      <c r="L37" s="8">
        <f>MarchR!D36</f>
        <v>495</v>
      </c>
      <c r="M37" s="8">
        <f>MarchR!U34</f>
        <v>107</v>
      </c>
      <c r="N37" s="8">
        <f>MarchR!G36</f>
        <v>145</v>
      </c>
      <c r="O37" s="8">
        <f>MarchR!O36</f>
        <v>1374</v>
      </c>
      <c r="P37" s="8">
        <f>MarchR!P36</f>
        <v>9</v>
      </c>
      <c r="Q37" s="8">
        <f>MarchR!Q36</f>
        <v>21</v>
      </c>
      <c r="R37" s="8">
        <f>MarchR!R36</f>
        <v>0</v>
      </c>
      <c r="S37" s="8">
        <f>MarchR!E36</f>
        <v>403</v>
      </c>
      <c r="T37" s="8">
        <f>MarchR!F36</f>
        <v>187</v>
      </c>
    </row>
    <row r="38" spans="1:20">
      <c r="A38" s="7" t="s">
        <v>41</v>
      </c>
      <c r="B38" s="7">
        <f>'YTD Totals'!B38</f>
        <v>32372</v>
      </c>
      <c r="C38" s="7">
        <f>February!D38</f>
        <v>32106</v>
      </c>
      <c r="D38" s="7">
        <f>MarchR!I37</f>
        <v>32173</v>
      </c>
      <c r="E38" s="7">
        <f>MarchR!J37</f>
        <v>257</v>
      </c>
      <c r="F38" s="7">
        <f>MarchR!K37</f>
        <v>317</v>
      </c>
      <c r="G38" s="7">
        <f>MarchR!L37</f>
        <v>31013</v>
      </c>
      <c r="H38" s="7">
        <f>MarchR!M37</f>
        <v>122</v>
      </c>
      <c r="I38" s="7">
        <f>MarchR!N37</f>
        <v>132</v>
      </c>
      <c r="J38" s="7">
        <f>MarchR!B37</f>
        <v>2507</v>
      </c>
      <c r="K38" s="7">
        <f>MarchR!C37</f>
        <v>1035</v>
      </c>
      <c r="L38" s="7">
        <f>MarchR!D37</f>
        <v>1472</v>
      </c>
      <c r="M38" s="7">
        <f>MarchR!U35</f>
        <v>252</v>
      </c>
      <c r="N38" s="7">
        <f>MarchR!G37</f>
        <v>308</v>
      </c>
      <c r="O38" s="7">
        <f>MarchR!O37</f>
        <v>5947</v>
      </c>
      <c r="P38" s="7">
        <f>MarchR!P37</f>
        <v>18</v>
      </c>
      <c r="Q38" s="7">
        <f>MarchR!Q37</f>
        <v>58</v>
      </c>
      <c r="R38" s="7">
        <f>MarchR!R37</f>
        <v>28</v>
      </c>
      <c r="S38" s="7">
        <f>MarchR!E37</f>
        <v>336</v>
      </c>
      <c r="T38" s="7">
        <f>MarchR!F37</f>
        <v>379</v>
      </c>
    </row>
    <row r="39" spans="1:20">
      <c r="A39" s="8" t="s">
        <v>42</v>
      </c>
      <c r="B39" s="8">
        <f>'YTD Totals'!B39</f>
        <v>8558</v>
      </c>
      <c r="C39" s="8">
        <f>February!D39</f>
        <v>9399</v>
      </c>
      <c r="D39" s="8">
        <f>MarchR!I38</f>
        <v>9041</v>
      </c>
      <c r="E39" s="8">
        <f>MarchR!J38</f>
        <v>59</v>
      </c>
      <c r="F39" s="8">
        <f>MarchR!K38</f>
        <v>0</v>
      </c>
      <c r="G39" s="8">
        <f>MarchR!L38</f>
        <v>9034</v>
      </c>
      <c r="H39" s="8">
        <f>MarchR!M38</f>
        <v>29</v>
      </c>
      <c r="I39" s="8">
        <f>MarchR!N38</f>
        <v>0</v>
      </c>
      <c r="J39" s="8">
        <f>MarchR!B38</f>
        <v>116</v>
      </c>
      <c r="K39" s="8">
        <f>MarchR!C38</f>
        <v>85</v>
      </c>
      <c r="L39" s="8">
        <f>MarchR!D38</f>
        <v>31</v>
      </c>
      <c r="M39" s="8">
        <f>MarchR!U36</f>
        <v>0</v>
      </c>
      <c r="N39" s="8">
        <f>MarchR!G38</f>
        <v>20</v>
      </c>
      <c r="O39" s="8">
        <f>MarchR!O38</f>
        <v>224</v>
      </c>
      <c r="P39" s="8">
        <f>MarchR!P38</f>
        <v>1</v>
      </c>
      <c r="Q39" s="8">
        <f>MarchR!Q38</f>
        <v>0</v>
      </c>
      <c r="R39" s="8">
        <f>MarchR!R38</f>
        <v>0</v>
      </c>
      <c r="S39" s="8">
        <f>MarchR!E38</f>
        <v>94</v>
      </c>
      <c r="T39" s="8">
        <f>MarchR!F38</f>
        <v>29</v>
      </c>
    </row>
    <row r="40" spans="1:20">
      <c r="A40" s="10" t="s">
        <v>43</v>
      </c>
      <c r="B40" s="10">
        <f>'YTD Totals'!B40</f>
        <v>10804</v>
      </c>
      <c r="C40" s="10">
        <f>February!D40</f>
        <v>11626</v>
      </c>
      <c r="D40" s="10">
        <f>MarchR!I39</f>
        <v>11416</v>
      </c>
      <c r="E40" s="10">
        <f>MarchR!J39</f>
        <v>33</v>
      </c>
      <c r="F40" s="10">
        <f>MarchR!K39</f>
        <v>8</v>
      </c>
      <c r="G40" s="10">
        <f>MarchR!L39</f>
        <v>9979</v>
      </c>
      <c r="H40" s="10">
        <f>MarchR!M39</f>
        <v>17</v>
      </c>
      <c r="I40" s="10">
        <f>MarchR!N39</f>
        <v>2</v>
      </c>
      <c r="J40" s="10">
        <f>MarchR!B39</f>
        <v>443</v>
      </c>
      <c r="K40" s="10">
        <f>MarchR!C39</f>
        <v>22</v>
      </c>
      <c r="L40" s="10">
        <f>MarchR!D39</f>
        <v>421</v>
      </c>
      <c r="M40" s="10"/>
      <c r="N40" s="10">
        <f>MarchR!G39</f>
        <v>111</v>
      </c>
      <c r="O40" s="10">
        <f>MarchR!O39</f>
        <v>238</v>
      </c>
      <c r="P40" s="10">
        <f>MarchR!P39</f>
        <v>0</v>
      </c>
      <c r="Q40" s="10">
        <f>MarchR!Q39</f>
        <v>0</v>
      </c>
      <c r="R40" s="10">
        <f>MarchR!R39</f>
        <v>0</v>
      </c>
      <c r="S40" s="10">
        <f>MarchR!E39</f>
        <v>68</v>
      </c>
      <c r="T40" s="10">
        <f>MarchR!F39</f>
        <v>44</v>
      </c>
    </row>
    <row r="41" spans="1:20">
      <c r="A41" s="10" t="s">
        <v>44</v>
      </c>
      <c r="B41" s="10">
        <f>'YTD Totals'!B41</f>
        <v>19580</v>
      </c>
      <c r="C41" s="10">
        <f>February!D41</f>
        <v>19231</v>
      </c>
      <c r="D41" s="10">
        <f>MarchR!I40</f>
        <v>19738</v>
      </c>
      <c r="E41" s="10">
        <f>MarchR!J40</f>
        <v>40</v>
      </c>
      <c r="F41" s="10">
        <f>MarchR!K40</f>
        <v>63</v>
      </c>
      <c r="G41" s="10">
        <f>MarchR!L40</f>
        <v>15455</v>
      </c>
      <c r="H41" s="10">
        <f>MarchR!M40</f>
        <v>16</v>
      </c>
      <c r="I41" s="10">
        <f>MarchR!N40</f>
        <v>20</v>
      </c>
      <c r="J41" s="10">
        <f>MarchR!B40</f>
        <v>2093</v>
      </c>
      <c r="K41" s="10">
        <f>MarchR!C40</f>
        <v>5</v>
      </c>
      <c r="L41" s="10">
        <f>MarchR!D40</f>
        <v>2088</v>
      </c>
      <c r="M41" s="10"/>
      <c r="N41" s="10">
        <f>MarchR!G40</f>
        <v>369</v>
      </c>
      <c r="O41" s="10">
        <f>MarchR!O40</f>
        <v>670</v>
      </c>
      <c r="P41" s="10">
        <f>MarchR!P40</f>
        <v>0</v>
      </c>
      <c r="Q41" s="10">
        <f>MarchR!Q40</f>
        <v>2</v>
      </c>
      <c r="R41" s="10">
        <f>MarchR!R40</f>
        <v>0</v>
      </c>
      <c r="S41" s="10">
        <f>MarchR!E40</f>
        <v>77</v>
      </c>
      <c r="T41" s="10">
        <f>MarchR!F40</f>
        <v>37</v>
      </c>
    </row>
    <row r="42" spans="1:20">
      <c r="A42" s="10" t="s">
        <v>45</v>
      </c>
      <c r="B42" s="10">
        <f>'YTD Totals'!B42</f>
        <v>3730</v>
      </c>
      <c r="C42" s="10">
        <f>February!D42</f>
        <v>3789</v>
      </c>
      <c r="D42" s="10">
        <f>MarchR!I41</f>
        <v>3792</v>
      </c>
      <c r="E42" s="10">
        <f>MarchR!J41</f>
        <v>7</v>
      </c>
      <c r="F42" s="10">
        <f>MarchR!K41</f>
        <v>0</v>
      </c>
      <c r="G42" s="10">
        <f>MarchR!L41</f>
        <v>3536</v>
      </c>
      <c r="H42" s="10">
        <f>MarchR!M41</f>
        <v>0</v>
      </c>
      <c r="I42" s="10">
        <f>MarchR!N41</f>
        <v>0</v>
      </c>
      <c r="J42" s="10">
        <f>MarchR!B41</f>
        <v>43</v>
      </c>
      <c r="K42" s="10">
        <f>MarchR!C41</f>
        <v>43</v>
      </c>
      <c r="L42" s="10">
        <f>MarchR!D41</f>
        <v>0</v>
      </c>
      <c r="M42" s="10"/>
      <c r="N42" s="10">
        <f>MarchR!G41</f>
        <v>18</v>
      </c>
      <c r="O42" s="10">
        <f>MarchR!O41</f>
        <v>364</v>
      </c>
      <c r="P42" s="10">
        <f>MarchR!P41</f>
        <v>0</v>
      </c>
      <c r="Q42" s="10">
        <f>MarchR!Q41</f>
        <v>0</v>
      </c>
      <c r="R42" s="10">
        <f>MarchR!R41</f>
        <v>0</v>
      </c>
      <c r="S42" s="10">
        <f>MarchR!E41</f>
        <v>29</v>
      </c>
      <c r="T42" s="10">
        <f>MarchR!F41</f>
        <v>4</v>
      </c>
    </row>
    <row r="43" spans="1:20">
      <c r="A43" s="10" t="s">
        <v>46</v>
      </c>
      <c r="B43" s="10">
        <f>'YTD Totals'!B43</f>
        <v>4938</v>
      </c>
      <c r="C43" s="10">
        <f>February!D43</f>
        <v>4949</v>
      </c>
      <c r="D43" s="10">
        <f>MarchR!I42</f>
        <v>4948</v>
      </c>
      <c r="E43" s="10">
        <f>MarchR!J42</f>
        <v>1</v>
      </c>
      <c r="F43" s="10">
        <f>MarchR!K42</f>
        <v>0</v>
      </c>
      <c r="G43" s="10">
        <f>MarchR!L42</f>
        <v>4316</v>
      </c>
      <c r="H43" s="10">
        <f>MarchR!M42</f>
        <v>0</v>
      </c>
      <c r="I43" s="10">
        <f>MarchR!N42</f>
        <v>0</v>
      </c>
      <c r="J43" s="10">
        <f>MarchR!B42</f>
        <v>152</v>
      </c>
      <c r="K43" s="10">
        <f>MarchR!C42</f>
        <v>3</v>
      </c>
      <c r="L43" s="10">
        <f>MarchR!D42</f>
        <v>149</v>
      </c>
      <c r="M43" s="10"/>
      <c r="N43" s="10">
        <f>MarchR!G42</f>
        <v>78</v>
      </c>
      <c r="O43" s="10">
        <f>MarchR!O42</f>
        <v>207</v>
      </c>
      <c r="P43" s="10">
        <f>MarchR!P42</f>
        <v>0</v>
      </c>
      <c r="Q43" s="10">
        <f>MarchR!Q42</f>
        <v>0</v>
      </c>
      <c r="R43" s="10">
        <f>MarchR!R42</f>
        <v>0</v>
      </c>
      <c r="S43" s="10">
        <f>MarchR!E42</f>
        <v>0</v>
      </c>
      <c r="T43" s="10">
        <f>MarchR!F42</f>
        <v>7</v>
      </c>
    </row>
    <row r="44" spans="1:20">
      <c r="A44" s="10" t="s">
        <v>47</v>
      </c>
      <c r="B44" s="10">
        <f>'YTD Totals'!B44</f>
        <v>13451</v>
      </c>
      <c r="C44" s="10">
        <f>February!D44</f>
        <v>13400</v>
      </c>
      <c r="D44" s="10">
        <f>MarchR!I43</f>
        <v>13385</v>
      </c>
      <c r="E44" s="10">
        <f>MarchR!J43</f>
        <v>11</v>
      </c>
      <c r="F44" s="10">
        <f>MarchR!K43</f>
        <v>0</v>
      </c>
      <c r="G44" s="10">
        <f>MarchR!L43</f>
        <v>9477</v>
      </c>
      <c r="H44" s="10">
        <f>MarchR!M43</f>
        <v>6</v>
      </c>
      <c r="I44" s="10">
        <f>MarchR!N43</f>
        <v>0</v>
      </c>
      <c r="J44" s="10">
        <f>MarchR!B43</f>
        <v>258</v>
      </c>
      <c r="K44" s="10">
        <f>MarchR!C43</f>
        <v>5</v>
      </c>
      <c r="L44" s="10">
        <f>MarchR!D43</f>
        <v>253</v>
      </c>
      <c r="M44" s="10"/>
      <c r="N44" s="10">
        <f>MarchR!G43</f>
        <v>75</v>
      </c>
      <c r="O44" s="10">
        <f>MarchR!O43</f>
        <v>215</v>
      </c>
      <c r="P44" s="10">
        <f>MarchR!P43</f>
        <v>0</v>
      </c>
      <c r="Q44" s="10">
        <f>MarchR!Q43</f>
        <v>1</v>
      </c>
      <c r="R44" s="10">
        <f>MarchR!R43</f>
        <v>0</v>
      </c>
      <c r="S44" s="10">
        <f>MarchR!E43</f>
        <v>46</v>
      </c>
      <c r="T44" s="10">
        <f>MarchR!F43</f>
        <v>30</v>
      </c>
    </row>
    <row r="45" spans="1:20">
      <c r="A45" s="11" t="s">
        <v>69</v>
      </c>
      <c r="B45" s="11">
        <f>'YTD Totals'!B45</f>
        <v>52503</v>
      </c>
      <c r="C45" s="11">
        <f>SUM(C40:C44)</f>
        <v>52995</v>
      </c>
      <c r="D45" s="11">
        <f t="shared" ref="D45:L45" si="2">SUM(D40:D44)</f>
        <v>53279</v>
      </c>
      <c r="E45" s="11">
        <f t="shared" si="2"/>
        <v>92</v>
      </c>
      <c r="F45" s="11">
        <f t="shared" si="2"/>
        <v>71</v>
      </c>
      <c r="G45" s="11">
        <f t="shared" si="2"/>
        <v>42763</v>
      </c>
      <c r="H45" s="11">
        <f t="shared" si="2"/>
        <v>39</v>
      </c>
      <c r="I45" s="11">
        <f t="shared" si="2"/>
        <v>22</v>
      </c>
      <c r="J45" s="11">
        <f t="shared" si="2"/>
        <v>2989</v>
      </c>
      <c r="K45" s="11">
        <f t="shared" si="2"/>
        <v>78</v>
      </c>
      <c r="L45" s="11">
        <f t="shared" si="2"/>
        <v>2911</v>
      </c>
      <c r="M45" s="11"/>
      <c r="N45" s="11">
        <f t="shared" ref="N45:T45" si="3">SUM(N40:N44)</f>
        <v>651</v>
      </c>
      <c r="O45" s="11">
        <f t="shared" si="3"/>
        <v>1694</v>
      </c>
      <c r="P45" s="11">
        <f>SUM(Q40:Q44)</f>
        <v>3</v>
      </c>
      <c r="Q45" s="11">
        <f>SUM(P40:P44)</f>
        <v>0</v>
      </c>
      <c r="R45" s="11">
        <f t="shared" si="3"/>
        <v>0</v>
      </c>
      <c r="S45" s="11">
        <f t="shared" si="3"/>
        <v>220</v>
      </c>
      <c r="T45" s="11">
        <f t="shared" si="3"/>
        <v>122</v>
      </c>
    </row>
    <row r="46" spans="1:20">
      <c r="A46" s="8" t="s">
        <v>48</v>
      </c>
      <c r="B46" s="8">
        <f>'YTD Totals'!B46</f>
        <v>7188</v>
      </c>
      <c r="C46" s="8">
        <f>February!D45</f>
        <v>52995</v>
      </c>
      <c r="D46" s="8">
        <f>MarchR!I44</f>
        <v>7426</v>
      </c>
      <c r="E46" s="8">
        <f>MarchR!J44</f>
        <v>86</v>
      </c>
      <c r="F46" s="8">
        <f>MarchR!K44</f>
        <v>2</v>
      </c>
      <c r="G46" s="8">
        <f>MarchR!L44</f>
        <v>7275</v>
      </c>
      <c r="H46" s="8">
        <f>MarchR!M44</f>
        <v>17</v>
      </c>
      <c r="I46" s="8">
        <f>MarchR!N44</f>
        <v>1</v>
      </c>
      <c r="J46" s="8">
        <f>MarchR!B44</f>
        <v>184</v>
      </c>
      <c r="K46" s="8">
        <f>MarchR!C44</f>
        <v>89</v>
      </c>
      <c r="L46" s="8">
        <f>MarchR!D44</f>
        <v>95</v>
      </c>
      <c r="M46" s="8">
        <f>MarchR!U37</f>
        <v>15</v>
      </c>
      <c r="N46" s="8">
        <f>MarchR!G44</f>
        <v>36</v>
      </c>
      <c r="O46" s="8">
        <f>MarchR!O44</f>
        <v>384</v>
      </c>
      <c r="P46" s="8">
        <f>MarchR!P44</f>
        <v>5</v>
      </c>
      <c r="Q46" s="8">
        <f>MarchR!Q44</f>
        <v>4</v>
      </c>
      <c r="R46" s="8">
        <f>MarchR!R44</f>
        <v>0</v>
      </c>
      <c r="S46" s="8">
        <f>MarchR!E44</f>
        <v>53</v>
      </c>
      <c r="T46" s="8">
        <f>MarchR!F44</f>
        <v>49</v>
      </c>
    </row>
    <row r="47" spans="1:20">
      <c r="A47" s="7" t="s">
        <v>49</v>
      </c>
      <c r="B47" s="7">
        <f>'YTD Totals'!B47</f>
        <v>7678</v>
      </c>
      <c r="C47" s="7">
        <f>February!D46</f>
        <v>7618</v>
      </c>
      <c r="D47" s="7">
        <f>MarchR!I45</f>
        <v>7803</v>
      </c>
      <c r="E47" s="7">
        <f>MarchR!J45</f>
        <v>62</v>
      </c>
      <c r="F47" s="7">
        <f>MarchR!K45</f>
        <v>44</v>
      </c>
      <c r="G47" s="7">
        <f>MarchR!L45</f>
        <v>7773</v>
      </c>
      <c r="H47" s="7">
        <f>MarchR!M45</f>
        <v>22</v>
      </c>
      <c r="I47" s="7">
        <f>MarchR!N45</f>
        <v>13</v>
      </c>
      <c r="J47" s="7">
        <f>MarchR!B45</f>
        <v>378</v>
      </c>
      <c r="K47" s="7">
        <f>MarchR!C45</f>
        <v>257</v>
      </c>
      <c r="L47" s="7">
        <f>MarchR!D45</f>
        <v>121</v>
      </c>
      <c r="M47" s="7">
        <f>MarchR!U38</f>
        <v>15</v>
      </c>
      <c r="N47" s="7">
        <f>MarchR!G45</f>
        <v>31</v>
      </c>
      <c r="O47" s="7">
        <f>MarchR!O45</f>
        <v>263</v>
      </c>
      <c r="P47" s="7">
        <f>MarchR!P45</f>
        <v>0</v>
      </c>
      <c r="Q47" s="7">
        <f>MarchR!Q45</f>
        <v>5</v>
      </c>
      <c r="R47" s="7">
        <f>MarchR!R45</f>
        <v>0</v>
      </c>
      <c r="S47" s="7">
        <f>MarchR!E45</f>
        <v>111</v>
      </c>
      <c r="T47" s="7">
        <f>MarchR!F45</f>
        <v>99</v>
      </c>
    </row>
    <row r="48" spans="1:20">
      <c r="A48" s="8" t="s">
        <v>50</v>
      </c>
      <c r="B48" s="8">
        <f>'YTD Totals'!B48</f>
        <v>15339</v>
      </c>
      <c r="C48" s="8">
        <f>February!D47</f>
        <v>7913</v>
      </c>
      <c r="D48" s="8">
        <f>MarchR!I46</f>
        <v>15080</v>
      </c>
      <c r="E48" s="8">
        <f>MarchR!J46</f>
        <v>90</v>
      </c>
      <c r="F48" s="8">
        <f>MarchR!K46</f>
        <v>576</v>
      </c>
      <c r="G48" s="8">
        <f>MarchR!L46</f>
        <v>15008</v>
      </c>
      <c r="H48" s="8">
        <f>MarchR!M46</f>
        <v>33</v>
      </c>
      <c r="I48" s="8">
        <f>MarchR!N46</f>
        <v>92</v>
      </c>
      <c r="J48" s="8">
        <f>MarchR!B46</f>
        <v>1447</v>
      </c>
      <c r="K48" s="8">
        <f>MarchR!C46</f>
        <v>725</v>
      </c>
      <c r="L48" s="8">
        <f>MarchR!D46</f>
        <v>722</v>
      </c>
      <c r="M48" s="8">
        <f>MarchR!U39</f>
        <v>94</v>
      </c>
      <c r="N48" s="8">
        <f>MarchR!G46</f>
        <v>203</v>
      </c>
      <c r="O48" s="8">
        <f>MarchR!O46</f>
        <v>1460</v>
      </c>
      <c r="P48" s="8">
        <f>MarchR!P46</f>
        <v>1</v>
      </c>
      <c r="Q48" s="8">
        <f>MarchR!Q46</f>
        <v>27</v>
      </c>
      <c r="R48" s="8">
        <f>MarchR!R46</f>
        <v>0</v>
      </c>
      <c r="S48" s="8">
        <f>MarchR!E46</f>
        <v>433</v>
      </c>
      <c r="T48" s="8">
        <f>MarchR!F46</f>
        <v>335</v>
      </c>
    </row>
    <row r="49" spans="1:20">
      <c r="A49" s="7" t="s">
        <v>51</v>
      </c>
      <c r="B49" s="7">
        <f>'YTD Totals'!B49</f>
        <v>32621</v>
      </c>
      <c r="C49" s="7">
        <f>February!D48</f>
        <v>15213</v>
      </c>
      <c r="D49" s="7">
        <f>MarchR!I47</f>
        <v>30215</v>
      </c>
      <c r="E49" s="7">
        <f>MarchR!J47</f>
        <v>152</v>
      </c>
      <c r="F49" s="7">
        <f>MarchR!K47</f>
        <v>1769</v>
      </c>
      <c r="G49" s="7">
        <f>MarchR!L47</f>
        <v>29507</v>
      </c>
      <c r="H49" s="7">
        <f>MarchR!M47</f>
        <v>59</v>
      </c>
      <c r="I49" s="7">
        <f>MarchR!N47</f>
        <v>628</v>
      </c>
      <c r="J49" s="7">
        <f>MarchR!B47</f>
        <v>4421</v>
      </c>
      <c r="K49" s="7">
        <f>MarchR!C47</f>
        <v>1273</v>
      </c>
      <c r="L49" s="7">
        <f>MarchR!D47</f>
        <v>3148</v>
      </c>
      <c r="M49" s="7">
        <f>MarchR!U24</f>
        <v>213</v>
      </c>
      <c r="N49" s="7">
        <f>MarchR!G47</f>
        <v>299</v>
      </c>
      <c r="O49" s="7">
        <f>MarchR!O47</f>
        <v>1758</v>
      </c>
      <c r="P49" s="7">
        <f>MarchR!P47</f>
        <v>12</v>
      </c>
      <c r="Q49" s="7">
        <f>MarchR!Q47</f>
        <v>34</v>
      </c>
      <c r="R49" s="7">
        <f>MarchR!R47</f>
        <v>0</v>
      </c>
      <c r="S49" s="7">
        <f>MarchR!E47</f>
        <v>545</v>
      </c>
      <c r="T49" s="7">
        <f>MarchR!F47</f>
        <v>719</v>
      </c>
    </row>
    <row r="50" spans="1:20">
      <c r="A50" s="8" t="s">
        <v>52</v>
      </c>
      <c r="B50" s="8">
        <f>'YTD Totals'!B50</f>
        <v>23275</v>
      </c>
      <c r="C50" s="8">
        <f>February!D49</f>
        <v>30120</v>
      </c>
      <c r="D50" s="8">
        <f>MarchR!I48</f>
        <v>23191</v>
      </c>
      <c r="E50" s="8">
        <f>MarchR!J48</f>
        <v>144</v>
      </c>
      <c r="F50" s="8">
        <f>MarchR!K48</f>
        <v>24</v>
      </c>
      <c r="G50" s="8">
        <f>MarchR!L48</f>
        <v>23100</v>
      </c>
      <c r="H50" s="8">
        <f>MarchR!M48</f>
        <v>102</v>
      </c>
      <c r="I50" s="8">
        <f>MarchR!N48</f>
        <v>3</v>
      </c>
      <c r="J50" s="8">
        <f>MarchR!B48</f>
        <v>2353</v>
      </c>
      <c r="K50" s="8">
        <f>MarchR!C48</f>
        <v>934</v>
      </c>
      <c r="L50" s="8">
        <f>MarchR!D48</f>
        <v>1419</v>
      </c>
      <c r="M50" s="8">
        <f>MarchR!U40</f>
        <v>287</v>
      </c>
      <c r="N50" s="8">
        <f>MarchR!G48</f>
        <v>272</v>
      </c>
      <c r="O50" s="8">
        <f>MarchR!O48</f>
        <v>1884</v>
      </c>
      <c r="P50" s="8">
        <f>MarchR!P48</f>
        <v>7</v>
      </c>
      <c r="Q50" s="8">
        <f>MarchR!Q48</f>
        <v>42</v>
      </c>
      <c r="R50" s="8">
        <f>MarchR!R48</f>
        <v>0</v>
      </c>
      <c r="S50" s="8">
        <f>MarchR!E48</f>
        <v>461</v>
      </c>
      <c r="T50" s="8">
        <f>MarchR!F48</f>
        <v>261</v>
      </c>
    </row>
    <row r="51" spans="1:20">
      <c r="A51" s="7" t="s">
        <v>53</v>
      </c>
      <c r="B51" s="7">
        <f>'YTD Totals'!B51</f>
        <v>10987</v>
      </c>
      <c r="C51" s="7">
        <f>February!D50</f>
        <v>22803</v>
      </c>
      <c r="D51" s="7">
        <f>MarchR!I49</f>
        <v>10933</v>
      </c>
      <c r="E51" s="7">
        <f>MarchR!J49</f>
        <v>99</v>
      </c>
      <c r="F51" s="7">
        <f>MarchR!K49</f>
        <v>16</v>
      </c>
      <c r="G51" s="7">
        <f>MarchR!L49</f>
        <v>10360</v>
      </c>
      <c r="H51" s="7">
        <f>MarchR!M49</f>
        <v>32</v>
      </c>
      <c r="I51" s="7">
        <f>MarchR!N49</f>
        <v>9</v>
      </c>
      <c r="J51" s="7">
        <f>MarchR!B49</f>
        <v>1349</v>
      </c>
      <c r="K51" s="7">
        <f>MarchR!C49</f>
        <v>501</v>
      </c>
      <c r="L51" s="7">
        <f>MarchR!D49</f>
        <v>848</v>
      </c>
      <c r="M51" s="7">
        <f>MarchR!U41</f>
        <v>102</v>
      </c>
      <c r="N51" s="7">
        <f>MarchR!G49</f>
        <v>148</v>
      </c>
      <c r="O51" s="7">
        <f>MarchR!O49</f>
        <v>1162</v>
      </c>
      <c r="P51" s="7">
        <f>MarchR!P49</f>
        <v>3</v>
      </c>
      <c r="Q51" s="7">
        <f>MarchR!Q49</f>
        <v>25</v>
      </c>
      <c r="R51" s="7">
        <f>MarchR!R49</f>
        <v>0</v>
      </c>
      <c r="S51" s="7">
        <f>MarchR!E49</f>
        <v>204</v>
      </c>
      <c r="T51" s="7">
        <f>MarchR!F49</f>
        <v>299</v>
      </c>
    </row>
    <row r="52" spans="1:20">
      <c r="A52" s="8" t="s">
        <v>54</v>
      </c>
      <c r="B52" s="8">
        <f>'YTD Totals'!B52</f>
        <v>29873</v>
      </c>
      <c r="C52" s="8">
        <f>February!D51</f>
        <v>10851</v>
      </c>
      <c r="D52" s="8">
        <f>MarchR!I50</f>
        <v>29022</v>
      </c>
      <c r="E52" s="8">
        <f>MarchR!J50</f>
        <v>432</v>
      </c>
      <c r="F52" s="8">
        <f>MarchR!K50</f>
        <v>660</v>
      </c>
      <c r="G52" s="8">
        <f>MarchR!L50</f>
        <v>28672</v>
      </c>
      <c r="H52" s="8">
        <f>MarchR!M50</f>
        <v>197</v>
      </c>
      <c r="I52" s="8">
        <f>MarchR!N50</f>
        <v>272</v>
      </c>
      <c r="J52" s="8">
        <f>MarchR!B50</f>
        <v>2706</v>
      </c>
      <c r="K52" s="8">
        <f>MarchR!C50</f>
        <v>1192</v>
      </c>
      <c r="L52" s="8">
        <f>MarchR!D50</f>
        <v>1514</v>
      </c>
      <c r="M52" s="8">
        <f>MarchR!U42</f>
        <v>487</v>
      </c>
      <c r="N52" s="8">
        <f>MarchR!G50</f>
        <v>308</v>
      </c>
      <c r="O52" s="8">
        <f>MarchR!O50</f>
        <v>5010</v>
      </c>
      <c r="P52" s="8">
        <f>MarchR!P50</f>
        <v>57</v>
      </c>
      <c r="Q52" s="8">
        <f>MarchR!Q50</f>
        <v>57</v>
      </c>
      <c r="R52" s="8">
        <f>MarchR!R50</f>
        <v>2</v>
      </c>
      <c r="S52" s="8">
        <f>MarchR!E50</f>
        <v>330</v>
      </c>
      <c r="T52" s="8">
        <f>MarchR!F50</f>
        <v>518</v>
      </c>
    </row>
    <row r="53" spans="1:20">
      <c r="A53" s="7" t="s">
        <v>55</v>
      </c>
      <c r="B53" s="7">
        <f>'YTD Totals'!B53</f>
        <v>10952</v>
      </c>
      <c r="C53" s="7">
        <f>February!D52</f>
        <v>28468</v>
      </c>
      <c r="D53" s="7">
        <f>MarchR!I51</f>
        <v>10718</v>
      </c>
      <c r="E53" s="7">
        <f>MarchR!J51</f>
        <v>78</v>
      </c>
      <c r="F53" s="7">
        <f>MarchR!K51</f>
        <v>132</v>
      </c>
      <c r="G53" s="7">
        <f>MarchR!L51</f>
        <v>10644</v>
      </c>
      <c r="H53" s="7">
        <f>MarchR!M51</f>
        <v>10</v>
      </c>
      <c r="I53" s="7">
        <f>MarchR!N51</f>
        <v>28</v>
      </c>
      <c r="J53" s="7">
        <f>MarchR!B51</f>
        <v>385</v>
      </c>
      <c r="K53" s="7">
        <f>MarchR!C51</f>
        <v>283</v>
      </c>
      <c r="L53" s="7">
        <f>MarchR!D51</f>
        <v>102</v>
      </c>
      <c r="M53" s="7">
        <f>MarchR!U13</f>
        <v>22</v>
      </c>
      <c r="N53" s="7">
        <f>MarchR!G51</f>
        <v>54</v>
      </c>
      <c r="O53" s="7">
        <f>MarchR!O51</f>
        <v>671</v>
      </c>
      <c r="P53" s="7">
        <f>MarchR!P51</f>
        <v>3</v>
      </c>
      <c r="Q53" s="7">
        <f>MarchR!Q51</f>
        <v>7</v>
      </c>
      <c r="R53" s="7">
        <f>MarchR!R51</f>
        <v>0</v>
      </c>
      <c r="S53" s="7">
        <f>MarchR!E51</f>
        <v>90</v>
      </c>
      <c r="T53" s="7">
        <f>MarchR!F51</f>
        <v>99</v>
      </c>
    </row>
    <row r="54" spans="1:20">
      <c r="A54" s="8" t="s">
        <v>56</v>
      </c>
      <c r="B54" s="8">
        <f>'YTD Totals'!B54</f>
        <v>22764</v>
      </c>
      <c r="C54" s="8">
        <f>February!D53</f>
        <v>10750</v>
      </c>
      <c r="D54" s="8">
        <f>MarchR!I52</f>
        <v>22923</v>
      </c>
      <c r="E54" s="8">
        <f>MarchR!J52</f>
        <v>135</v>
      </c>
      <c r="F54" s="8">
        <f>MarchR!K52</f>
        <v>9</v>
      </c>
      <c r="G54" s="8">
        <f>MarchR!L52</f>
        <v>22240</v>
      </c>
      <c r="H54" s="8">
        <f>MarchR!M52</f>
        <v>57</v>
      </c>
      <c r="I54" s="8">
        <f>MarchR!N52</f>
        <v>4</v>
      </c>
      <c r="J54" s="8">
        <f>MarchR!B52</f>
        <v>2209</v>
      </c>
      <c r="K54" s="8">
        <f>MarchR!C52</f>
        <v>978</v>
      </c>
      <c r="L54" s="8">
        <f>MarchR!D52</f>
        <v>1231</v>
      </c>
      <c r="M54" s="8">
        <f>MarchR!U43</f>
        <v>77</v>
      </c>
      <c r="N54" s="8">
        <f>MarchR!G52</f>
        <v>167</v>
      </c>
      <c r="O54" s="8">
        <f>MarchR!O52</f>
        <v>1270</v>
      </c>
      <c r="P54" s="8">
        <f>MarchR!P52</f>
        <v>8</v>
      </c>
      <c r="Q54" s="8">
        <f>MarchR!Q52</f>
        <v>20</v>
      </c>
      <c r="R54" s="8">
        <f>MarchR!R52</f>
        <v>27</v>
      </c>
      <c r="S54" s="8">
        <f>MarchR!E52</f>
        <v>400</v>
      </c>
      <c r="T54" s="8">
        <f>MarchR!F52</f>
        <v>339</v>
      </c>
    </row>
    <row r="55" spans="1:20">
      <c r="A55" s="7" t="s">
        <v>57</v>
      </c>
      <c r="B55" s="7">
        <f>'YTD Totals'!B55</f>
        <v>10330</v>
      </c>
      <c r="C55" s="7">
        <f>February!D54</f>
        <v>22303</v>
      </c>
      <c r="D55" s="7">
        <f>MarchR!I53</f>
        <v>10503</v>
      </c>
      <c r="E55" s="7">
        <f>MarchR!J53</f>
        <v>86</v>
      </c>
      <c r="F55" s="7">
        <f>MarchR!K53</f>
        <v>0</v>
      </c>
      <c r="G55" s="7">
        <f>MarchR!L53</f>
        <v>10328</v>
      </c>
      <c r="H55" s="7">
        <f>MarchR!M53</f>
        <v>7</v>
      </c>
      <c r="I55" s="7">
        <f>MarchR!N53</f>
        <v>0</v>
      </c>
      <c r="J55" s="7">
        <f>MarchR!B53</f>
        <v>250</v>
      </c>
      <c r="K55" s="7">
        <f>MarchR!C53</f>
        <v>153</v>
      </c>
      <c r="L55" s="7">
        <f>MarchR!D53</f>
        <v>97</v>
      </c>
      <c r="M55" s="7">
        <f>MarchR!U44</f>
        <v>1</v>
      </c>
      <c r="N55" s="7">
        <f>MarchR!G53</f>
        <v>17</v>
      </c>
      <c r="O55" s="7">
        <f>MarchR!O53</f>
        <v>286</v>
      </c>
      <c r="P55" s="7">
        <f>MarchR!P53</f>
        <v>0</v>
      </c>
      <c r="Q55" s="7">
        <f>MarchR!Q53</f>
        <v>0</v>
      </c>
      <c r="R55" s="7">
        <f>MarchR!R53</f>
        <v>1</v>
      </c>
      <c r="S55" s="7">
        <f>MarchR!E53</f>
        <v>49</v>
      </c>
      <c r="T55" s="7">
        <f>MarchR!F53</f>
        <v>155</v>
      </c>
    </row>
    <row r="56" spans="1:20">
      <c r="A56" s="8" t="s">
        <v>58</v>
      </c>
      <c r="B56" s="8">
        <f>'YTD Totals'!B56</f>
        <v>14521</v>
      </c>
      <c r="C56" s="8">
        <f>February!D55</f>
        <v>10553</v>
      </c>
      <c r="D56" s="8">
        <f>MarchR!I54</f>
        <v>14917</v>
      </c>
      <c r="E56" s="8">
        <f>MarchR!J54</f>
        <v>155</v>
      </c>
      <c r="F56" s="8">
        <f>MarchR!K54</f>
        <v>90</v>
      </c>
      <c r="G56" s="8">
        <f>MarchR!L54</f>
        <v>14816</v>
      </c>
      <c r="H56" s="8">
        <f>MarchR!M54</f>
        <v>21</v>
      </c>
      <c r="I56" s="8">
        <f>MarchR!N54</f>
        <v>40</v>
      </c>
      <c r="J56" s="8">
        <f>MarchR!B54</f>
        <v>280</v>
      </c>
      <c r="K56" s="8">
        <f>MarchR!C54</f>
        <v>103</v>
      </c>
      <c r="L56" s="8">
        <f>MarchR!D54</f>
        <v>177</v>
      </c>
      <c r="M56" s="8">
        <f>MarchR!U45</f>
        <v>14</v>
      </c>
      <c r="N56" s="8">
        <f>MarchR!G54</f>
        <v>29</v>
      </c>
      <c r="O56" s="8">
        <f>MarchR!O54</f>
        <v>729</v>
      </c>
      <c r="P56" s="8">
        <f>MarchR!P54</f>
        <v>1</v>
      </c>
      <c r="Q56" s="8">
        <f>MarchR!Q54</f>
        <v>10</v>
      </c>
      <c r="R56" s="8">
        <f>MarchR!R54</f>
        <v>0</v>
      </c>
      <c r="S56" s="8">
        <f>MarchR!E54</f>
        <v>189</v>
      </c>
      <c r="T56" s="8">
        <f>MarchR!F54</f>
        <v>32</v>
      </c>
    </row>
    <row r="57" spans="1:20">
      <c r="A57" s="7" t="s">
        <v>59</v>
      </c>
      <c r="B57" s="7">
        <f>'YTD Totals'!B57</f>
        <v>14622</v>
      </c>
      <c r="C57" s="7">
        <f>February!D56</f>
        <v>14582</v>
      </c>
      <c r="D57" s="7">
        <f>MarchR!I55</f>
        <v>14746</v>
      </c>
      <c r="E57" s="7">
        <f>MarchR!J55</f>
        <v>93</v>
      </c>
      <c r="F57" s="7">
        <f>MarchR!K55</f>
        <v>1</v>
      </c>
      <c r="G57" s="7">
        <f>MarchR!L55</f>
        <v>14336</v>
      </c>
      <c r="H57" s="7">
        <f>MarchR!M55</f>
        <v>29</v>
      </c>
      <c r="I57" s="7">
        <f>MarchR!N55</f>
        <v>0</v>
      </c>
      <c r="J57" s="7">
        <f>MarchR!B55</f>
        <v>401</v>
      </c>
      <c r="K57" s="7">
        <f>MarchR!C55</f>
        <v>210</v>
      </c>
      <c r="L57" s="7">
        <f>MarchR!D55</f>
        <v>191</v>
      </c>
      <c r="M57" s="7">
        <f>MarchR!U46</f>
        <v>57</v>
      </c>
      <c r="N57" s="7">
        <f>MarchR!G55</f>
        <v>44</v>
      </c>
      <c r="O57" s="7">
        <f>MarchR!O55</f>
        <v>784</v>
      </c>
      <c r="P57" s="7">
        <f>MarchR!P55</f>
        <v>4</v>
      </c>
      <c r="Q57" s="7">
        <f>MarchR!Q55</f>
        <v>2</v>
      </c>
      <c r="R57" s="7">
        <f>MarchR!R55</f>
        <v>0</v>
      </c>
      <c r="S57" s="7">
        <f>MarchR!E55</f>
        <v>214</v>
      </c>
      <c r="T57" s="7">
        <f>MarchR!F55</f>
        <v>170</v>
      </c>
    </row>
    <row r="58" spans="1:20">
      <c r="A58" s="6" t="s">
        <v>68</v>
      </c>
      <c r="B58" s="6">
        <f>'YTD Totals'!B58</f>
        <v>1060029</v>
      </c>
      <c r="C58" s="6">
        <f t="shared" ref="C58:T58" si="4">SUM(C46:C57)+SUM(C17:C44)+SUM(C2:C15)</f>
        <v>1050670</v>
      </c>
      <c r="D58" s="6">
        <f t="shared" si="4"/>
        <v>1016414</v>
      </c>
      <c r="E58" s="6">
        <f t="shared" si="4"/>
        <v>7543</v>
      </c>
      <c r="F58" s="6">
        <f t="shared" si="4"/>
        <v>11406</v>
      </c>
      <c r="G58" s="6">
        <f>MarchR!X2</f>
        <v>402879</v>
      </c>
      <c r="H58" s="6">
        <f>MarchR!X3</f>
        <v>2283</v>
      </c>
      <c r="I58" s="6">
        <f>MarchR!X4</f>
        <v>3761</v>
      </c>
      <c r="J58" s="6">
        <f t="shared" si="4"/>
        <v>82434</v>
      </c>
      <c r="K58" s="6">
        <f t="shared" si="4"/>
        <v>38214</v>
      </c>
      <c r="L58" s="6">
        <f t="shared" si="4"/>
        <v>44220</v>
      </c>
      <c r="M58" s="6">
        <f>SUM(M2:M57)</f>
        <v>9007</v>
      </c>
      <c r="N58" s="6">
        <f t="shared" si="4"/>
        <v>8353</v>
      </c>
      <c r="O58" s="6">
        <f t="shared" si="4"/>
        <v>124758</v>
      </c>
      <c r="P58" s="6">
        <f>SUM(Q46:Q57)+SUM(Q17:Q44)+SUM(Q2:Q15)</f>
        <v>1244</v>
      </c>
      <c r="Q58" s="6">
        <f>SUM(P46:P57)+SUM(P17:P44)+SUM(P2:P15)</f>
        <v>398</v>
      </c>
      <c r="R58" s="6">
        <f t="shared" si="4"/>
        <v>117</v>
      </c>
      <c r="S58" s="6">
        <f t="shared" si="4"/>
        <v>14501</v>
      </c>
      <c r="T58" s="6">
        <f t="shared" si="4"/>
        <v>14501</v>
      </c>
    </row>
  </sheetData>
  <sheetProtection autoFilter="0"/>
  <autoFilter ref="A1:T58" xr:uid="{00000000-0009-0000-0000-000013000000}"/>
  <dataValidations disablePrompts="1" count="1">
    <dataValidation allowBlank="1" showInputMessage="1" showErrorMessage="1" prompt="If your library has 10 copies of THE BRETHREN by John Grisham on the same bibliographic record, you have 1 title and 2 items" sqref="G1" xr:uid="{00000000-0002-0000-1300-000000000000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X55"/>
  <sheetViews>
    <sheetView topLeftCell="K1" workbookViewId="0">
      <selection activeCell="B5" sqref="B5"/>
    </sheetView>
  </sheetViews>
  <sheetFormatPr defaultRowHeight="15"/>
  <cols>
    <col min="2" max="18" width="21.7109375" customWidth="1"/>
  </cols>
  <sheetData>
    <row r="1" spans="1:24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  <c r="W1" t="s">
        <v>220</v>
      </c>
      <c r="X1" t="s">
        <v>221</v>
      </c>
    </row>
    <row r="2" spans="1:24">
      <c r="A2" t="s">
        <v>7</v>
      </c>
      <c r="B2">
        <v>5634</v>
      </c>
      <c r="C2">
        <v>2857</v>
      </c>
      <c r="D2">
        <v>2777</v>
      </c>
      <c r="E2">
        <v>1176</v>
      </c>
      <c r="F2">
        <v>867</v>
      </c>
      <c r="G2">
        <v>491</v>
      </c>
      <c r="H2">
        <v>59178</v>
      </c>
      <c r="I2">
        <v>59182</v>
      </c>
      <c r="J2">
        <v>345</v>
      </c>
      <c r="K2">
        <v>341</v>
      </c>
      <c r="L2">
        <v>57848</v>
      </c>
      <c r="M2">
        <v>152</v>
      </c>
      <c r="N2">
        <v>177</v>
      </c>
      <c r="O2">
        <v>6692</v>
      </c>
      <c r="P2">
        <v>25</v>
      </c>
      <c r="Q2">
        <v>92</v>
      </c>
      <c r="R2">
        <v>6</v>
      </c>
      <c r="T2" s="30" t="s">
        <v>91</v>
      </c>
      <c r="U2" s="31">
        <v>502</v>
      </c>
      <c r="W2" t="s">
        <v>222</v>
      </c>
      <c r="X2">
        <v>402879</v>
      </c>
    </row>
    <row r="3" spans="1:24">
      <c r="A3" t="s">
        <v>8</v>
      </c>
      <c r="B3">
        <v>1602</v>
      </c>
      <c r="C3">
        <v>966</v>
      </c>
      <c r="D3">
        <v>636</v>
      </c>
      <c r="E3">
        <v>308</v>
      </c>
      <c r="F3">
        <v>421</v>
      </c>
      <c r="G3">
        <v>203</v>
      </c>
      <c r="H3">
        <v>26486</v>
      </c>
      <c r="I3">
        <v>26269</v>
      </c>
      <c r="J3">
        <v>138</v>
      </c>
      <c r="K3">
        <v>355</v>
      </c>
      <c r="L3">
        <v>25830</v>
      </c>
      <c r="M3">
        <v>43</v>
      </c>
      <c r="N3">
        <v>142</v>
      </c>
      <c r="O3">
        <v>4105</v>
      </c>
      <c r="P3">
        <v>11</v>
      </c>
      <c r="Q3">
        <v>35</v>
      </c>
      <c r="R3">
        <v>1</v>
      </c>
      <c r="T3" s="30" t="s">
        <v>92</v>
      </c>
      <c r="U3" s="31">
        <v>355</v>
      </c>
      <c r="W3" t="s">
        <v>223</v>
      </c>
      <c r="X3">
        <v>2283</v>
      </c>
    </row>
    <row r="4" spans="1:24">
      <c r="A4" t="s">
        <v>9</v>
      </c>
      <c r="B4">
        <v>8422</v>
      </c>
      <c r="C4">
        <v>3680</v>
      </c>
      <c r="D4">
        <v>4742</v>
      </c>
      <c r="E4">
        <v>998</v>
      </c>
      <c r="F4">
        <v>1177</v>
      </c>
      <c r="G4">
        <v>640</v>
      </c>
      <c r="H4">
        <v>65379</v>
      </c>
      <c r="I4">
        <v>65375</v>
      </c>
      <c r="J4">
        <v>593</v>
      </c>
      <c r="K4">
        <v>597</v>
      </c>
      <c r="L4">
        <v>62250</v>
      </c>
      <c r="M4">
        <v>298</v>
      </c>
      <c r="N4">
        <v>158</v>
      </c>
      <c r="O4">
        <v>6952</v>
      </c>
      <c r="P4">
        <v>11</v>
      </c>
      <c r="Q4">
        <v>110</v>
      </c>
      <c r="R4">
        <v>2</v>
      </c>
      <c r="T4" s="30" t="s">
        <v>93</v>
      </c>
      <c r="U4" s="31">
        <v>5</v>
      </c>
      <c r="W4" t="s">
        <v>224</v>
      </c>
      <c r="X4">
        <v>3761</v>
      </c>
    </row>
    <row r="5" spans="1:24">
      <c r="A5" t="s">
        <v>10</v>
      </c>
      <c r="B5">
        <v>205</v>
      </c>
      <c r="C5">
        <v>86</v>
      </c>
      <c r="D5">
        <v>119</v>
      </c>
      <c r="E5">
        <v>84</v>
      </c>
      <c r="F5">
        <v>35</v>
      </c>
      <c r="G5">
        <v>16</v>
      </c>
      <c r="H5">
        <v>12035</v>
      </c>
      <c r="I5">
        <v>12071</v>
      </c>
      <c r="J5">
        <v>37</v>
      </c>
      <c r="K5">
        <v>1</v>
      </c>
      <c r="L5">
        <v>11795</v>
      </c>
      <c r="M5">
        <v>6</v>
      </c>
      <c r="N5">
        <v>1</v>
      </c>
      <c r="O5">
        <v>165</v>
      </c>
      <c r="P5">
        <v>1</v>
      </c>
      <c r="Q5">
        <v>2</v>
      </c>
      <c r="R5">
        <v>0</v>
      </c>
      <c r="T5" s="30" t="s">
        <v>94</v>
      </c>
      <c r="U5" s="31">
        <v>1073</v>
      </c>
    </row>
    <row r="6" spans="1:24">
      <c r="A6" t="s">
        <v>11</v>
      </c>
      <c r="B6">
        <v>5169</v>
      </c>
      <c r="C6">
        <v>2391</v>
      </c>
      <c r="D6">
        <v>2778</v>
      </c>
      <c r="E6">
        <v>745</v>
      </c>
      <c r="F6">
        <v>942</v>
      </c>
      <c r="G6">
        <v>518</v>
      </c>
      <c r="H6">
        <v>58497</v>
      </c>
      <c r="I6">
        <v>58348</v>
      </c>
      <c r="J6">
        <v>504</v>
      </c>
      <c r="K6">
        <v>653</v>
      </c>
      <c r="L6">
        <v>56127</v>
      </c>
      <c r="M6">
        <v>273</v>
      </c>
      <c r="N6">
        <v>257</v>
      </c>
      <c r="O6">
        <v>12700</v>
      </c>
      <c r="P6">
        <v>19</v>
      </c>
      <c r="Q6">
        <v>75</v>
      </c>
      <c r="R6">
        <v>2</v>
      </c>
      <c r="T6" s="30" t="s">
        <v>95</v>
      </c>
      <c r="U6" s="31">
        <v>149</v>
      </c>
    </row>
    <row r="7" spans="1:24">
      <c r="A7" t="s">
        <v>12</v>
      </c>
      <c r="B7">
        <v>742</v>
      </c>
      <c r="C7">
        <v>527</v>
      </c>
      <c r="D7">
        <v>215</v>
      </c>
      <c r="E7">
        <v>111</v>
      </c>
      <c r="F7">
        <v>172</v>
      </c>
      <c r="G7">
        <v>75</v>
      </c>
      <c r="H7">
        <v>14258</v>
      </c>
      <c r="I7">
        <v>14318</v>
      </c>
      <c r="J7">
        <v>73</v>
      </c>
      <c r="K7">
        <v>13</v>
      </c>
      <c r="L7">
        <v>14225</v>
      </c>
      <c r="M7">
        <v>18</v>
      </c>
      <c r="N7">
        <v>9</v>
      </c>
      <c r="O7">
        <v>677</v>
      </c>
      <c r="P7">
        <v>3</v>
      </c>
      <c r="Q7">
        <v>11</v>
      </c>
      <c r="R7">
        <v>0</v>
      </c>
      <c r="T7" s="30" t="s">
        <v>96</v>
      </c>
      <c r="U7" s="31">
        <v>13</v>
      </c>
    </row>
    <row r="8" spans="1:24">
      <c r="A8" t="s">
        <v>13</v>
      </c>
      <c r="B8">
        <v>380</v>
      </c>
      <c r="C8">
        <v>312</v>
      </c>
      <c r="D8">
        <v>68</v>
      </c>
      <c r="E8">
        <v>59</v>
      </c>
      <c r="F8">
        <v>101</v>
      </c>
      <c r="G8">
        <v>44</v>
      </c>
      <c r="H8">
        <v>9607</v>
      </c>
      <c r="I8">
        <v>9603</v>
      </c>
      <c r="J8">
        <v>0</v>
      </c>
      <c r="K8">
        <v>4</v>
      </c>
      <c r="L8">
        <v>9448</v>
      </c>
      <c r="M8">
        <v>0</v>
      </c>
      <c r="N8">
        <v>2</v>
      </c>
      <c r="O8">
        <v>530</v>
      </c>
      <c r="P8">
        <v>1</v>
      </c>
      <c r="Q8">
        <v>4</v>
      </c>
      <c r="R8">
        <v>0</v>
      </c>
      <c r="T8" s="30" t="s">
        <v>97</v>
      </c>
      <c r="U8" s="31">
        <v>400</v>
      </c>
    </row>
    <row r="9" spans="1:24">
      <c r="A9" t="s">
        <v>14</v>
      </c>
      <c r="B9">
        <v>243</v>
      </c>
      <c r="C9">
        <v>175</v>
      </c>
      <c r="D9">
        <v>68</v>
      </c>
      <c r="E9">
        <v>44</v>
      </c>
      <c r="F9">
        <v>30</v>
      </c>
      <c r="G9">
        <v>40</v>
      </c>
      <c r="H9">
        <v>8215</v>
      </c>
      <c r="I9">
        <v>8144</v>
      </c>
      <c r="J9">
        <v>44</v>
      </c>
      <c r="K9">
        <v>115</v>
      </c>
      <c r="L9">
        <v>8033</v>
      </c>
      <c r="M9">
        <v>10</v>
      </c>
      <c r="N9">
        <v>36</v>
      </c>
      <c r="O9">
        <v>203</v>
      </c>
      <c r="P9">
        <v>3</v>
      </c>
      <c r="Q9">
        <v>6</v>
      </c>
      <c r="R9">
        <v>20</v>
      </c>
      <c r="T9" s="30" t="s">
        <v>98</v>
      </c>
      <c r="U9" s="31">
        <v>19</v>
      </c>
    </row>
    <row r="10" spans="1:24">
      <c r="A10" t="s">
        <v>15</v>
      </c>
      <c r="B10">
        <v>41</v>
      </c>
      <c r="C10">
        <v>9</v>
      </c>
      <c r="D10">
        <v>32</v>
      </c>
      <c r="E10">
        <v>33</v>
      </c>
      <c r="F10">
        <v>0</v>
      </c>
      <c r="G10">
        <v>13</v>
      </c>
      <c r="H10">
        <v>5361</v>
      </c>
      <c r="I10">
        <v>5355</v>
      </c>
      <c r="J10">
        <v>54</v>
      </c>
      <c r="K10">
        <v>60</v>
      </c>
      <c r="L10">
        <v>5278</v>
      </c>
      <c r="M10">
        <v>0</v>
      </c>
      <c r="N10">
        <v>12</v>
      </c>
      <c r="O10">
        <v>126</v>
      </c>
      <c r="P10">
        <v>0</v>
      </c>
      <c r="Q10">
        <v>0</v>
      </c>
      <c r="R10">
        <v>0</v>
      </c>
      <c r="T10" s="30" t="s">
        <v>99</v>
      </c>
      <c r="U10" s="31">
        <v>43</v>
      </c>
    </row>
    <row r="11" spans="1:2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350</v>
      </c>
      <c r="I11">
        <v>350</v>
      </c>
      <c r="J11">
        <v>0</v>
      </c>
      <c r="K11">
        <v>0</v>
      </c>
      <c r="L11">
        <v>350</v>
      </c>
      <c r="M11">
        <v>0</v>
      </c>
      <c r="N11">
        <v>0</v>
      </c>
      <c r="O11">
        <v>45</v>
      </c>
      <c r="P11">
        <v>0</v>
      </c>
      <c r="Q11">
        <v>2</v>
      </c>
      <c r="R11">
        <v>0</v>
      </c>
      <c r="T11" s="30" t="s">
        <v>100</v>
      </c>
      <c r="U11" s="31">
        <v>15</v>
      </c>
    </row>
    <row r="12" spans="1:24">
      <c r="A12" t="s">
        <v>17</v>
      </c>
      <c r="B12">
        <v>139</v>
      </c>
      <c r="C12">
        <v>49</v>
      </c>
      <c r="D12">
        <v>90</v>
      </c>
      <c r="E12">
        <v>50</v>
      </c>
      <c r="F12">
        <v>40</v>
      </c>
      <c r="G12">
        <v>19</v>
      </c>
      <c r="H12">
        <v>3082</v>
      </c>
      <c r="I12">
        <v>3100</v>
      </c>
      <c r="J12">
        <v>18</v>
      </c>
      <c r="K12">
        <v>0</v>
      </c>
      <c r="L12">
        <v>3053</v>
      </c>
      <c r="M12">
        <v>11</v>
      </c>
      <c r="N12">
        <v>0</v>
      </c>
      <c r="O12">
        <v>521</v>
      </c>
      <c r="P12">
        <v>4</v>
      </c>
      <c r="Q12">
        <v>3</v>
      </c>
      <c r="R12">
        <v>0</v>
      </c>
      <c r="T12" s="30" t="s">
        <v>101</v>
      </c>
      <c r="U12" s="31">
        <v>1</v>
      </c>
    </row>
    <row r="13" spans="1:24">
      <c r="A13" t="s">
        <v>18</v>
      </c>
      <c r="B13">
        <v>539</v>
      </c>
      <c r="C13">
        <v>306</v>
      </c>
      <c r="D13">
        <v>233</v>
      </c>
      <c r="E13">
        <v>180</v>
      </c>
      <c r="F13">
        <v>199</v>
      </c>
      <c r="G13">
        <v>50</v>
      </c>
      <c r="H13">
        <v>5110</v>
      </c>
      <c r="I13">
        <v>5177</v>
      </c>
      <c r="J13">
        <v>71</v>
      </c>
      <c r="K13">
        <v>4</v>
      </c>
      <c r="L13">
        <v>5067</v>
      </c>
      <c r="M13">
        <v>26</v>
      </c>
      <c r="N13">
        <v>4</v>
      </c>
      <c r="O13">
        <v>547</v>
      </c>
      <c r="P13">
        <v>3</v>
      </c>
      <c r="Q13">
        <v>6</v>
      </c>
      <c r="R13">
        <v>0</v>
      </c>
      <c r="T13" s="30" t="s">
        <v>102</v>
      </c>
      <c r="U13" s="31">
        <v>22</v>
      </c>
    </row>
    <row r="14" spans="1:24">
      <c r="A14" t="s">
        <v>19</v>
      </c>
      <c r="B14">
        <v>732</v>
      </c>
      <c r="C14">
        <v>380</v>
      </c>
      <c r="D14">
        <v>352</v>
      </c>
      <c r="E14">
        <v>381</v>
      </c>
      <c r="F14">
        <v>141</v>
      </c>
      <c r="G14">
        <v>119</v>
      </c>
      <c r="H14">
        <v>11828</v>
      </c>
      <c r="I14">
        <v>11906</v>
      </c>
      <c r="J14">
        <v>101</v>
      </c>
      <c r="K14">
        <v>23</v>
      </c>
      <c r="L14">
        <v>11626</v>
      </c>
      <c r="M14">
        <v>44</v>
      </c>
      <c r="N14">
        <v>9</v>
      </c>
      <c r="O14">
        <v>1217</v>
      </c>
      <c r="P14">
        <v>8</v>
      </c>
      <c r="Q14">
        <v>11</v>
      </c>
      <c r="R14">
        <v>0</v>
      </c>
      <c r="T14" s="30" t="s">
        <v>103</v>
      </c>
      <c r="U14" s="31">
        <v>143</v>
      </c>
    </row>
    <row r="15" spans="1:24">
      <c r="A15" t="s">
        <v>20</v>
      </c>
      <c r="B15">
        <v>682</v>
      </c>
      <c r="C15">
        <v>333</v>
      </c>
      <c r="D15">
        <v>349</v>
      </c>
      <c r="E15">
        <v>147</v>
      </c>
      <c r="F15">
        <v>150</v>
      </c>
      <c r="G15">
        <v>70</v>
      </c>
      <c r="H15">
        <v>7497</v>
      </c>
      <c r="I15">
        <v>7532</v>
      </c>
      <c r="J15">
        <v>95</v>
      </c>
      <c r="K15">
        <v>60</v>
      </c>
      <c r="L15">
        <v>7413</v>
      </c>
      <c r="M15">
        <v>48</v>
      </c>
      <c r="N15">
        <v>19</v>
      </c>
      <c r="O15">
        <v>830</v>
      </c>
      <c r="P15">
        <v>3</v>
      </c>
      <c r="Q15">
        <v>7</v>
      </c>
      <c r="R15">
        <v>0</v>
      </c>
      <c r="T15" s="30" t="s">
        <v>104</v>
      </c>
      <c r="U15" s="31">
        <v>39</v>
      </c>
    </row>
    <row r="16" spans="1:24">
      <c r="A16" t="s">
        <v>21</v>
      </c>
      <c r="B16">
        <v>135</v>
      </c>
      <c r="C16">
        <v>77</v>
      </c>
      <c r="D16">
        <v>58</v>
      </c>
      <c r="E16">
        <v>109</v>
      </c>
      <c r="F16">
        <v>40</v>
      </c>
      <c r="G16">
        <v>28</v>
      </c>
      <c r="H16">
        <v>9119</v>
      </c>
      <c r="I16">
        <v>9105</v>
      </c>
      <c r="J16">
        <v>17</v>
      </c>
      <c r="K16">
        <v>31</v>
      </c>
      <c r="L16">
        <v>8965</v>
      </c>
      <c r="M16">
        <v>1</v>
      </c>
      <c r="N16">
        <v>9</v>
      </c>
      <c r="O16">
        <v>420</v>
      </c>
      <c r="P16">
        <v>1</v>
      </c>
      <c r="Q16">
        <v>2</v>
      </c>
      <c r="R16">
        <v>1</v>
      </c>
      <c r="T16" s="30" t="s">
        <v>105</v>
      </c>
      <c r="U16" s="31">
        <v>374</v>
      </c>
    </row>
    <row r="17" spans="1:21">
      <c r="A17" t="s">
        <v>22</v>
      </c>
      <c r="B17">
        <v>1491</v>
      </c>
      <c r="C17">
        <v>651</v>
      </c>
      <c r="D17">
        <v>840</v>
      </c>
      <c r="E17">
        <v>442</v>
      </c>
      <c r="F17">
        <v>567</v>
      </c>
      <c r="G17">
        <v>130</v>
      </c>
      <c r="H17">
        <v>16147</v>
      </c>
      <c r="I17">
        <v>16198</v>
      </c>
      <c r="J17">
        <v>122</v>
      </c>
      <c r="K17">
        <v>71</v>
      </c>
      <c r="L17">
        <v>15917</v>
      </c>
      <c r="M17">
        <v>49</v>
      </c>
      <c r="N17">
        <v>11</v>
      </c>
      <c r="O17">
        <v>2312</v>
      </c>
      <c r="P17">
        <v>9</v>
      </c>
      <c r="Q17">
        <v>25</v>
      </c>
      <c r="R17">
        <v>0</v>
      </c>
      <c r="T17" s="30" t="s">
        <v>175</v>
      </c>
      <c r="U17" s="31">
        <v>7</v>
      </c>
    </row>
    <row r="18" spans="1:21">
      <c r="A18" t="s">
        <v>23</v>
      </c>
      <c r="B18">
        <v>621</v>
      </c>
      <c r="C18">
        <v>154</v>
      </c>
      <c r="D18">
        <v>467</v>
      </c>
      <c r="E18">
        <v>88</v>
      </c>
      <c r="F18">
        <v>83</v>
      </c>
      <c r="G18">
        <v>24</v>
      </c>
      <c r="H18">
        <v>11474</v>
      </c>
      <c r="I18">
        <v>11516</v>
      </c>
      <c r="J18">
        <v>42</v>
      </c>
      <c r="K18">
        <v>0</v>
      </c>
      <c r="L18">
        <v>11385</v>
      </c>
      <c r="M18">
        <v>3</v>
      </c>
      <c r="N18">
        <v>0</v>
      </c>
      <c r="O18">
        <v>119</v>
      </c>
      <c r="P18">
        <v>0</v>
      </c>
      <c r="Q18">
        <v>0</v>
      </c>
      <c r="R18">
        <v>0</v>
      </c>
      <c r="T18" s="30" t="s">
        <v>106</v>
      </c>
      <c r="U18" s="31">
        <v>27</v>
      </c>
    </row>
    <row r="19" spans="1:21">
      <c r="A19" t="s">
        <v>24</v>
      </c>
      <c r="B19">
        <v>1020</v>
      </c>
      <c r="C19">
        <v>518</v>
      </c>
      <c r="D19">
        <v>502</v>
      </c>
      <c r="E19">
        <v>205</v>
      </c>
      <c r="F19">
        <v>305</v>
      </c>
      <c r="G19">
        <v>98</v>
      </c>
      <c r="H19">
        <v>29697</v>
      </c>
      <c r="I19">
        <v>29669</v>
      </c>
      <c r="J19">
        <v>211</v>
      </c>
      <c r="K19">
        <v>239</v>
      </c>
      <c r="L19">
        <v>28956</v>
      </c>
      <c r="M19">
        <v>53</v>
      </c>
      <c r="N19">
        <v>78</v>
      </c>
      <c r="O19">
        <v>2947</v>
      </c>
      <c r="P19">
        <v>0</v>
      </c>
      <c r="Q19">
        <v>23</v>
      </c>
      <c r="R19">
        <v>0</v>
      </c>
      <c r="T19" s="30" t="s">
        <v>107</v>
      </c>
      <c r="U19" s="31">
        <v>343</v>
      </c>
    </row>
    <row r="20" spans="1:21">
      <c r="A20" t="s">
        <v>173</v>
      </c>
      <c r="B20">
        <v>26</v>
      </c>
      <c r="C20">
        <v>24</v>
      </c>
      <c r="D20">
        <v>2</v>
      </c>
      <c r="E20">
        <v>55</v>
      </c>
      <c r="F20">
        <v>0</v>
      </c>
      <c r="G20">
        <v>14</v>
      </c>
      <c r="H20">
        <v>6203</v>
      </c>
      <c r="I20">
        <v>6394</v>
      </c>
      <c r="J20">
        <v>197</v>
      </c>
      <c r="K20">
        <v>6</v>
      </c>
      <c r="L20">
        <v>5817</v>
      </c>
      <c r="M20">
        <v>100</v>
      </c>
      <c r="N20">
        <v>1</v>
      </c>
      <c r="O20">
        <v>6274</v>
      </c>
      <c r="P20">
        <v>0</v>
      </c>
      <c r="Q20">
        <v>1</v>
      </c>
      <c r="R20">
        <v>1</v>
      </c>
      <c r="T20" s="30" t="s">
        <v>108</v>
      </c>
      <c r="U20" s="31">
        <v>1975</v>
      </c>
    </row>
    <row r="21" spans="1:21">
      <c r="A21" t="s">
        <v>25</v>
      </c>
      <c r="B21">
        <v>2006</v>
      </c>
      <c r="C21">
        <v>1237</v>
      </c>
      <c r="D21">
        <v>769</v>
      </c>
      <c r="E21">
        <v>310</v>
      </c>
      <c r="F21">
        <v>449</v>
      </c>
      <c r="G21">
        <v>273</v>
      </c>
      <c r="H21">
        <v>26085</v>
      </c>
      <c r="I21">
        <v>26190</v>
      </c>
      <c r="J21">
        <v>107</v>
      </c>
      <c r="K21">
        <v>2</v>
      </c>
      <c r="L21">
        <v>25514</v>
      </c>
      <c r="M21">
        <v>31</v>
      </c>
      <c r="N21">
        <v>1</v>
      </c>
      <c r="O21">
        <v>4356</v>
      </c>
      <c r="P21">
        <v>13</v>
      </c>
      <c r="Q21">
        <v>63</v>
      </c>
      <c r="R21">
        <v>0</v>
      </c>
      <c r="T21" s="30" t="s">
        <v>109</v>
      </c>
      <c r="U21" s="31">
        <v>72</v>
      </c>
    </row>
    <row r="22" spans="1:21">
      <c r="A22" t="s">
        <v>26</v>
      </c>
      <c r="B22">
        <v>89</v>
      </c>
      <c r="C22">
        <v>56</v>
      </c>
      <c r="D22">
        <v>33</v>
      </c>
      <c r="E22">
        <v>124</v>
      </c>
      <c r="F22">
        <v>19</v>
      </c>
      <c r="G22">
        <v>22</v>
      </c>
      <c r="H22">
        <v>14096</v>
      </c>
      <c r="I22">
        <v>13620</v>
      </c>
      <c r="J22">
        <v>48</v>
      </c>
      <c r="K22">
        <v>528</v>
      </c>
      <c r="L22">
        <v>13135</v>
      </c>
      <c r="M22">
        <v>11</v>
      </c>
      <c r="N22">
        <v>162</v>
      </c>
      <c r="O22">
        <v>1687</v>
      </c>
      <c r="P22">
        <v>1</v>
      </c>
      <c r="Q22">
        <v>1</v>
      </c>
      <c r="R22">
        <v>3</v>
      </c>
      <c r="T22" s="30" t="s">
        <v>110</v>
      </c>
      <c r="U22" s="31">
        <v>452</v>
      </c>
    </row>
    <row r="23" spans="1:21">
      <c r="A23" t="s">
        <v>27</v>
      </c>
      <c r="B23">
        <v>2495</v>
      </c>
      <c r="C23">
        <v>1215</v>
      </c>
      <c r="D23">
        <v>1280</v>
      </c>
      <c r="E23">
        <v>589</v>
      </c>
      <c r="F23">
        <v>470</v>
      </c>
      <c r="G23">
        <v>255</v>
      </c>
      <c r="H23">
        <v>22185</v>
      </c>
      <c r="I23">
        <v>22295</v>
      </c>
      <c r="J23">
        <v>186</v>
      </c>
      <c r="K23">
        <v>76</v>
      </c>
      <c r="L23">
        <v>21689</v>
      </c>
      <c r="M23">
        <v>93</v>
      </c>
      <c r="N23">
        <v>27</v>
      </c>
      <c r="O23">
        <v>3416</v>
      </c>
      <c r="P23">
        <v>13</v>
      </c>
      <c r="Q23">
        <v>38</v>
      </c>
      <c r="R23">
        <v>3</v>
      </c>
      <c r="T23" s="30" t="s">
        <v>111</v>
      </c>
      <c r="U23" s="31">
        <v>105</v>
      </c>
    </row>
    <row r="24" spans="1:21">
      <c r="A24" t="s">
        <v>28</v>
      </c>
      <c r="B24">
        <v>10615</v>
      </c>
      <c r="C24">
        <v>4955</v>
      </c>
      <c r="D24">
        <v>5660</v>
      </c>
      <c r="E24">
        <v>1174</v>
      </c>
      <c r="F24">
        <v>1716</v>
      </c>
      <c r="G24">
        <v>721</v>
      </c>
      <c r="H24">
        <v>89796</v>
      </c>
      <c r="I24">
        <v>90232</v>
      </c>
      <c r="J24">
        <v>800</v>
      </c>
      <c r="K24">
        <v>364</v>
      </c>
      <c r="L24">
        <v>82441</v>
      </c>
      <c r="M24">
        <v>397</v>
      </c>
      <c r="N24">
        <v>150</v>
      </c>
      <c r="O24">
        <v>17559</v>
      </c>
      <c r="P24">
        <v>65</v>
      </c>
      <c r="Q24">
        <v>126</v>
      </c>
      <c r="R24">
        <v>0</v>
      </c>
      <c r="T24" s="30" t="s">
        <v>112</v>
      </c>
      <c r="U24" s="31">
        <v>213</v>
      </c>
    </row>
    <row r="25" spans="1:21">
      <c r="A25" t="s">
        <v>29</v>
      </c>
      <c r="B25">
        <v>840</v>
      </c>
      <c r="C25">
        <v>454</v>
      </c>
      <c r="D25">
        <v>386</v>
      </c>
      <c r="E25">
        <v>289</v>
      </c>
      <c r="F25">
        <v>166</v>
      </c>
      <c r="G25">
        <v>87</v>
      </c>
      <c r="H25">
        <v>13584</v>
      </c>
      <c r="I25">
        <v>13659</v>
      </c>
      <c r="J25">
        <v>180</v>
      </c>
      <c r="K25">
        <v>105</v>
      </c>
      <c r="L25">
        <v>13449</v>
      </c>
      <c r="M25">
        <v>61</v>
      </c>
      <c r="N25">
        <v>54</v>
      </c>
      <c r="O25">
        <v>897</v>
      </c>
      <c r="P25">
        <v>2</v>
      </c>
      <c r="Q25">
        <v>13</v>
      </c>
      <c r="R25">
        <v>0</v>
      </c>
      <c r="T25" s="30" t="s">
        <v>113</v>
      </c>
      <c r="U25" s="31">
        <v>9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400</v>
      </c>
      <c r="P26">
        <v>7</v>
      </c>
      <c r="Q26">
        <v>1</v>
      </c>
      <c r="R26">
        <v>0</v>
      </c>
      <c r="T26" s="30" t="s">
        <v>114</v>
      </c>
      <c r="U26" s="31">
        <v>126</v>
      </c>
    </row>
    <row r="27" spans="1:21">
      <c r="A27" t="s">
        <v>31</v>
      </c>
      <c r="B27">
        <v>1169</v>
      </c>
      <c r="C27">
        <v>551</v>
      </c>
      <c r="D27">
        <v>618</v>
      </c>
      <c r="E27">
        <v>194</v>
      </c>
      <c r="F27">
        <v>281</v>
      </c>
      <c r="G27">
        <v>97</v>
      </c>
      <c r="H27">
        <v>14451</v>
      </c>
      <c r="I27">
        <v>14377</v>
      </c>
      <c r="J27">
        <v>84</v>
      </c>
      <c r="K27">
        <v>158</v>
      </c>
      <c r="L27">
        <v>14121</v>
      </c>
      <c r="M27">
        <v>29</v>
      </c>
      <c r="N27">
        <v>42</v>
      </c>
      <c r="O27">
        <v>1065</v>
      </c>
      <c r="P27">
        <v>3</v>
      </c>
      <c r="Q27">
        <v>8</v>
      </c>
      <c r="R27">
        <v>0</v>
      </c>
      <c r="T27" s="30" t="s">
        <v>115</v>
      </c>
      <c r="U27" s="31">
        <v>129</v>
      </c>
    </row>
    <row r="28" spans="1:21">
      <c r="A28" t="s">
        <v>32</v>
      </c>
      <c r="B28">
        <v>367</v>
      </c>
      <c r="C28">
        <v>144</v>
      </c>
      <c r="D28">
        <v>223</v>
      </c>
      <c r="E28">
        <v>61</v>
      </c>
      <c r="F28">
        <v>92</v>
      </c>
      <c r="G28">
        <v>43</v>
      </c>
      <c r="H28">
        <v>4071</v>
      </c>
      <c r="I28">
        <v>3902</v>
      </c>
      <c r="J28">
        <v>128</v>
      </c>
      <c r="K28">
        <v>297</v>
      </c>
      <c r="L28">
        <v>3890</v>
      </c>
      <c r="M28">
        <v>22</v>
      </c>
      <c r="N28">
        <v>14</v>
      </c>
      <c r="O28">
        <v>596</v>
      </c>
      <c r="P28">
        <v>1</v>
      </c>
      <c r="Q28">
        <v>10</v>
      </c>
      <c r="R28">
        <v>0</v>
      </c>
      <c r="T28" s="30" t="s">
        <v>116</v>
      </c>
      <c r="U28" s="31">
        <v>9</v>
      </c>
    </row>
    <row r="29" spans="1:21">
      <c r="A29" t="s">
        <v>33</v>
      </c>
      <c r="B29">
        <v>2114</v>
      </c>
      <c r="C29">
        <v>989</v>
      </c>
      <c r="D29">
        <v>1125</v>
      </c>
      <c r="E29">
        <v>485</v>
      </c>
      <c r="F29">
        <v>361</v>
      </c>
      <c r="G29">
        <v>189</v>
      </c>
      <c r="H29">
        <v>16676</v>
      </c>
      <c r="I29">
        <v>16617</v>
      </c>
      <c r="J29">
        <v>173</v>
      </c>
      <c r="K29">
        <v>232</v>
      </c>
      <c r="L29">
        <v>16469</v>
      </c>
      <c r="M29">
        <v>76</v>
      </c>
      <c r="N29">
        <v>44</v>
      </c>
      <c r="O29">
        <v>1821</v>
      </c>
      <c r="P29">
        <v>8</v>
      </c>
      <c r="Q29">
        <v>30</v>
      </c>
      <c r="R29">
        <v>0</v>
      </c>
      <c r="T29" s="30" t="s">
        <v>117</v>
      </c>
      <c r="U29" s="31">
        <v>12</v>
      </c>
    </row>
    <row r="30" spans="1:21">
      <c r="A30" t="s">
        <v>34</v>
      </c>
      <c r="B30">
        <v>35</v>
      </c>
      <c r="C30">
        <v>31</v>
      </c>
      <c r="D30">
        <v>4</v>
      </c>
      <c r="E30">
        <v>14</v>
      </c>
      <c r="F30">
        <v>18</v>
      </c>
      <c r="G30">
        <v>7</v>
      </c>
      <c r="H30">
        <v>756</v>
      </c>
      <c r="I30">
        <v>763</v>
      </c>
      <c r="J30">
        <v>7</v>
      </c>
      <c r="K30">
        <v>0</v>
      </c>
      <c r="L30">
        <v>694</v>
      </c>
      <c r="M30">
        <v>6</v>
      </c>
      <c r="N30">
        <v>0</v>
      </c>
      <c r="O30">
        <v>372</v>
      </c>
      <c r="P30">
        <v>0</v>
      </c>
      <c r="Q30">
        <v>1</v>
      </c>
      <c r="R30">
        <v>1</v>
      </c>
      <c r="T30" s="30" t="s">
        <v>118</v>
      </c>
      <c r="U30" s="31">
        <v>193</v>
      </c>
    </row>
    <row r="31" spans="1:21">
      <c r="A31" t="s">
        <v>35</v>
      </c>
      <c r="B31">
        <v>356</v>
      </c>
      <c r="C31">
        <v>157</v>
      </c>
      <c r="D31">
        <v>199</v>
      </c>
      <c r="E31">
        <v>186</v>
      </c>
      <c r="F31">
        <v>53</v>
      </c>
      <c r="G31">
        <v>43</v>
      </c>
      <c r="H31">
        <v>20085</v>
      </c>
      <c r="I31">
        <v>20024</v>
      </c>
      <c r="J31">
        <v>79</v>
      </c>
      <c r="K31">
        <v>140</v>
      </c>
      <c r="L31">
        <v>19379</v>
      </c>
      <c r="M31">
        <v>24</v>
      </c>
      <c r="N31">
        <v>37</v>
      </c>
      <c r="O31">
        <v>561</v>
      </c>
      <c r="P31">
        <v>1</v>
      </c>
      <c r="Q31">
        <v>3</v>
      </c>
      <c r="R31">
        <v>0</v>
      </c>
      <c r="T31" s="30" t="s">
        <v>119</v>
      </c>
      <c r="U31" s="31">
        <v>77</v>
      </c>
    </row>
    <row r="32" spans="1:21">
      <c r="A32" t="s">
        <v>36</v>
      </c>
      <c r="B32">
        <v>2265</v>
      </c>
      <c r="C32">
        <v>1460</v>
      </c>
      <c r="D32">
        <v>805</v>
      </c>
      <c r="E32">
        <v>407</v>
      </c>
      <c r="F32">
        <v>436</v>
      </c>
      <c r="G32">
        <v>312</v>
      </c>
      <c r="H32">
        <v>23946</v>
      </c>
      <c r="I32">
        <v>24060</v>
      </c>
      <c r="J32">
        <v>199</v>
      </c>
      <c r="K32">
        <v>85</v>
      </c>
      <c r="L32">
        <v>23877</v>
      </c>
      <c r="M32">
        <v>76</v>
      </c>
      <c r="N32">
        <v>17</v>
      </c>
      <c r="O32">
        <v>2706</v>
      </c>
      <c r="P32">
        <v>11</v>
      </c>
      <c r="Q32">
        <v>52</v>
      </c>
      <c r="R32">
        <v>5</v>
      </c>
      <c r="T32" s="30" t="s">
        <v>120</v>
      </c>
      <c r="U32" s="31">
        <v>80</v>
      </c>
    </row>
    <row r="33" spans="1:21">
      <c r="A33" t="s">
        <v>37</v>
      </c>
      <c r="B33">
        <v>1297</v>
      </c>
      <c r="C33">
        <v>985</v>
      </c>
      <c r="D33">
        <v>312</v>
      </c>
      <c r="E33">
        <v>351</v>
      </c>
      <c r="F33">
        <v>386</v>
      </c>
      <c r="G33">
        <v>169</v>
      </c>
      <c r="H33">
        <v>21243</v>
      </c>
      <c r="I33">
        <v>18831</v>
      </c>
      <c r="J33">
        <v>116</v>
      </c>
      <c r="K33">
        <v>2528</v>
      </c>
      <c r="L33">
        <v>18649</v>
      </c>
      <c r="M33">
        <v>43</v>
      </c>
      <c r="N33">
        <v>765</v>
      </c>
      <c r="O33">
        <v>2596</v>
      </c>
      <c r="P33">
        <v>5</v>
      </c>
      <c r="Q33">
        <v>28</v>
      </c>
      <c r="R33">
        <v>5</v>
      </c>
      <c r="T33" s="30" t="s">
        <v>121</v>
      </c>
      <c r="U33" s="31">
        <v>517</v>
      </c>
    </row>
    <row r="34" spans="1:21">
      <c r="A34" t="s">
        <v>38</v>
      </c>
      <c r="B34">
        <v>861</v>
      </c>
      <c r="C34">
        <v>523</v>
      </c>
      <c r="D34">
        <v>338</v>
      </c>
      <c r="E34">
        <v>105</v>
      </c>
      <c r="F34">
        <v>201</v>
      </c>
      <c r="G34">
        <v>144</v>
      </c>
      <c r="H34">
        <v>10296</v>
      </c>
      <c r="I34">
        <v>10382</v>
      </c>
      <c r="J34">
        <v>100</v>
      </c>
      <c r="K34">
        <v>14</v>
      </c>
      <c r="L34">
        <v>10189</v>
      </c>
      <c r="M34">
        <v>16</v>
      </c>
      <c r="N34">
        <v>1</v>
      </c>
      <c r="O34">
        <v>1369</v>
      </c>
      <c r="P34">
        <v>4</v>
      </c>
      <c r="Q34">
        <v>17</v>
      </c>
      <c r="R34">
        <v>0</v>
      </c>
      <c r="T34" s="30" t="s">
        <v>122</v>
      </c>
      <c r="U34" s="31">
        <v>107</v>
      </c>
    </row>
    <row r="35" spans="1:21">
      <c r="A35" t="s">
        <v>39</v>
      </c>
      <c r="B35">
        <v>7049</v>
      </c>
      <c r="C35">
        <v>3483</v>
      </c>
      <c r="D35">
        <v>3566</v>
      </c>
      <c r="E35">
        <v>865</v>
      </c>
      <c r="F35">
        <v>791</v>
      </c>
      <c r="G35">
        <v>667</v>
      </c>
      <c r="H35">
        <v>68628</v>
      </c>
      <c r="I35">
        <v>68645</v>
      </c>
      <c r="J35">
        <v>608</v>
      </c>
      <c r="K35">
        <v>591</v>
      </c>
      <c r="L35">
        <v>66335</v>
      </c>
      <c r="M35">
        <v>238</v>
      </c>
      <c r="N35">
        <v>272</v>
      </c>
      <c r="O35">
        <v>13075</v>
      </c>
      <c r="P35">
        <v>33</v>
      </c>
      <c r="Q35">
        <v>123</v>
      </c>
      <c r="R35">
        <v>9</v>
      </c>
      <c r="T35" s="30" t="s">
        <v>123</v>
      </c>
      <c r="U35" s="31">
        <v>252</v>
      </c>
    </row>
    <row r="36" spans="1:21">
      <c r="A36" t="s">
        <v>40</v>
      </c>
      <c r="B36">
        <v>1078</v>
      </c>
      <c r="C36">
        <v>583</v>
      </c>
      <c r="D36">
        <v>495</v>
      </c>
      <c r="E36">
        <v>403</v>
      </c>
      <c r="F36">
        <v>187</v>
      </c>
      <c r="G36">
        <v>145</v>
      </c>
      <c r="H36">
        <v>21191</v>
      </c>
      <c r="I36">
        <v>21235</v>
      </c>
      <c r="J36">
        <v>46</v>
      </c>
      <c r="K36">
        <v>2</v>
      </c>
      <c r="L36">
        <v>20933</v>
      </c>
      <c r="M36">
        <v>16</v>
      </c>
      <c r="N36">
        <v>0</v>
      </c>
      <c r="O36">
        <v>1374</v>
      </c>
      <c r="P36">
        <v>9</v>
      </c>
      <c r="Q36">
        <v>21</v>
      </c>
      <c r="R36">
        <v>0</v>
      </c>
      <c r="T36" s="30" t="s">
        <v>124</v>
      </c>
      <c r="U36" s="31"/>
    </row>
    <row r="37" spans="1:21">
      <c r="A37" t="s">
        <v>41</v>
      </c>
      <c r="B37">
        <v>2507</v>
      </c>
      <c r="C37">
        <v>1035</v>
      </c>
      <c r="D37">
        <v>1472</v>
      </c>
      <c r="E37">
        <v>336</v>
      </c>
      <c r="F37">
        <v>379</v>
      </c>
      <c r="G37">
        <v>308</v>
      </c>
      <c r="H37">
        <v>32233</v>
      </c>
      <c r="I37">
        <v>32173</v>
      </c>
      <c r="J37">
        <v>257</v>
      </c>
      <c r="K37">
        <v>317</v>
      </c>
      <c r="L37">
        <v>31013</v>
      </c>
      <c r="M37">
        <v>122</v>
      </c>
      <c r="N37">
        <v>132</v>
      </c>
      <c r="O37">
        <v>5947</v>
      </c>
      <c r="P37">
        <v>18</v>
      </c>
      <c r="Q37">
        <v>58</v>
      </c>
      <c r="R37">
        <v>28</v>
      </c>
      <c r="T37" s="30" t="s">
        <v>125</v>
      </c>
      <c r="U37" s="31">
        <v>15</v>
      </c>
    </row>
    <row r="38" spans="1:21">
      <c r="A38" t="s">
        <v>42</v>
      </c>
      <c r="B38">
        <v>116</v>
      </c>
      <c r="C38">
        <v>85</v>
      </c>
      <c r="D38">
        <v>31</v>
      </c>
      <c r="E38">
        <v>94</v>
      </c>
      <c r="F38">
        <v>29</v>
      </c>
      <c r="G38">
        <v>20</v>
      </c>
      <c r="H38">
        <v>8982</v>
      </c>
      <c r="I38">
        <v>9041</v>
      </c>
      <c r="J38">
        <v>59</v>
      </c>
      <c r="K38">
        <v>0</v>
      </c>
      <c r="L38">
        <v>9034</v>
      </c>
      <c r="M38">
        <v>29</v>
      </c>
      <c r="N38">
        <v>0</v>
      </c>
      <c r="O38">
        <v>224</v>
      </c>
      <c r="P38">
        <v>1</v>
      </c>
      <c r="Q38">
        <v>0</v>
      </c>
      <c r="R38">
        <v>0</v>
      </c>
      <c r="T38" s="30" t="s">
        <v>126</v>
      </c>
      <c r="U38" s="31">
        <v>15</v>
      </c>
    </row>
    <row r="39" spans="1:21">
      <c r="A39" t="s">
        <v>43</v>
      </c>
      <c r="B39">
        <v>443</v>
      </c>
      <c r="C39">
        <v>22</v>
      </c>
      <c r="D39">
        <v>421</v>
      </c>
      <c r="E39">
        <v>68</v>
      </c>
      <c r="F39">
        <v>44</v>
      </c>
      <c r="G39">
        <v>111</v>
      </c>
      <c r="H39">
        <v>11391</v>
      </c>
      <c r="I39">
        <v>11416</v>
      </c>
      <c r="J39">
        <v>33</v>
      </c>
      <c r="K39">
        <v>8</v>
      </c>
      <c r="L39">
        <v>9979</v>
      </c>
      <c r="M39">
        <v>17</v>
      </c>
      <c r="N39">
        <v>2</v>
      </c>
      <c r="O39">
        <v>238</v>
      </c>
      <c r="P39">
        <v>0</v>
      </c>
      <c r="Q39">
        <v>0</v>
      </c>
      <c r="R39">
        <v>0</v>
      </c>
      <c r="T39" s="30" t="s">
        <v>127</v>
      </c>
      <c r="U39" s="31">
        <v>94</v>
      </c>
    </row>
    <row r="40" spans="1:21">
      <c r="A40" t="s">
        <v>44</v>
      </c>
      <c r="B40">
        <v>2093</v>
      </c>
      <c r="C40">
        <v>5</v>
      </c>
      <c r="D40">
        <v>2088</v>
      </c>
      <c r="E40">
        <v>77</v>
      </c>
      <c r="F40">
        <v>37</v>
      </c>
      <c r="G40">
        <v>369</v>
      </c>
      <c r="H40">
        <v>19761</v>
      </c>
      <c r="I40">
        <v>19738</v>
      </c>
      <c r="J40">
        <v>40</v>
      </c>
      <c r="K40">
        <v>63</v>
      </c>
      <c r="L40">
        <v>15455</v>
      </c>
      <c r="M40">
        <v>16</v>
      </c>
      <c r="N40">
        <v>20</v>
      </c>
      <c r="O40">
        <v>670</v>
      </c>
      <c r="P40">
        <v>0</v>
      </c>
      <c r="Q40">
        <v>2</v>
      </c>
      <c r="R40">
        <v>0</v>
      </c>
      <c r="T40" s="30" t="s">
        <v>128</v>
      </c>
      <c r="U40" s="31">
        <v>287</v>
      </c>
    </row>
    <row r="41" spans="1:21">
      <c r="A41" t="s">
        <v>45</v>
      </c>
      <c r="B41">
        <v>43</v>
      </c>
      <c r="C41">
        <v>43</v>
      </c>
      <c r="D41">
        <v>0</v>
      </c>
      <c r="E41">
        <v>29</v>
      </c>
      <c r="F41">
        <v>4</v>
      </c>
      <c r="G41">
        <v>18</v>
      </c>
      <c r="H41">
        <v>3785</v>
      </c>
      <c r="I41">
        <v>3792</v>
      </c>
      <c r="J41">
        <v>7</v>
      </c>
      <c r="K41">
        <v>0</v>
      </c>
      <c r="L41">
        <v>3536</v>
      </c>
      <c r="M41">
        <v>0</v>
      </c>
      <c r="N41">
        <v>0</v>
      </c>
      <c r="O41">
        <v>364</v>
      </c>
      <c r="P41">
        <v>0</v>
      </c>
      <c r="Q41">
        <v>0</v>
      </c>
      <c r="R41">
        <v>0</v>
      </c>
      <c r="T41" s="30" t="s">
        <v>129</v>
      </c>
      <c r="U41" s="31">
        <v>102</v>
      </c>
    </row>
    <row r="42" spans="1:21">
      <c r="A42" t="s">
        <v>46</v>
      </c>
      <c r="B42">
        <v>152</v>
      </c>
      <c r="C42">
        <v>3</v>
      </c>
      <c r="D42">
        <v>149</v>
      </c>
      <c r="E42">
        <v>0</v>
      </c>
      <c r="F42">
        <v>7</v>
      </c>
      <c r="G42">
        <v>78</v>
      </c>
      <c r="H42">
        <v>4947</v>
      </c>
      <c r="I42">
        <v>4948</v>
      </c>
      <c r="J42">
        <v>1</v>
      </c>
      <c r="K42">
        <v>0</v>
      </c>
      <c r="L42">
        <v>4316</v>
      </c>
      <c r="M42">
        <v>0</v>
      </c>
      <c r="N42">
        <v>0</v>
      </c>
      <c r="O42">
        <v>207</v>
      </c>
      <c r="P42">
        <v>0</v>
      </c>
      <c r="Q42">
        <v>0</v>
      </c>
      <c r="R42">
        <v>0</v>
      </c>
      <c r="T42" s="30" t="s">
        <v>130</v>
      </c>
      <c r="U42" s="31">
        <v>487</v>
      </c>
    </row>
    <row r="43" spans="1:21">
      <c r="A43" t="s">
        <v>47</v>
      </c>
      <c r="B43">
        <v>258</v>
      </c>
      <c r="C43">
        <v>5</v>
      </c>
      <c r="D43">
        <v>253</v>
      </c>
      <c r="E43">
        <v>46</v>
      </c>
      <c r="F43">
        <v>30</v>
      </c>
      <c r="G43">
        <v>75</v>
      </c>
      <c r="H43">
        <v>13374</v>
      </c>
      <c r="I43">
        <v>13385</v>
      </c>
      <c r="J43">
        <v>11</v>
      </c>
      <c r="K43">
        <v>0</v>
      </c>
      <c r="L43">
        <v>9477</v>
      </c>
      <c r="M43">
        <v>6</v>
      </c>
      <c r="N43">
        <v>0</v>
      </c>
      <c r="O43">
        <v>215</v>
      </c>
      <c r="P43">
        <v>0</v>
      </c>
      <c r="Q43">
        <v>1</v>
      </c>
      <c r="R43">
        <v>0</v>
      </c>
      <c r="T43" s="30" t="s">
        <v>131</v>
      </c>
      <c r="U43" s="31">
        <v>77</v>
      </c>
    </row>
    <row r="44" spans="1:21">
      <c r="A44" t="s">
        <v>48</v>
      </c>
      <c r="B44">
        <v>184</v>
      </c>
      <c r="C44">
        <v>89</v>
      </c>
      <c r="D44">
        <v>95</v>
      </c>
      <c r="E44">
        <v>53</v>
      </c>
      <c r="F44">
        <v>49</v>
      </c>
      <c r="G44">
        <v>36</v>
      </c>
      <c r="H44">
        <v>7342</v>
      </c>
      <c r="I44">
        <v>7426</v>
      </c>
      <c r="J44">
        <v>86</v>
      </c>
      <c r="K44">
        <v>2</v>
      </c>
      <c r="L44">
        <v>7275</v>
      </c>
      <c r="M44">
        <v>17</v>
      </c>
      <c r="N44">
        <v>1</v>
      </c>
      <c r="O44">
        <v>384</v>
      </c>
      <c r="P44">
        <v>5</v>
      </c>
      <c r="Q44">
        <v>4</v>
      </c>
      <c r="R44">
        <v>0</v>
      </c>
      <c r="T44" s="30" t="s">
        <v>132</v>
      </c>
      <c r="U44" s="31">
        <v>1</v>
      </c>
    </row>
    <row r="45" spans="1:21">
      <c r="A45" t="s">
        <v>49</v>
      </c>
      <c r="B45">
        <v>378</v>
      </c>
      <c r="C45">
        <v>257</v>
      </c>
      <c r="D45">
        <v>121</v>
      </c>
      <c r="E45">
        <v>111</v>
      </c>
      <c r="F45">
        <v>99</v>
      </c>
      <c r="G45">
        <v>31</v>
      </c>
      <c r="H45">
        <v>7785</v>
      </c>
      <c r="I45">
        <v>7803</v>
      </c>
      <c r="J45">
        <v>62</v>
      </c>
      <c r="K45">
        <v>44</v>
      </c>
      <c r="L45">
        <v>7773</v>
      </c>
      <c r="M45">
        <v>22</v>
      </c>
      <c r="N45">
        <v>13</v>
      </c>
      <c r="O45">
        <v>263</v>
      </c>
      <c r="P45">
        <v>0</v>
      </c>
      <c r="Q45">
        <v>5</v>
      </c>
      <c r="R45">
        <v>0</v>
      </c>
      <c r="T45" s="30" t="s">
        <v>133</v>
      </c>
      <c r="U45" s="31">
        <v>14</v>
      </c>
    </row>
    <row r="46" spans="1:21" ht="15.75" thickBot="1">
      <c r="A46" t="s">
        <v>50</v>
      </c>
      <c r="B46">
        <v>1447</v>
      </c>
      <c r="C46">
        <v>725</v>
      </c>
      <c r="D46">
        <v>722</v>
      </c>
      <c r="E46">
        <v>433</v>
      </c>
      <c r="F46">
        <v>335</v>
      </c>
      <c r="G46">
        <v>203</v>
      </c>
      <c r="H46">
        <v>15566</v>
      </c>
      <c r="I46">
        <v>15080</v>
      </c>
      <c r="J46">
        <v>90</v>
      </c>
      <c r="K46">
        <v>576</v>
      </c>
      <c r="L46">
        <v>15008</v>
      </c>
      <c r="M46">
        <v>33</v>
      </c>
      <c r="N46">
        <v>92</v>
      </c>
      <c r="O46">
        <v>1460</v>
      </c>
      <c r="P46">
        <v>1</v>
      </c>
      <c r="Q46">
        <v>27</v>
      </c>
      <c r="R46">
        <v>0</v>
      </c>
      <c r="T46" s="32" t="s">
        <v>134</v>
      </c>
      <c r="U46" s="31">
        <v>57</v>
      </c>
    </row>
    <row r="47" spans="1:21" ht="15.75" thickTop="1">
      <c r="A47" t="s">
        <v>51</v>
      </c>
      <c r="B47">
        <v>4421</v>
      </c>
      <c r="C47">
        <v>1273</v>
      </c>
      <c r="D47">
        <v>3148</v>
      </c>
      <c r="E47">
        <v>545</v>
      </c>
      <c r="F47">
        <v>719</v>
      </c>
      <c r="G47">
        <v>299</v>
      </c>
      <c r="H47">
        <v>31832</v>
      </c>
      <c r="I47">
        <v>30215</v>
      </c>
      <c r="J47">
        <v>152</v>
      </c>
      <c r="K47">
        <v>1769</v>
      </c>
      <c r="L47">
        <v>29507</v>
      </c>
      <c r="M47">
        <v>59</v>
      </c>
      <c r="N47">
        <v>628</v>
      </c>
      <c r="O47">
        <v>1758</v>
      </c>
      <c r="P47">
        <v>12</v>
      </c>
      <c r="Q47">
        <v>34</v>
      </c>
      <c r="R47">
        <v>0</v>
      </c>
      <c r="U47" s="31">
        <v>0</v>
      </c>
    </row>
    <row r="48" spans="1:21">
      <c r="A48" t="s">
        <v>52</v>
      </c>
      <c r="B48">
        <v>2353</v>
      </c>
      <c r="C48">
        <v>934</v>
      </c>
      <c r="D48">
        <v>1419</v>
      </c>
      <c r="E48">
        <v>461</v>
      </c>
      <c r="F48">
        <v>261</v>
      </c>
      <c r="G48">
        <v>272</v>
      </c>
      <c r="H48">
        <v>23071</v>
      </c>
      <c r="I48">
        <v>23191</v>
      </c>
      <c r="J48">
        <v>144</v>
      </c>
      <c r="K48">
        <v>24</v>
      </c>
      <c r="L48">
        <v>23100</v>
      </c>
      <c r="M48">
        <v>102</v>
      </c>
      <c r="N48">
        <v>3</v>
      </c>
      <c r="O48">
        <v>1884</v>
      </c>
      <c r="P48">
        <v>7</v>
      </c>
      <c r="Q48">
        <v>42</v>
      </c>
      <c r="R48">
        <v>0</v>
      </c>
    </row>
    <row r="49" spans="1:18">
      <c r="A49" t="s">
        <v>53</v>
      </c>
      <c r="B49">
        <v>1349</v>
      </c>
      <c r="C49">
        <v>501</v>
      </c>
      <c r="D49">
        <v>848</v>
      </c>
      <c r="E49">
        <v>204</v>
      </c>
      <c r="F49">
        <v>299</v>
      </c>
      <c r="G49">
        <v>148</v>
      </c>
      <c r="H49">
        <v>10850</v>
      </c>
      <c r="I49">
        <v>10933</v>
      </c>
      <c r="J49">
        <v>99</v>
      </c>
      <c r="K49">
        <v>16</v>
      </c>
      <c r="L49">
        <v>10360</v>
      </c>
      <c r="M49">
        <v>32</v>
      </c>
      <c r="N49">
        <v>9</v>
      </c>
      <c r="O49">
        <v>1162</v>
      </c>
      <c r="P49">
        <v>3</v>
      </c>
      <c r="Q49">
        <v>25</v>
      </c>
      <c r="R49">
        <v>0</v>
      </c>
    </row>
    <row r="50" spans="1:18">
      <c r="A50" t="s">
        <v>54</v>
      </c>
      <c r="B50">
        <v>2706</v>
      </c>
      <c r="C50">
        <v>1192</v>
      </c>
      <c r="D50">
        <v>1514</v>
      </c>
      <c r="E50">
        <v>330</v>
      </c>
      <c r="F50">
        <v>518</v>
      </c>
      <c r="G50">
        <v>308</v>
      </c>
      <c r="H50">
        <v>29250</v>
      </c>
      <c r="I50">
        <v>29022</v>
      </c>
      <c r="J50">
        <v>432</v>
      </c>
      <c r="K50">
        <v>660</v>
      </c>
      <c r="L50">
        <v>28672</v>
      </c>
      <c r="M50">
        <v>197</v>
      </c>
      <c r="N50">
        <v>272</v>
      </c>
      <c r="O50">
        <v>5010</v>
      </c>
      <c r="P50">
        <v>57</v>
      </c>
      <c r="Q50">
        <v>57</v>
      </c>
      <c r="R50">
        <v>2</v>
      </c>
    </row>
    <row r="51" spans="1:18">
      <c r="A51" t="s">
        <v>55</v>
      </c>
      <c r="B51">
        <v>385</v>
      </c>
      <c r="C51">
        <v>283</v>
      </c>
      <c r="D51">
        <v>102</v>
      </c>
      <c r="E51">
        <v>90</v>
      </c>
      <c r="F51">
        <v>99</v>
      </c>
      <c r="G51">
        <v>54</v>
      </c>
      <c r="H51">
        <v>10772</v>
      </c>
      <c r="I51">
        <v>10718</v>
      </c>
      <c r="J51">
        <v>78</v>
      </c>
      <c r="K51">
        <v>132</v>
      </c>
      <c r="L51">
        <v>10644</v>
      </c>
      <c r="M51">
        <v>10</v>
      </c>
      <c r="N51">
        <v>28</v>
      </c>
      <c r="O51">
        <v>671</v>
      </c>
      <c r="P51">
        <v>3</v>
      </c>
      <c r="Q51">
        <v>7</v>
      </c>
      <c r="R51">
        <v>0</v>
      </c>
    </row>
    <row r="52" spans="1:18">
      <c r="A52" t="s">
        <v>56</v>
      </c>
      <c r="B52">
        <v>2209</v>
      </c>
      <c r="C52">
        <v>978</v>
      </c>
      <c r="D52">
        <v>1231</v>
      </c>
      <c r="E52">
        <v>400</v>
      </c>
      <c r="F52">
        <v>339</v>
      </c>
      <c r="G52">
        <v>167</v>
      </c>
      <c r="H52">
        <v>22797</v>
      </c>
      <c r="I52">
        <v>22923</v>
      </c>
      <c r="J52">
        <v>135</v>
      </c>
      <c r="K52">
        <v>9</v>
      </c>
      <c r="L52">
        <v>22240</v>
      </c>
      <c r="M52">
        <v>57</v>
      </c>
      <c r="N52">
        <v>4</v>
      </c>
      <c r="O52">
        <v>1270</v>
      </c>
      <c r="P52">
        <v>8</v>
      </c>
      <c r="Q52">
        <v>20</v>
      </c>
      <c r="R52">
        <v>27</v>
      </c>
    </row>
    <row r="53" spans="1:18">
      <c r="A53" t="s">
        <v>57</v>
      </c>
      <c r="B53">
        <v>250</v>
      </c>
      <c r="C53">
        <v>153</v>
      </c>
      <c r="D53">
        <v>97</v>
      </c>
      <c r="E53">
        <v>49</v>
      </c>
      <c r="F53">
        <v>155</v>
      </c>
      <c r="G53">
        <v>17</v>
      </c>
      <c r="H53">
        <v>10417</v>
      </c>
      <c r="I53">
        <v>10503</v>
      </c>
      <c r="J53">
        <v>86</v>
      </c>
      <c r="K53">
        <v>0</v>
      </c>
      <c r="L53">
        <v>10328</v>
      </c>
      <c r="M53">
        <v>7</v>
      </c>
      <c r="N53">
        <v>0</v>
      </c>
      <c r="O53">
        <v>286</v>
      </c>
      <c r="P53">
        <v>0</v>
      </c>
      <c r="Q53">
        <v>0</v>
      </c>
      <c r="R53">
        <v>1</v>
      </c>
    </row>
    <row r="54" spans="1:18">
      <c r="A54" t="s">
        <v>58</v>
      </c>
      <c r="B54">
        <v>280</v>
      </c>
      <c r="C54">
        <v>103</v>
      </c>
      <c r="D54">
        <v>177</v>
      </c>
      <c r="E54">
        <v>189</v>
      </c>
      <c r="F54">
        <v>32</v>
      </c>
      <c r="G54">
        <v>29</v>
      </c>
      <c r="H54">
        <v>14852</v>
      </c>
      <c r="I54">
        <v>14917</v>
      </c>
      <c r="J54">
        <v>155</v>
      </c>
      <c r="K54">
        <v>90</v>
      </c>
      <c r="L54">
        <v>14816</v>
      </c>
      <c r="M54">
        <v>21</v>
      </c>
      <c r="N54">
        <v>40</v>
      </c>
      <c r="O54">
        <v>729</v>
      </c>
      <c r="P54">
        <v>1</v>
      </c>
      <c r="Q54">
        <v>10</v>
      </c>
      <c r="R54">
        <v>0</v>
      </c>
    </row>
    <row r="55" spans="1:18">
      <c r="A55" t="s">
        <v>59</v>
      </c>
      <c r="B55">
        <v>401</v>
      </c>
      <c r="C55">
        <v>210</v>
      </c>
      <c r="D55">
        <v>191</v>
      </c>
      <c r="E55">
        <v>214</v>
      </c>
      <c r="F55">
        <v>170</v>
      </c>
      <c r="G55">
        <v>44</v>
      </c>
      <c r="H55">
        <v>14654</v>
      </c>
      <c r="I55">
        <v>14746</v>
      </c>
      <c r="J55">
        <v>93</v>
      </c>
      <c r="K55">
        <v>1</v>
      </c>
      <c r="L55">
        <v>14336</v>
      </c>
      <c r="M55">
        <v>29</v>
      </c>
      <c r="N55">
        <v>0</v>
      </c>
      <c r="O55">
        <v>784</v>
      </c>
      <c r="P55">
        <v>4</v>
      </c>
      <c r="Q55">
        <v>2</v>
      </c>
      <c r="R55">
        <v>0</v>
      </c>
    </row>
  </sheetData>
  <sheetProtection autoFilter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8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197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60005</v>
      </c>
      <c r="C2" s="7">
        <f>March!D2</f>
        <v>59182</v>
      </c>
      <c r="D2" s="7">
        <f>AprilR!I2</f>
        <v>59064</v>
      </c>
      <c r="E2" s="7">
        <f>AprilR!J2</f>
        <v>290</v>
      </c>
      <c r="F2" s="7">
        <f>AprilR!K2</f>
        <v>408</v>
      </c>
      <c r="G2" s="7">
        <f>AprilR!L2</f>
        <v>57738</v>
      </c>
      <c r="H2" s="7">
        <f>AprilR!M2</f>
        <v>135</v>
      </c>
      <c r="I2" s="7">
        <f>AprilR!N2</f>
        <v>186</v>
      </c>
      <c r="J2" s="7">
        <f>AprilR!B2</f>
        <v>4979</v>
      </c>
      <c r="K2" s="7">
        <f>AprilR!C2</f>
        <v>2489</v>
      </c>
      <c r="L2" s="7">
        <f>AprilR!D2</f>
        <v>2490</v>
      </c>
      <c r="M2" s="7">
        <f>AprilR!U2</f>
        <v>490</v>
      </c>
      <c r="N2" s="7">
        <f>AprilR!G2</f>
        <v>490</v>
      </c>
      <c r="O2" s="7">
        <f>AprilR!O2</f>
        <v>6707</v>
      </c>
      <c r="P2" s="7">
        <f>AprilR!P2</f>
        <v>21</v>
      </c>
      <c r="Q2" s="7">
        <f>AprilR!Q2</f>
        <v>95</v>
      </c>
      <c r="R2" s="7">
        <f>AprilR!R2</f>
        <v>7</v>
      </c>
      <c r="S2" s="7">
        <f>AprilR!E2</f>
        <v>875</v>
      </c>
      <c r="T2" s="7">
        <f>AprilR!F2</f>
        <v>749</v>
      </c>
    </row>
    <row r="3" spans="1:20">
      <c r="A3" s="8" t="s">
        <v>8</v>
      </c>
      <c r="B3" s="8">
        <f>'YTD Totals'!B3</f>
        <v>26133</v>
      </c>
      <c r="C3" s="8">
        <f>March!D3</f>
        <v>26269</v>
      </c>
      <c r="D3" s="8">
        <f>AprilR!I3</f>
        <v>25854</v>
      </c>
      <c r="E3" s="8">
        <f>AprilR!J3</f>
        <v>108</v>
      </c>
      <c r="F3" s="8">
        <f>AprilR!K3</f>
        <v>519</v>
      </c>
      <c r="G3" s="8">
        <f>AprilR!L3</f>
        <v>25428</v>
      </c>
      <c r="H3" s="8">
        <f>AprilR!M3</f>
        <v>38</v>
      </c>
      <c r="I3" s="8">
        <f>AprilR!N3</f>
        <v>200</v>
      </c>
      <c r="J3" s="8">
        <f>AprilR!B3</f>
        <v>1275</v>
      </c>
      <c r="K3" s="8">
        <f>AprilR!C3</f>
        <v>817</v>
      </c>
      <c r="L3" s="8">
        <f>AprilR!D3</f>
        <v>458</v>
      </c>
      <c r="M3" s="8">
        <f>AprilR!U3</f>
        <v>311</v>
      </c>
      <c r="N3" s="8">
        <f>AprilR!G3</f>
        <v>175</v>
      </c>
      <c r="O3" s="8">
        <f>AprilR!O3</f>
        <v>4109</v>
      </c>
      <c r="P3" s="8">
        <f>AprilR!P3</f>
        <v>5</v>
      </c>
      <c r="Q3" s="8">
        <f>AprilR!Q3</f>
        <v>32</v>
      </c>
      <c r="R3" s="8">
        <f>AprilR!R3</f>
        <v>0</v>
      </c>
      <c r="S3" s="8">
        <f>AprilR!E3</f>
        <v>223</v>
      </c>
      <c r="T3" s="8">
        <f>AprilR!F3</f>
        <v>353</v>
      </c>
    </row>
    <row r="4" spans="1:20">
      <c r="A4" s="7" t="s">
        <v>9</v>
      </c>
      <c r="B4" s="7">
        <f>'YTD Totals'!B4</f>
        <v>67246</v>
      </c>
      <c r="C4" s="7">
        <f>March!D4</f>
        <v>65375</v>
      </c>
      <c r="D4" s="7">
        <f>AprilR!I4</f>
        <v>65646</v>
      </c>
      <c r="E4" s="7">
        <f>AprilR!J4</f>
        <v>588</v>
      </c>
      <c r="F4" s="7">
        <f>AprilR!K4</f>
        <v>298</v>
      </c>
      <c r="G4" s="7">
        <f>AprilR!L4</f>
        <v>62493</v>
      </c>
      <c r="H4" s="7">
        <f>AprilR!M4</f>
        <v>350</v>
      </c>
      <c r="I4" s="7">
        <f>AprilR!N4</f>
        <v>90</v>
      </c>
      <c r="J4" s="7">
        <f>AprilR!B4</f>
        <v>7000</v>
      </c>
      <c r="K4" s="7">
        <f>AprilR!C4</f>
        <v>3026</v>
      </c>
      <c r="L4" s="7">
        <f>AprilR!D4</f>
        <v>3974</v>
      </c>
      <c r="M4" s="7">
        <f>AprilR!U5</f>
        <v>918</v>
      </c>
      <c r="N4" s="7">
        <f>AprilR!G4</f>
        <v>589</v>
      </c>
      <c r="O4" s="7">
        <f>AprilR!O4</f>
        <v>6967</v>
      </c>
      <c r="P4" s="7">
        <f>AprilR!P4</f>
        <v>21</v>
      </c>
      <c r="Q4" s="7">
        <f>AprilR!Q4</f>
        <v>116</v>
      </c>
      <c r="R4" s="7">
        <f>AprilR!R4</f>
        <v>3</v>
      </c>
      <c r="S4" s="7">
        <f>AprilR!E4</f>
        <v>816</v>
      </c>
      <c r="T4" s="7">
        <f>AprilR!F4</f>
        <v>954</v>
      </c>
    </row>
    <row r="5" spans="1:20">
      <c r="A5" s="8" t="s">
        <v>10</v>
      </c>
      <c r="B5" s="8">
        <f>'YTD Totals'!B5</f>
        <v>11962</v>
      </c>
      <c r="C5" s="8">
        <f>March!D5</f>
        <v>12071</v>
      </c>
      <c r="D5" s="8">
        <f>AprilR!I5</f>
        <v>12087</v>
      </c>
      <c r="E5" s="8">
        <f>AprilR!J5</f>
        <v>16</v>
      </c>
      <c r="F5" s="8">
        <f>AprilR!K5</f>
        <v>0</v>
      </c>
      <c r="G5" s="8">
        <f>AprilR!L5</f>
        <v>11811</v>
      </c>
      <c r="H5" s="8">
        <f>AprilR!M5</f>
        <v>6</v>
      </c>
      <c r="I5" s="8">
        <f>AprilR!N5</f>
        <v>0</v>
      </c>
      <c r="J5" s="8">
        <f>AprilR!B5</f>
        <v>253</v>
      </c>
      <c r="K5" s="8">
        <f>AprilR!C5</f>
        <v>136</v>
      </c>
      <c r="L5" s="8">
        <f>AprilR!D5</f>
        <v>117</v>
      </c>
      <c r="M5" s="8">
        <f>AprilR!U7</f>
        <v>18</v>
      </c>
      <c r="N5" s="8">
        <f>AprilR!G5</f>
        <v>18</v>
      </c>
      <c r="O5" s="8">
        <f>AprilR!O5</f>
        <v>166</v>
      </c>
      <c r="P5" s="8">
        <f>AprilR!P5</f>
        <v>1</v>
      </c>
      <c r="Q5" s="8">
        <f>AprilR!Q5</f>
        <v>3</v>
      </c>
      <c r="R5" s="8">
        <f>AprilR!R5</f>
        <v>0</v>
      </c>
      <c r="S5" s="8">
        <f>AprilR!E5</f>
        <v>58</v>
      </c>
      <c r="T5" s="8">
        <f>AprilR!F5</f>
        <v>18</v>
      </c>
    </row>
    <row r="6" spans="1:20">
      <c r="A6" s="7" t="s">
        <v>11</v>
      </c>
      <c r="B6" s="7">
        <f>'YTD Totals'!B6</f>
        <v>57156</v>
      </c>
      <c r="C6" s="7">
        <f>March!D6</f>
        <v>58348</v>
      </c>
      <c r="D6" s="7">
        <f>AprilR!I6</f>
        <v>58325</v>
      </c>
      <c r="E6" s="7">
        <f>AprilR!J6</f>
        <v>446</v>
      </c>
      <c r="F6" s="7">
        <f>AprilR!K6</f>
        <v>449</v>
      </c>
      <c r="G6" s="7">
        <f>AprilR!L6</f>
        <v>56120</v>
      </c>
      <c r="H6" s="7">
        <f>AprilR!M6</f>
        <v>280</v>
      </c>
      <c r="I6" s="7">
        <f>AprilR!N6</f>
        <v>93</v>
      </c>
      <c r="J6" s="7">
        <f>AprilR!B6</f>
        <v>4708</v>
      </c>
      <c r="K6" s="7">
        <f>AprilR!C6</f>
        <v>2168</v>
      </c>
      <c r="L6" s="7">
        <f>AprilR!D6</f>
        <v>2540</v>
      </c>
      <c r="M6" s="7">
        <f>AprilR!U8</f>
        <v>438</v>
      </c>
      <c r="N6" s="7">
        <f>AprilR!G6</f>
        <v>479</v>
      </c>
      <c r="O6" s="7">
        <f>AprilR!O6</f>
        <v>12708</v>
      </c>
      <c r="P6" s="7">
        <f>AprilR!P6</f>
        <v>14</v>
      </c>
      <c r="Q6" s="7">
        <f>AprilR!Q6</f>
        <v>103</v>
      </c>
      <c r="R6" s="7">
        <f>AprilR!R6</f>
        <v>2</v>
      </c>
      <c r="S6" s="7">
        <f>AprilR!E6</f>
        <v>713</v>
      </c>
      <c r="T6" s="7">
        <f>AprilR!F6</f>
        <v>916</v>
      </c>
    </row>
    <row r="7" spans="1:20">
      <c r="A7" s="8" t="s">
        <v>12</v>
      </c>
      <c r="B7" s="8">
        <f>'YTD Totals'!B7</f>
        <v>14058</v>
      </c>
      <c r="C7" s="8">
        <f>March!D7</f>
        <v>14318</v>
      </c>
      <c r="D7" s="8">
        <f>AprilR!I7</f>
        <v>14362</v>
      </c>
      <c r="E7" s="8">
        <f>AprilR!J7</f>
        <v>127</v>
      </c>
      <c r="F7" s="8">
        <f>AprilR!K7</f>
        <v>82</v>
      </c>
      <c r="G7" s="8">
        <f>AprilR!L7</f>
        <v>14266</v>
      </c>
      <c r="H7" s="8">
        <f>AprilR!M7</f>
        <v>11</v>
      </c>
      <c r="I7" s="8">
        <f>AprilR!N7</f>
        <v>48</v>
      </c>
      <c r="J7" s="8">
        <f>AprilR!B7</f>
        <v>600</v>
      </c>
      <c r="K7" s="8">
        <f>AprilR!C7</f>
        <v>359</v>
      </c>
      <c r="L7" s="8">
        <f>AprilR!D7</f>
        <v>241</v>
      </c>
      <c r="M7" s="8">
        <f>AprilR!U9</f>
        <v>13</v>
      </c>
      <c r="N7" s="8">
        <f>AprilR!G7</f>
        <v>67</v>
      </c>
      <c r="O7" s="8">
        <f>AprilR!O7</f>
        <v>677</v>
      </c>
      <c r="P7" s="8">
        <f>AprilR!P7</f>
        <v>1</v>
      </c>
      <c r="Q7" s="8">
        <f>AprilR!Q7</f>
        <v>24</v>
      </c>
      <c r="R7" s="8">
        <f>AprilR!R7</f>
        <v>1</v>
      </c>
      <c r="S7" s="8">
        <f>AprilR!E7</f>
        <v>106</v>
      </c>
      <c r="T7" s="8">
        <f>AprilR!F7</f>
        <v>127</v>
      </c>
    </row>
    <row r="8" spans="1:20">
      <c r="A8" s="7" t="s">
        <v>13</v>
      </c>
      <c r="B8" s="7">
        <f>'YTD Totals'!B8</f>
        <v>9608</v>
      </c>
      <c r="C8" s="7">
        <f>March!D8</f>
        <v>9603</v>
      </c>
      <c r="D8" s="7">
        <f>AprilR!I8</f>
        <v>9603</v>
      </c>
      <c r="E8" s="7">
        <f>AprilR!J8</f>
        <v>1</v>
      </c>
      <c r="F8" s="7">
        <f>AprilR!K8</f>
        <v>1</v>
      </c>
      <c r="G8" s="7">
        <f>AprilR!L8</f>
        <v>9448</v>
      </c>
      <c r="H8" s="7">
        <f>AprilR!M8</f>
        <v>1</v>
      </c>
      <c r="I8" s="7">
        <f>AprilR!N8</f>
        <v>0</v>
      </c>
      <c r="J8" s="7">
        <f>AprilR!B8</f>
        <v>403</v>
      </c>
      <c r="K8" s="7">
        <f>AprilR!C8</f>
        <v>328</v>
      </c>
      <c r="L8" s="7">
        <f>AprilR!D8</f>
        <v>75</v>
      </c>
      <c r="M8" s="7">
        <f>AprilR!U10</f>
        <v>30</v>
      </c>
      <c r="N8" s="7">
        <f>AprilR!G8</f>
        <v>47</v>
      </c>
      <c r="O8" s="7">
        <f>AprilR!O8</f>
        <v>535</v>
      </c>
      <c r="P8" s="7">
        <f>AprilR!P8</f>
        <v>3</v>
      </c>
      <c r="Q8" s="7">
        <f>AprilR!Q8</f>
        <v>5</v>
      </c>
      <c r="R8" s="7">
        <f>AprilR!R8</f>
        <v>0</v>
      </c>
      <c r="S8" s="7">
        <f>AprilR!E8</f>
        <v>37</v>
      </c>
      <c r="T8" s="7">
        <f>AprilR!F8</f>
        <v>86</v>
      </c>
    </row>
    <row r="9" spans="1:20">
      <c r="A9" s="8" t="s">
        <v>14</v>
      </c>
      <c r="B9" s="8">
        <f>'YTD Totals'!B9</f>
        <v>8361</v>
      </c>
      <c r="C9" s="8">
        <f>March!D9</f>
        <v>8144</v>
      </c>
      <c r="D9" s="8">
        <f>AprilR!I9</f>
        <v>8071</v>
      </c>
      <c r="E9" s="8">
        <f>AprilR!J9</f>
        <v>87</v>
      </c>
      <c r="F9" s="8">
        <f>AprilR!K9</f>
        <v>160</v>
      </c>
      <c r="G9" s="8">
        <f>AprilR!L9</f>
        <v>7955</v>
      </c>
      <c r="H9" s="8">
        <f>AprilR!M9</f>
        <v>19</v>
      </c>
      <c r="I9" s="8">
        <f>AprilR!N9</f>
        <v>22</v>
      </c>
      <c r="J9" s="8">
        <f>AprilR!B9</f>
        <v>192</v>
      </c>
      <c r="K9" s="8">
        <f>AprilR!C9</f>
        <v>135</v>
      </c>
      <c r="L9" s="8">
        <f>AprilR!D9</f>
        <v>57</v>
      </c>
      <c r="M9" s="8">
        <f>AprilR!U11</f>
        <v>13</v>
      </c>
      <c r="N9" s="8">
        <f>AprilR!G9</f>
        <v>38</v>
      </c>
      <c r="O9" s="8">
        <f>AprilR!O9</f>
        <v>199</v>
      </c>
      <c r="P9" s="8">
        <f>AprilR!P9</f>
        <v>0</v>
      </c>
      <c r="Q9" s="8">
        <f>AprilR!Q9</f>
        <v>26</v>
      </c>
      <c r="R9" s="8">
        <f>AprilR!R9</f>
        <v>8</v>
      </c>
      <c r="S9" s="8">
        <f>AprilR!E9</f>
        <v>36</v>
      </c>
      <c r="T9" s="8">
        <f>AprilR!F9</f>
        <v>19</v>
      </c>
    </row>
    <row r="10" spans="1:20">
      <c r="A10" s="7" t="s">
        <v>15</v>
      </c>
      <c r="B10" s="7">
        <f>'YTD Totals'!B10</f>
        <v>5366</v>
      </c>
      <c r="C10" s="7">
        <f>March!D10</f>
        <v>5355</v>
      </c>
      <c r="D10" s="7">
        <f>AprilR!I10</f>
        <v>5390</v>
      </c>
      <c r="E10" s="7">
        <f>AprilR!J10</f>
        <v>35</v>
      </c>
      <c r="F10" s="7">
        <f>AprilR!K10</f>
        <v>0</v>
      </c>
      <c r="G10" s="7">
        <f>AprilR!L10</f>
        <v>5311</v>
      </c>
      <c r="H10" s="7">
        <f>AprilR!M10</f>
        <v>0</v>
      </c>
      <c r="I10" s="7">
        <f>AprilR!N10</f>
        <v>0</v>
      </c>
      <c r="J10" s="7">
        <f>AprilR!B10</f>
        <v>79</v>
      </c>
      <c r="K10" s="7">
        <f>AprilR!C10</f>
        <v>14</v>
      </c>
      <c r="L10" s="7">
        <f>AprilR!D10</f>
        <v>65</v>
      </c>
      <c r="M10" s="7">
        <f>AprilR!U12</f>
        <v>4</v>
      </c>
      <c r="N10" s="7">
        <f>AprilR!G10</f>
        <v>7</v>
      </c>
      <c r="O10" s="7">
        <f>AprilR!O10</f>
        <v>126</v>
      </c>
      <c r="P10" s="7">
        <f>AprilR!P10</f>
        <v>0</v>
      </c>
      <c r="Q10" s="7">
        <f>AprilR!Q10</f>
        <v>3</v>
      </c>
      <c r="R10" s="7">
        <f>AprilR!R10</f>
        <v>0</v>
      </c>
      <c r="S10" s="7">
        <f>AprilR!E10</f>
        <v>28</v>
      </c>
      <c r="T10" s="7">
        <f>AprilR!F10</f>
        <v>0</v>
      </c>
    </row>
    <row r="11" spans="1:20">
      <c r="A11" s="8" t="s">
        <v>16</v>
      </c>
      <c r="B11" s="8">
        <f>'YTD Totals'!B11</f>
        <v>35730</v>
      </c>
      <c r="C11" s="8">
        <f>March!D11</f>
        <v>350</v>
      </c>
      <c r="D11" s="8">
        <f>AprilR!I11</f>
        <v>351</v>
      </c>
      <c r="E11" s="8">
        <f>AprilR!J11</f>
        <v>1</v>
      </c>
      <c r="F11" s="8">
        <f>AprilR!K11</f>
        <v>0</v>
      </c>
      <c r="G11" s="8">
        <f>AprilR!L11</f>
        <v>351</v>
      </c>
      <c r="H11" s="8">
        <f>AprilR!M11</f>
        <v>1</v>
      </c>
      <c r="I11" s="8">
        <f>AprilR!N11</f>
        <v>0</v>
      </c>
      <c r="J11" s="8">
        <f>AprilR!B11</f>
        <v>0</v>
      </c>
      <c r="K11" s="8">
        <f>AprilR!C11</f>
        <v>0</v>
      </c>
      <c r="L11" s="8">
        <f>AprilR!D11</f>
        <v>0</v>
      </c>
      <c r="M11" s="8"/>
      <c r="N11" s="8">
        <f>AprilR!G11</f>
        <v>0</v>
      </c>
      <c r="O11" s="8">
        <f>AprilR!O11</f>
        <v>44</v>
      </c>
      <c r="P11" s="8">
        <f>AprilR!P11</f>
        <v>0</v>
      </c>
      <c r="Q11" s="8">
        <f>AprilR!Q11</f>
        <v>0</v>
      </c>
      <c r="R11" s="8">
        <f>AprilR!R11</f>
        <v>0</v>
      </c>
      <c r="S11" s="8">
        <f>AprilR!E11</f>
        <v>0</v>
      </c>
      <c r="T11" s="8">
        <f>AprilR!F11</f>
        <v>0</v>
      </c>
    </row>
    <row r="12" spans="1:20">
      <c r="A12" s="9" t="s">
        <v>17</v>
      </c>
      <c r="B12" s="9">
        <f>'YTD Totals'!B12</f>
        <v>2903</v>
      </c>
      <c r="C12" s="9">
        <f>March!D12</f>
        <v>3100</v>
      </c>
      <c r="D12" s="9">
        <f>AprilR!I12</f>
        <v>2548</v>
      </c>
      <c r="E12" s="9">
        <f>AprilR!J12</f>
        <v>10</v>
      </c>
      <c r="F12" s="9">
        <f>AprilR!K12</f>
        <v>434</v>
      </c>
      <c r="G12" s="9">
        <f>AprilR!L12</f>
        <v>2504</v>
      </c>
      <c r="H12" s="9">
        <f>AprilR!M12</f>
        <v>4</v>
      </c>
      <c r="I12" s="9">
        <f>AprilR!N12</f>
        <v>67</v>
      </c>
      <c r="J12" s="9">
        <f>AprilR!B12</f>
        <v>125</v>
      </c>
      <c r="K12" s="9">
        <f>AprilR!C12</f>
        <v>41</v>
      </c>
      <c r="L12" s="9">
        <f>AprilR!D12</f>
        <v>84</v>
      </c>
      <c r="M12" s="9"/>
      <c r="N12" s="9">
        <f>AprilR!G12</f>
        <v>16</v>
      </c>
      <c r="O12" s="9">
        <f>AprilR!O12</f>
        <v>521</v>
      </c>
      <c r="P12" s="9">
        <f>AprilR!P12</f>
        <v>0</v>
      </c>
      <c r="Q12" s="9">
        <f>AprilR!Q12</f>
        <v>6</v>
      </c>
      <c r="R12" s="9">
        <f>AprilR!R12</f>
        <v>0</v>
      </c>
      <c r="S12" s="9">
        <f>AprilR!E12</f>
        <v>35</v>
      </c>
      <c r="T12" s="9">
        <f>AprilR!F12</f>
        <v>27</v>
      </c>
    </row>
    <row r="13" spans="1:20">
      <c r="A13" s="9" t="s">
        <v>18</v>
      </c>
      <c r="B13" s="9">
        <f>'YTD Totals'!B13</f>
        <v>4779</v>
      </c>
      <c r="C13" s="9">
        <f>March!D13</f>
        <v>5177</v>
      </c>
      <c r="D13" s="9">
        <f>AprilR!I13</f>
        <v>4963</v>
      </c>
      <c r="E13" s="9">
        <f>AprilR!J13</f>
        <v>83</v>
      </c>
      <c r="F13" s="9">
        <f>AprilR!K13</f>
        <v>263</v>
      </c>
      <c r="G13" s="9">
        <f>AprilR!L13</f>
        <v>4850</v>
      </c>
      <c r="H13" s="9">
        <f>AprilR!M13</f>
        <v>30</v>
      </c>
      <c r="I13" s="9">
        <f>AprilR!N13</f>
        <v>37</v>
      </c>
      <c r="J13" s="9">
        <f>AprilR!B13</f>
        <v>446</v>
      </c>
      <c r="K13" s="9">
        <f>AprilR!C13</f>
        <v>291</v>
      </c>
      <c r="L13" s="9">
        <f>AprilR!D13</f>
        <v>155</v>
      </c>
      <c r="M13" s="9"/>
      <c r="N13" s="9">
        <f>AprilR!G13</f>
        <v>55</v>
      </c>
      <c r="O13" s="9">
        <f>AprilR!O13</f>
        <v>549</v>
      </c>
      <c r="P13" s="9">
        <f>AprilR!P13</f>
        <v>2</v>
      </c>
      <c r="Q13" s="9">
        <f>AprilR!Q13</f>
        <v>11</v>
      </c>
      <c r="R13" s="9">
        <f>AprilR!R13</f>
        <v>0</v>
      </c>
      <c r="S13" s="9">
        <f>AprilR!E13</f>
        <v>157</v>
      </c>
      <c r="T13" s="9">
        <f>AprilR!F13</f>
        <v>165</v>
      </c>
    </row>
    <row r="14" spans="1:20">
      <c r="A14" s="9" t="s">
        <v>19</v>
      </c>
      <c r="B14" s="9">
        <f>'YTD Totals'!B14</f>
        <v>12816</v>
      </c>
      <c r="C14" s="9">
        <f>March!D14</f>
        <v>11906</v>
      </c>
      <c r="D14" s="9">
        <f>AprilR!I14</f>
        <v>12053</v>
      </c>
      <c r="E14" s="9">
        <f>AprilR!J14</f>
        <v>117</v>
      </c>
      <c r="F14" s="9">
        <f>AprilR!K14</f>
        <v>35</v>
      </c>
      <c r="G14" s="9">
        <f>AprilR!L14</f>
        <v>11771</v>
      </c>
      <c r="H14" s="9">
        <f>AprilR!M14</f>
        <v>49</v>
      </c>
      <c r="I14" s="9">
        <f>AprilR!N14</f>
        <v>14</v>
      </c>
      <c r="J14" s="9">
        <f>AprilR!B14</f>
        <v>625</v>
      </c>
      <c r="K14" s="9">
        <f>AprilR!C14</f>
        <v>335</v>
      </c>
      <c r="L14" s="9">
        <f>AprilR!D14</f>
        <v>290</v>
      </c>
      <c r="M14" s="9"/>
      <c r="N14" s="9">
        <f>AprilR!G14</f>
        <v>102</v>
      </c>
      <c r="O14" s="9">
        <f>AprilR!O14</f>
        <v>1219</v>
      </c>
      <c r="P14" s="9">
        <f>AprilR!P14</f>
        <v>2</v>
      </c>
      <c r="Q14" s="9">
        <f>AprilR!Q14</f>
        <v>12</v>
      </c>
      <c r="R14" s="9">
        <f>AprilR!R14</f>
        <v>0</v>
      </c>
      <c r="S14" s="9">
        <f>AprilR!E14</f>
        <v>287</v>
      </c>
      <c r="T14" s="9">
        <f>AprilR!F14</f>
        <v>151</v>
      </c>
    </row>
    <row r="15" spans="1:20">
      <c r="A15" s="9" t="s">
        <v>20</v>
      </c>
      <c r="B15" s="9">
        <f>'YTD Totals'!B15</f>
        <v>7265</v>
      </c>
      <c r="C15" s="9">
        <f>March!D15</f>
        <v>7532</v>
      </c>
      <c r="D15" s="9">
        <f>AprilR!I15</f>
        <v>7614</v>
      </c>
      <c r="E15" s="9">
        <f>AprilR!J15</f>
        <v>100</v>
      </c>
      <c r="F15" s="9">
        <f>AprilR!K15</f>
        <v>117</v>
      </c>
      <c r="G15" s="9">
        <f>AprilR!L15</f>
        <v>7490</v>
      </c>
      <c r="H15" s="9">
        <f>AprilR!M15</f>
        <v>46</v>
      </c>
      <c r="I15" s="9">
        <f>AprilR!N15</f>
        <v>33</v>
      </c>
      <c r="J15" s="9">
        <f>AprilR!B15</f>
        <v>735</v>
      </c>
      <c r="K15" s="9">
        <f>AprilR!C15</f>
        <v>305</v>
      </c>
      <c r="L15" s="9">
        <f>AprilR!D15</f>
        <v>430</v>
      </c>
      <c r="M15" s="9"/>
      <c r="N15" s="9">
        <f>AprilR!G15</f>
        <v>71</v>
      </c>
      <c r="O15" s="9">
        <f>AprilR!O15</f>
        <v>832</v>
      </c>
      <c r="P15" s="9">
        <f>AprilR!P15</f>
        <v>3</v>
      </c>
      <c r="Q15" s="9">
        <f>AprilR!Q15</f>
        <v>7</v>
      </c>
      <c r="R15" s="9">
        <f>AprilR!R15</f>
        <v>1</v>
      </c>
      <c r="S15" s="9">
        <f>AprilR!E15</f>
        <v>167</v>
      </c>
      <c r="T15" s="9">
        <f>AprilR!F15</f>
        <v>117</v>
      </c>
    </row>
    <row r="16" spans="1:20">
      <c r="A16" s="5" t="s">
        <v>70</v>
      </c>
      <c r="B16" s="5">
        <f>'YTD Totals'!B16</f>
        <v>27763</v>
      </c>
      <c r="C16" s="5">
        <f>SUM(C12:C15)</f>
        <v>27715</v>
      </c>
      <c r="D16" s="5">
        <f t="shared" ref="D16:L16" si="0">SUM(D12:D15)</f>
        <v>27178</v>
      </c>
      <c r="E16" s="5">
        <f t="shared" si="0"/>
        <v>310</v>
      </c>
      <c r="F16" s="5">
        <f t="shared" si="0"/>
        <v>849</v>
      </c>
      <c r="G16" s="5">
        <f t="shared" si="0"/>
        <v>26615</v>
      </c>
      <c r="H16" s="5">
        <f t="shared" si="0"/>
        <v>129</v>
      </c>
      <c r="I16" s="5">
        <f t="shared" si="0"/>
        <v>151</v>
      </c>
      <c r="J16" s="5">
        <f t="shared" si="0"/>
        <v>1931</v>
      </c>
      <c r="K16" s="5">
        <f t="shared" si="0"/>
        <v>972</v>
      </c>
      <c r="L16" s="5">
        <f t="shared" si="0"/>
        <v>959</v>
      </c>
      <c r="M16" s="5">
        <f>AprilR!U14</f>
        <v>102</v>
      </c>
      <c r="N16" s="5">
        <f t="shared" ref="N16:T16" si="1">SUM(N12:N15)</f>
        <v>244</v>
      </c>
      <c r="O16" s="5">
        <f t="shared" si="1"/>
        <v>3121</v>
      </c>
      <c r="P16" s="5">
        <f>SUM(Q12:Q15)</f>
        <v>36</v>
      </c>
      <c r="Q16" s="5">
        <f>SUM(P12:P15)</f>
        <v>7</v>
      </c>
      <c r="R16" s="5">
        <f t="shared" si="1"/>
        <v>1</v>
      </c>
      <c r="S16" s="5">
        <f t="shared" si="1"/>
        <v>646</v>
      </c>
      <c r="T16" s="5">
        <f t="shared" si="1"/>
        <v>460</v>
      </c>
    </row>
    <row r="17" spans="1:20">
      <c r="A17" s="8" t="s">
        <v>21</v>
      </c>
      <c r="B17" s="8">
        <f>'YTD Totals'!B17</f>
        <v>8961</v>
      </c>
      <c r="C17" s="8">
        <f>March!D17</f>
        <v>9105</v>
      </c>
      <c r="D17" s="8">
        <f>AprilR!I16</f>
        <v>9080</v>
      </c>
      <c r="E17" s="8">
        <f>AprilR!J16</f>
        <v>68</v>
      </c>
      <c r="F17" s="8">
        <f>AprilR!K16</f>
        <v>93</v>
      </c>
      <c r="G17" s="8">
        <f>AprilR!L16</f>
        <v>8941</v>
      </c>
      <c r="H17" s="8">
        <f>AprilR!M16</f>
        <v>8</v>
      </c>
      <c r="I17" s="8">
        <f>AprilR!N16</f>
        <v>16</v>
      </c>
      <c r="J17" s="8">
        <f>AprilR!B16</f>
        <v>157</v>
      </c>
      <c r="K17" s="8">
        <f>AprilR!C16</f>
        <v>58</v>
      </c>
      <c r="L17" s="8">
        <f>AprilR!D16</f>
        <v>99</v>
      </c>
      <c r="M17" s="8">
        <f>AprilR!U15</f>
        <v>47</v>
      </c>
      <c r="N17" s="8">
        <f>AprilR!G16</f>
        <v>22</v>
      </c>
      <c r="O17" s="8">
        <f>AprilR!O16</f>
        <v>421</v>
      </c>
      <c r="P17" s="8">
        <f>AprilR!P16</f>
        <v>1</v>
      </c>
      <c r="Q17" s="8">
        <f>AprilR!Q16</f>
        <v>2</v>
      </c>
      <c r="R17" s="8">
        <f>AprilR!R16</f>
        <v>0</v>
      </c>
      <c r="S17" s="8">
        <f>AprilR!E16</f>
        <v>68</v>
      </c>
      <c r="T17" s="8">
        <f>AprilR!F16</f>
        <v>20</v>
      </c>
    </row>
    <row r="18" spans="1:20">
      <c r="A18" s="7" t="s">
        <v>22</v>
      </c>
      <c r="B18" s="7">
        <f>'YTD Totals'!B18</f>
        <v>16538</v>
      </c>
      <c r="C18" s="7">
        <f>March!D18</f>
        <v>16198</v>
      </c>
      <c r="D18" s="7">
        <f>AprilR!I17</f>
        <v>16325</v>
      </c>
      <c r="E18" s="7">
        <f>AprilR!J17</f>
        <v>170</v>
      </c>
      <c r="F18" s="7">
        <f>AprilR!K17</f>
        <v>30</v>
      </c>
      <c r="G18" s="7">
        <f>AprilR!L17</f>
        <v>16041</v>
      </c>
      <c r="H18" s="7">
        <f>AprilR!M17</f>
        <v>80</v>
      </c>
      <c r="I18" s="7">
        <f>AprilR!N17</f>
        <v>17</v>
      </c>
      <c r="J18" s="7">
        <f>AprilR!B17</f>
        <v>1515</v>
      </c>
      <c r="K18" s="7">
        <f>AprilR!C17</f>
        <v>646</v>
      </c>
      <c r="L18" s="7">
        <f>AprilR!D17</f>
        <v>869</v>
      </c>
      <c r="M18" s="7">
        <f>AprilR!U16</f>
        <v>364</v>
      </c>
      <c r="N18" s="7">
        <f>AprilR!G17</f>
        <v>133</v>
      </c>
      <c r="O18" s="7">
        <f>AprilR!O17</f>
        <v>2321</v>
      </c>
      <c r="P18" s="7">
        <f>AprilR!P17</f>
        <v>9</v>
      </c>
      <c r="Q18" s="7">
        <f>AprilR!Q17</f>
        <v>24</v>
      </c>
      <c r="R18" s="7">
        <f>AprilR!R17</f>
        <v>0</v>
      </c>
      <c r="S18" s="7">
        <f>AprilR!E17</f>
        <v>325</v>
      </c>
      <c r="T18" s="7">
        <f>AprilR!F17</f>
        <v>448</v>
      </c>
    </row>
    <row r="19" spans="1:20">
      <c r="A19" s="8" t="s">
        <v>23</v>
      </c>
      <c r="B19" s="8">
        <f>'YTD Totals'!B19</f>
        <v>11179</v>
      </c>
      <c r="C19" s="8">
        <f>March!D19</f>
        <v>11516</v>
      </c>
      <c r="D19" s="8">
        <f>AprilR!I18</f>
        <v>11557</v>
      </c>
      <c r="E19" s="8">
        <f>AprilR!J18</f>
        <v>41</v>
      </c>
      <c r="F19" s="8">
        <f>AprilR!K18</f>
        <v>0</v>
      </c>
      <c r="G19" s="8">
        <f>AprilR!L18</f>
        <v>11425</v>
      </c>
      <c r="H19" s="8">
        <f>AprilR!M18</f>
        <v>4</v>
      </c>
      <c r="I19" s="8">
        <f>AprilR!N18</f>
        <v>0</v>
      </c>
      <c r="J19" s="8">
        <f>AprilR!B18</f>
        <v>480</v>
      </c>
      <c r="K19" s="8">
        <f>AprilR!C18</f>
        <v>209</v>
      </c>
      <c r="L19" s="8">
        <f>AprilR!D18</f>
        <v>271</v>
      </c>
      <c r="M19" s="8">
        <f>AprilR!U4</f>
        <v>5</v>
      </c>
      <c r="N19" s="8">
        <f>AprilR!G18</f>
        <v>29</v>
      </c>
      <c r="O19" s="8">
        <f>AprilR!O18</f>
        <v>119</v>
      </c>
      <c r="P19" s="8">
        <f>AprilR!P18</f>
        <v>0</v>
      </c>
      <c r="Q19" s="8">
        <f>AprilR!Q18</f>
        <v>2</v>
      </c>
      <c r="R19" s="8">
        <f>AprilR!R18</f>
        <v>0</v>
      </c>
      <c r="S19" s="8">
        <f>AprilR!E18</f>
        <v>64</v>
      </c>
      <c r="T19" s="8">
        <f>AprilR!F18</f>
        <v>112</v>
      </c>
    </row>
    <row r="20" spans="1:20">
      <c r="A20" s="7" t="s">
        <v>24</v>
      </c>
      <c r="B20" s="7">
        <f>'YTD Totals'!B20</f>
        <v>31360</v>
      </c>
      <c r="C20" s="7">
        <f>March!D20</f>
        <v>29669</v>
      </c>
      <c r="D20" s="7">
        <f>AprilR!I19</f>
        <v>29581</v>
      </c>
      <c r="E20" s="7">
        <f>AprilR!J19</f>
        <v>114</v>
      </c>
      <c r="F20" s="7">
        <f>AprilR!K19</f>
        <v>208</v>
      </c>
      <c r="G20" s="7">
        <f>AprilR!L19</f>
        <v>28882</v>
      </c>
      <c r="H20" s="7">
        <f>AprilR!M19</f>
        <v>33</v>
      </c>
      <c r="I20" s="7">
        <f>AprilR!N19</f>
        <v>38</v>
      </c>
      <c r="J20" s="7">
        <f>AprilR!B19</f>
        <v>2270</v>
      </c>
      <c r="K20" s="7">
        <f>AprilR!C19</f>
        <v>991</v>
      </c>
      <c r="L20" s="7">
        <f>AprilR!D19</f>
        <v>1279</v>
      </c>
      <c r="M20" s="7">
        <f>AprilR!U27</f>
        <v>133</v>
      </c>
      <c r="N20" s="7">
        <f>AprilR!G19</f>
        <v>243</v>
      </c>
      <c r="O20" s="7">
        <f>AprilR!O19</f>
        <v>2956</v>
      </c>
      <c r="P20" s="7">
        <f>AprilR!P19</f>
        <v>12</v>
      </c>
      <c r="Q20" s="7">
        <f>AprilR!Q19</f>
        <v>77</v>
      </c>
      <c r="R20" s="7">
        <f>AprilR!R19</f>
        <v>1</v>
      </c>
      <c r="S20" s="7">
        <f>AprilR!E19</f>
        <v>283</v>
      </c>
      <c r="T20" s="7">
        <f>AprilR!F19</f>
        <v>358</v>
      </c>
    </row>
    <row r="21" spans="1:20">
      <c r="A21" s="8" t="s">
        <v>173</v>
      </c>
      <c r="B21" s="8">
        <f>'YTD Totals'!B21</f>
        <v>8584</v>
      </c>
      <c r="C21" s="8">
        <f>March!D21</f>
        <v>6394</v>
      </c>
      <c r="D21" s="8">
        <f>AprilR!I20</f>
        <v>5530</v>
      </c>
      <c r="E21" s="8">
        <f>AprilR!J20</f>
        <v>64</v>
      </c>
      <c r="F21" s="8">
        <f>AprilR!K20</f>
        <v>928</v>
      </c>
      <c r="G21" s="8">
        <f>AprilR!L20</f>
        <v>5194</v>
      </c>
      <c r="H21" s="8">
        <f>AprilR!M20</f>
        <v>77</v>
      </c>
      <c r="I21" s="8">
        <f>AprilR!N20</f>
        <v>366</v>
      </c>
      <c r="J21" s="8">
        <f>AprilR!B20</f>
        <v>17</v>
      </c>
      <c r="K21" s="8">
        <f>AprilR!C20</f>
        <v>16</v>
      </c>
      <c r="L21" s="8">
        <f>AprilR!D20</f>
        <v>1</v>
      </c>
      <c r="M21" s="8">
        <f>AprilR!U17</f>
        <v>10</v>
      </c>
      <c r="N21" s="8">
        <f>AprilR!G20</f>
        <v>12</v>
      </c>
      <c r="O21" s="8">
        <f>AprilR!O20</f>
        <v>6274</v>
      </c>
      <c r="P21" s="8">
        <f>AprilR!P20</f>
        <v>0</v>
      </c>
      <c r="Q21" s="8">
        <f>AprilR!Q20</f>
        <v>1</v>
      </c>
      <c r="R21" s="8">
        <f>AprilR!R20</f>
        <v>0</v>
      </c>
      <c r="S21" s="8">
        <f>AprilR!E20</f>
        <v>41</v>
      </c>
      <c r="T21" s="8">
        <f>AprilR!F20</f>
        <v>2</v>
      </c>
    </row>
    <row r="22" spans="1:20">
      <c r="A22" s="7" t="s">
        <v>25</v>
      </c>
      <c r="B22" s="7">
        <f>'YTD Totals'!B22</f>
        <v>25750</v>
      </c>
      <c r="C22" s="7">
        <f>March!D22</f>
        <v>26190</v>
      </c>
      <c r="D22" s="7">
        <f>AprilR!I21</f>
        <v>26153</v>
      </c>
      <c r="E22" s="7">
        <f>AprilR!J21</f>
        <v>42</v>
      </c>
      <c r="F22" s="7">
        <f>AprilR!K21</f>
        <v>80</v>
      </c>
      <c r="G22" s="7">
        <f>AprilR!L21</f>
        <v>25543</v>
      </c>
      <c r="H22" s="7">
        <f>AprilR!M21</f>
        <v>19</v>
      </c>
      <c r="I22" s="7">
        <f>AprilR!N21</f>
        <v>0</v>
      </c>
      <c r="J22" s="7">
        <f>AprilR!B21</f>
        <v>1950</v>
      </c>
      <c r="K22" s="7">
        <f>AprilR!C21</f>
        <v>1244</v>
      </c>
      <c r="L22" s="7">
        <f>AprilR!D21</f>
        <v>706</v>
      </c>
      <c r="M22" s="7">
        <f>AprilR!U6</f>
        <v>118</v>
      </c>
      <c r="N22" s="7">
        <f>AprilR!G21</f>
        <v>286</v>
      </c>
      <c r="O22" s="7">
        <f>AprilR!O21</f>
        <v>4376</v>
      </c>
      <c r="P22" s="7">
        <f>AprilR!P21</f>
        <v>18</v>
      </c>
      <c r="Q22" s="7">
        <f>AprilR!Q21</f>
        <v>46</v>
      </c>
      <c r="R22" s="7">
        <f>AprilR!R21</f>
        <v>0</v>
      </c>
      <c r="S22" s="7">
        <f>AprilR!E21</f>
        <v>248</v>
      </c>
      <c r="T22" s="7">
        <f>AprilR!F21</f>
        <v>378</v>
      </c>
    </row>
    <row r="23" spans="1:20">
      <c r="A23" s="8" t="s">
        <v>26</v>
      </c>
      <c r="B23" s="8">
        <f>'YTD Totals'!B23</f>
        <v>13772</v>
      </c>
      <c r="C23" s="8">
        <f>March!D23</f>
        <v>13620</v>
      </c>
      <c r="D23" s="8">
        <f>AprilR!I22</f>
        <v>13674</v>
      </c>
      <c r="E23" s="8">
        <f>AprilR!J22</f>
        <v>100</v>
      </c>
      <c r="F23" s="8">
        <f>AprilR!K22</f>
        <v>47</v>
      </c>
      <c r="G23" s="8">
        <f>AprilR!L22</f>
        <v>13165</v>
      </c>
      <c r="H23" s="8">
        <f>AprilR!M22</f>
        <v>41</v>
      </c>
      <c r="I23" s="8">
        <f>AprilR!N22</f>
        <v>20</v>
      </c>
      <c r="J23" s="8">
        <f>AprilR!B22</f>
        <v>133</v>
      </c>
      <c r="K23" s="8">
        <f>AprilR!C22</f>
        <v>94</v>
      </c>
      <c r="L23" s="8">
        <f>AprilR!D22</f>
        <v>39</v>
      </c>
      <c r="M23" s="8">
        <f>AprilR!U18</f>
        <v>26</v>
      </c>
      <c r="N23" s="8">
        <f>AprilR!G22</f>
        <v>38</v>
      </c>
      <c r="O23" s="8">
        <f>AprilR!O22</f>
        <v>1694</v>
      </c>
      <c r="P23" s="8">
        <f>AprilR!P22</f>
        <v>6</v>
      </c>
      <c r="Q23" s="8">
        <f>AprilR!Q22</f>
        <v>6</v>
      </c>
      <c r="R23" s="8">
        <f>AprilR!R22</f>
        <v>0</v>
      </c>
      <c r="S23" s="8">
        <f>AprilR!E22</f>
        <v>85</v>
      </c>
      <c r="T23" s="8">
        <f>AprilR!F22</f>
        <v>10</v>
      </c>
    </row>
    <row r="24" spans="1:20">
      <c r="A24" s="7" t="s">
        <v>27</v>
      </c>
      <c r="B24" s="7">
        <f>'YTD Totals'!B24</f>
        <v>22008</v>
      </c>
      <c r="C24" s="7">
        <f>March!D24</f>
        <v>22295</v>
      </c>
      <c r="D24" s="7">
        <f>AprilR!I23</f>
        <v>21697</v>
      </c>
      <c r="E24" s="7">
        <f>AprilR!J23</f>
        <v>219</v>
      </c>
      <c r="F24" s="7">
        <f>AprilR!K23</f>
        <v>817</v>
      </c>
      <c r="G24" s="7">
        <f>AprilR!L23</f>
        <v>21105</v>
      </c>
      <c r="H24" s="7">
        <f>AprilR!M23</f>
        <v>141</v>
      </c>
      <c r="I24" s="7">
        <f>AprilR!N23</f>
        <v>188</v>
      </c>
      <c r="J24" s="7">
        <f>AprilR!B23</f>
        <v>2226</v>
      </c>
      <c r="K24" s="7">
        <f>AprilR!C23</f>
        <v>1076</v>
      </c>
      <c r="L24" s="7">
        <f>AprilR!D23</f>
        <v>1150</v>
      </c>
      <c r="M24" s="7">
        <f>AprilR!U19</f>
        <v>368</v>
      </c>
      <c r="N24" s="7">
        <f>AprilR!G23</f>
        <v>259</v>
      </c>
      <c r="O24" s="7">
        <f>AprilR!O23</f>
        <v>3446</v>
      </c>
      <c r="P24" s="7">
        <f>AprilR!P23</f>
        <v>34</v>
      </c>
      <c r="Q24" s="7">
        <f>AprilR!Q23</f>
        <v>55</v>
      </c>
      <c r="R24" s="7">
        <f>AprilR!R23</f>
        <v>0</v>
      </c>
      <c r="S24" s="7">
        <f>AprilR!E23</f>
        <v>468</v>
      </c>
      <c r="T24" s="7">
        <f>AprilR!F23</f>
        <v>412</v>
      </c>
    </row>
    <row r="25" spans="1:20">
      <c r="A25" s="8" t="s">
        <v>28</v>
      </c>
      <c r="B25" s="8">
        <f>'YTD Totals'!B25</f>
        <v>91003</v>
      </c>
      <c r="C25" s="8">
        <f>March!D25</f>
        <v>90232</v>
      </c>
      <c r="D25" s="8">
        <f>AprilR!I24</f>
        <v>90519</v>
      </c>
      <c r="E25" s="8">
        <f>AprilR!J24</f>
        <v>723</v>
      </c>
      <c r="F25" s="8">
        <f>AprilR!K24</f>
        <v>416</v>
      </c>
      <c r="G25" s="8">
        <f>AprilR!L24</f>
        <v>82740</v>
      </c>
      <c r="H25" s="8">
        <f>AprilR!M24</f>
        <v>438</v>
      </c>
      <c r="I25" s="8">
        <f>AprilR!N24</f>
        <v>258</v>
      </c>
      <c r="J25" s="8">
        <f>AprilR!B24</f>
        <v>10357</v>
      </c>
      <c r="K25" s="8">
        <f>AprilR!C24</f>
        <v>4816</v>
      </c>
      <c r="L25" s="8">
        <f>AprilR!D24</f>
        <v>5541</v>
      </c>
      <c r="M25" s="8">
        <f>AprilR!U20</f>
        <v>1823</v>
      </c>
      <c r="N25" s="8">
        <f>AprilR!G24</f>
        <v>783</v>
      </c>
      <c r="O25" s="8">
        <f>AprilR!O24</f>
        <v>17649</v>
      </c>
      <c r="P25" s="8">
        <f>AprilR!P24</f>
        <v>89</v>
      </c>
      <c r="Q25" s="8">
        <f>AprilR!Q24</f>
        <v>205</v>
      </c>
      <c r="R25" s="8">
        <f>AprilR!R24</f>
        <v>6</v>
      </c>
      <c r="S25" s="8">
        <f>AprilR!E24</f>
        <v>1015</v>
      </c>
      <c r="T25" s="8">
        <f>AprilR!F24</f>
        <v>1449</v>
      </c>
    </row>
    <row r="26" spans="1:20">
      <c r="A26" s="7" t="s">
        <v>29</v>
      </c>
      <c r="B26" s="7">
        <f>'YTD Totals'!B26</f>
        <v>13229</v>
      </c>
      <c r="C26" s="7">
        <f>March!D26</f>
        <v>13659</v>
      </c>
      <c r="D26" s="7">
        <f>AprilR!I25</f>
        <v>13750</v>
      </c>
      <c r="E26" s="7">
        <f>AprilR!J25</f>
        <v>157</v>
      </c>
      <c r="F26" s="7">
        <f>AprilR!K25</f>
        <v>55</v>
      </c>
      <c r="G26" s="7">
        <f>AprilR!L25</f>
        <v>13543</v>
      </c>
      <c r="H26" s="7">
        <f>AprilR!M25</f>
        <v>56</v>
      </c>
      <c r="I26" s="7">
        <f>AprilR!N25</f>
        <v>15</v>
      </c>
      <c r="J26" s="7">
        <f>AprilR!B25</f>
        <v>803</v>
      </c>
      <c r="K26" s="7">
        <f>AprilR!C25</f>
        <v>372</v>
      </c>
      <c r="L26" s="7">
        <f>AprilR!D25</f>
        <v>431</v>
      </c>
      <c r="M26" s="7">
        <f>AprilR!U21</f>
        <v>77</v>
      </c>
      <c r="N26" s="7">
        <f>AprilR!G25</f>
        <v>85</v>
      </c>
      <c r="O26" s="7">
        <f>AprilR!O25</f>
        <v>898</v>
      </c>
      <c r="P26" s="7">
        <f>AprilR!P25</f>
        <v>2</v>
      </c>
      <c r="Q26" s="7">
        <f>AprilR!Q25</f>
        <v>7</v>
      </c>
      <c r="R26" s="7">
        <f>AprilR!R25</f>
        <v>0</v>
      </c>
      <c r="S26" s="7">
        <f>AprilR!E25</f>
        <v>318</v>
      </c>
      <c r="T26" s="7">
        <f>AprilR!F25</f>
        <v>124</v>
      </c>
    </row>
    <row r="27" spans="1:20">
      <c r="A27" s="8" t="s">
        <v>30</v>
      </c>
      <c r="B27" s="8">
        <f>'YTD Totals'!B27</f>
        <v>0</v>
      </c>
      <c r="C27" s="8">
        <f>March!D27</f>
        <v>0</v>
      </c>
      <c r="D27" s="8">
        <f>AprilR!I26</f>
        <v>0</v>
      </c>
      <c r="E27" s="8">
        <f>AprilR!J26</f>
        <v>0</v>
      </c>
      <c r="F27" s="8">
        <f>AprilR!K26</f>
        <v>0</v>
      </c>
      <c r="G27" s="8">
        <f>AprilR!L26</f>
        <v>0</v>
      </c>
      <c r="H27" s="8">
        <f>AprilR!M26</f>
        <v>0</v>
      </c>
      <c r="I27" s="8">
        <f>AprilR!N26</f>
        <v>0</v>
      </c>
      <c r="J27" s="8">
        <f>AprilR!B26</f>
        <v>0</v>
      </c>
      <c r="K27" s="8">
        <f>AprilR!C26</f>
        <v>0</v>
      </c>
      <c r="L27" s="8">
        <f>AprilR!D26</f>
        <v>0</v>
      </c>
      <c r="M27" s="8">
        <f>AprilR!U22</f>
        <v>453</v>
      </c>
      <c r="N27" s="8">
        <f>AprilR!G26</f>
        <v>0</v>
      </c>
      <c r="O27" s="8">
        <f>AprilR!O26</f>
        <v>405</v>
      </c>
      <c r="P27" s="8">
        <f>AprilR!P26</f>
        <v>5</v>
      </c>
      <c r="Q27" s="8">
        <f>AprilR!Q26</f>
        <v>2</v>
      </c>
      <c r="R27" s="8">
        <f>AprilR!R26</f>
        <v>0</v>
      </c>
      <c r="S27" s="8">
        <f>AprilR!E26</f>
        <v>0</v>
      </c>
      <c r="T27" s="8">
        <f>AprilR!F26</f>
        <v>0</v>
      </c>
    </row>
    <row r="28" spans="1:20">
      <c r="A28" s="7" t="s">
        <v>31</v>
      </c>
      <c r="B28" s="7">
        <f>'YTD Totals'!B28</f>
        <v>14036</v>
      </c>
      <c r="C28" s="7">
        <f>March!D28</f>
        <v>14377</v>
      </c>
      <c r="D28" s="7">
        <f>AprilR!I27</f>
        <v>14453</v>
      </c>
      <c r="E28" s="7">
        <f>AprilR!J27</f>
        <v>167</v>
      </c>
      <c r="F28" s="7">
        <f>AprilR!K27</f>
        <v>90</v>
      </c>
      <c r="G28" s="7">
        <f>AprilR!L27</f>
        <v>14197</v>
      </c>
      <c r="H28" s="7">
        <f>AprilR!M27</f>
        <v>53</v>
      </c>
      <c r="I28" s="7">
        <f>AprilR!N27</f>
        <v>49</v>
      </c>
      <c r="J28" s="7">
        <f>AprilR!B27</f>
        <v>1016</v>
      </c>
      <c r="K28" s="7">
        <f>AprilR!C27</f>
        <v>493</v>
      </c>
      <c r="L28" s="7">
        <f>AprilR!D27</f>
        <v>523</v>
      </c>
      <c r="M28" s="7">
        <f>AprilR!U23</f>
        <v>67</v>
      </c>
      <c r="N28" s="7">
        <f>AprilR!G27</f>
        <v>99</v>
      </c>
      <c r="O28" s="7">
        <f>AprilR!O27</f>
        <v>1066</v>
      </c>
      <c r="P28" s="7">
        <f>AprilR!P27</f>
        <v>2</v>
      </c>
      <c r="Q28" s="7">
        <f>AprilR!Q27</f>
        <v>22</v>
      </c>
      <c r="R28" s="7">
        <f>AprilR!R27</f>
        <v>0</v>
      </c>
      <c r="S28" s="7">
        <f>AprilR!E27</f>
        <v>150</v>
      </c>
      <c r="T28" s="7">
        <f>AprilR!F27</f>
        <v>210</v>
      </c>
    </row>
    <row r="29" spans="1:20">
      <c r="A29" s="8" t="s">
        <v>32</v>
      </c>
      <c r="B29" s="8">
        <f>'YTD Totals'!B29</f>
        <v>3819</v>
      </c>
      <c r="C29" s="8">
        <f>March!D29</f>
        <v>3902</v>
      </c>
      <c r="D29" s="8">
        <f>AprilR!I28</f>
        <v>3921</v>
      </c>
      <c r="E29" s="8">
        <f>AprilR!J28</f>
        <v>22</v>
      </c>
      <c r="F29" s="8">
        <f>AprilR!K28</f>
        <v>3</v>
      </c>
      <c r="G29" s="8">
        <f>AprilR!L28</f>
        <v>3909</v>
      </c>
      <c r="H29" s="8">
        <f>AprilR!M28</f>
        <v>6</v>
      </c>
      <c r="I29" s="8">
        <f>AprilR!N28</f>
        <v>0</v>
      </c>
      <c r="J29" s="8">
        <f>AprilR!B28</f>
        <v>298</v>
      </c>
      <c r="K29" s="8">
        <f>AprilR!C28</f>
        <v>112</v>
      </c>
      <c r="L29" s="8">
        <f>AprilR!D28</f>
        <v>186</v>
      </c>
      <c r="M29" s="8">
        <f>AprilR!U25</f>
        <v>19</v>
      </c>
      <c r="N29" s="8">
        <f>AprilR!G28</f>
        <v>35</v>
      </c>
      <c r="O29" s="8">
        <f>AprilR!O28</f>
        <v>596</v>
      </c>
      <c r="P29" s="8">
        <f>AprilR!P28</f>
        <v>0</v>
      </c>
      <c r="Q29" s="8">
        <f>AprilR!Q28</f>
        <v>4</v>
      </c>
      <c r="R29" s="8">
        <f>AprilR!R28</f>
        <v>0</v>
      </c>
      <c r="S29" s="8">
        <f>AprilR!E28</f>
        <v>63</v>
      </c>
      <c r="T29" s="8">
        <f>AprilR!F28</f>
        <v>92</v>
      </c>
    </row>
    <row r="30" spans="1:20">
      <c r="A30" s="7" t="s">
        <v>33</v>
      </c>
      <c r="B30" s="7">
        <f>'YTD Totals'!B30</f>
        <v>16725</v>
      </c>
      <c r="C30" s="7">
        <f>March!D30</f>
        <v>16617</v>
      </c>
      <c r="D30" s="7">
        <f>AprilR!I29</f>
        <v>16307</v>
      </c>
      <c r="E30" s="7">
        <f>AprilR!J29</f>
        <v>152</v>
      </c>
      <c r="F30" s="7">
        <f>AprilR!K29</f>
        <v>462</v>
      </c>
      <c r="G30" s="7">
        <f>AprilR!L29</f>
        <v>16169</v>
      </c>
      <c r="H30" s="7">
        <f>AprilR!M29</f>
        <v>53</v>
      </c>
      <c r="I30" s="7">
        <f>AprilR!N29</f>
        <v>2</v>
      </c>
      <c r="J30" s="7">
        <f>AprilR!B29</f>
        <v>1901</v>
      </c>
      <c r="K30" s="7">
        <f>AprilR!C29</f>
        <v>1041</v>
      </c>
      <c r="L30" s="7">
        <f>AprilR!D29</f>
        <v>860</v>
      </c>
      <c r="M30" s="7">
        <f>AprilR!U26</f>
        <v>105</v>
      </c>
      <c r="N30" s="7">
        <f>AprilR!G29</f>
        <v>221</v>
      </c>
      <c r="O30" s="7">
        <f>AprilR!O29</f>
        <v>1826</v>
      </c>
      <c r="P30" s="7">
        <f>AprilR!P29</f>
        <v>5</v>
      </c>
      <c r="Q30" s="7">
        <f>AprilR!Q29</f>
        <v>38</v>
      </c>
      <c r="R30" s="7">
        <f>AprilR!R29</f>
        <v>0</v>
      </c>
      <c r="S30" s="7">
        <f>AprilR!E29</f>
        <v>410</v>
      </c>
      <c r="T30" s="7">
        <f>AprilR!F29</f>
        <v>264</v>
      </c>
    </row>
    <row r="31" spans="1:20">
      <c r="A31" s="8" t="s">
        <v>34</v>
      </c>
      <c r="B31" s="8">
        <f>'YTD Totals'!B31</f>
        <v>802</v>
      </c>
      <c r="C31" s="8">
        <f>March!D31</f>
        <v>763</v>
      </c>
      <c r="D31" s="8">
        <f>AprilR!I30</f>
        <v>779</v>
      </c>
      <c r="E31" s="8">
        <f>AprilR!J30</f>
        <v>17</v>
      </c>
      <c r="F31" s="8">
        <f>AprilR!K30</f>
        <v>1</v>
      </c>
      <c r="G31" s="8">
        <f>AprilR!L30</f>
        <v>710</v>
      </c>
      <c r="H31" s="8">
        <f>AprilR!M30</f>
        <v>16</v>
      </c>
      <c r="I31" s="8">
        <f>AprilR!N30</f>
        <v>0</v>
      </c>
      <c r="J31" s="8">
        <f>AprilR!B30</f>
        <v>15</v>
      </c>
      <c r="K31" s="8">
        <f>AprilR!C30</f>
        <v>11</v>
      </c>
      <c r="L31" s="8">
        <f>AprilR!D30</f>
        <v>4</v>
      </c>
      <c r="M31" s="8">
        <f>AprilR!U28</f>
        <v>13</v>
      </c>
      <c r="N31" s="8">
        <f>AprilR!G30</f>
        <v>5</v>
      </c>
      <c r="O31" s="8">
        <f>AprilR!O30</f>
        <v>370</v>
      </c>
      <c r="P31" s="8">
        <f>AprilR!P30</f>
        <v>0</v>
      </c>
      <c r="Q31" s="8">
        <f>AprilR!Q30</f>
        <v>1</v>
      </c>
      <c r="R31" s="8">
        <f>AprilR!R30</f>
        <v>1</v>
      </c>
      <c r="S31" s="8">
        <f>AprilR!E30</f>
        <v>60</v>
      </c>
      <c r="T31" s="8">
        <f>AprilR!F30</f>
        <v>9</v>
      </c>
    </row>
    <row r="32" spans="1:20">
      <c r="A32" s="7" t="s">
        <v>35</v>
      </c>
      <c r="B32" s="7">
        <f>'YTD Totals'!B32</f>
        <v>21340</v>
      </c>
      <c r="C32" s="7">
        <f>March!D32</f>
        <v>20024</v>
      </c>
      <c r="D32" s="7">
        <f>AprilR!I31</f>
        <v>19958</v>
      </c>
      <c r="E32" s="7">
        <f>AprilR!J31</f>
        <v>47</v>
      </c>
      <c r="F32" s="7">
        <f>AprilR!K31</f>
        <v>113</v>
      </c>
      <c r="G32" s="7">
        <f>AprilR!L31</f>
        <v>19316</v>
      </c>
      <c r="H32" s="7">
        <f>AprilR!M31</f>
        <v>26</v>
      </c>
      <c r="I32" s="7">
        <f>AprilR!N31</f>
        <v>83</v>
      </c>
      <c r="J32" s="7">
        <f>AprilR!B31</f>
        <v>281</v>
      </c>
      <c r="K32" s="7">
        <f>AprilR!C31</f>
        <v>163</v>
      </c>
      <c r="L32" s="7">
        <f>AprilR!D31</f>
        <v>118</v>
      </c>
      <c r="M32" s="7">
        <f>AprilR!U29</f>
        <v>15</v>
      </c>
      <c r="N32" s="7">
        <f>AprilR!G31</f>
        <v>45</v>
      </c>
      <c r="O32" s="7">
        <f>AprilR!O31</f>
        <v>560</v>
      </c>
      <c r="P32" s="7">
        <f>AprilR!P31</f>
        <v>0</v>
      </c>
      <c r="Q32" s="7">
        <f>AprilR!Q31</f>
        <v>4</v>
      </c>
      <c r="R32" s="7">
        <f>AprilR!R31</f>
        <v>1</v>
      </c>
      <c r="S32" s="7">
        <f>AprilR!E31</f>
        <v>201</v>
      </c>
      <c r="T32" s="7">
        <f>AprilR!F31</f>
        <v>55</v>
      </c>
    </row>
    <row r="33" spans="1:20">
      <c r="A33" s="8" t="s">
        <v>36</v>
      </c>
      <c r="B33" s="8">
        <f>'YTD Totals'!B33</f>
        <v>23355</v>
      </c>
      <c r="C33" s="8">
        <f>March!D33</f>
        <v>24060</v>
      </c>
      <c r="D33" s="8">
        <f>AprilR!I32</f>
        <v>24048</v>
      </c>
      <c r="E33" s="8">
        <f>AprilR!J32</f>
        <v>148</v>
      </c>
      <c r="F33" s="8">
        <f>AprilR!K32</f>
        <v>160</v>
      </c>
      <c r="G33" s="8">
        <f>AprilR!L32</f>
        <v>23865</v>
      </c>
      <c r="H33" s="8">
        <f>AprilR!M32</f>
        <v>76</v>
      </c>
      <c r="I33" s="8">
        <f>AprilR!N32</f>
        <v>61</v>
      </c>
      <c r="J33" s="8">
        <f>AprilR!B32</f>
        <v>2038</v>
      </c>
      <c r="K33" s="8">
        <f>AprilR!C32</f>
        <v>1363</v>
      </c>
      <c r="L33" s="8">
        <f>AprilR!D32</f>
        <v>675</v>
      </c>
      <c r="M33" s="8">
        <f>AprilR!U30</f>
        <v>168</v>
      </c>
      <c r="N33" s="8">
        <f>AprilR!G32</f>
        <v>287</v>
      </c>
      <c r="O33" s="8">
        <f>AprilR!O32</f>
        <v>2712</v>
      </c>
      <c r="P33" s="8">
        <f>AprilR!P32</f>
        <v>7</v>
      </c>
      <c r="Q33" s="8">
        <f>AprilR!Q32</f>
        <v>52</v>
      </c>
      <c r="R33" s="8">
        <f>AprilR!R32</f>
        <v>1</v>
      </c>
      <c r="S33" s="8">
        <f>AprilR!E32</f>
        <v>402</v>
      </c>
      <c r="T33" s="8">
        <f>AprilR!F32</f>
        <v>477</v>
      </c>
    </row>
    <row r="34" spans="1:20">
      <c r="A34" s="7" t="s">
        <v>37</v>
      </c>
      <c r="B34" s="7">
        <f>'YTD Totals'!B34</f>
        <v>22738</v>
      </c>
      <c r="C34" s="7">
        <f>March!D34</f>
        <v>18831</v>
      </c>
      <c r="D34" s="7">
        <f>AprilR!I33</f>
        <v>17453</v>
      </c>
      <c r="E34" s="7">
        <f>AprilR!J33</f>
        <v>73</v>
      </c>
      <c r="F34" s="7">
        <f>AprilR!K33</f>
        <v>1451</v>
      </c>
      <c r="G34" s="7">
        <f>AprilR!L33</f>
        <v>17283</v>
      </c>
      <c r="H34" s="7">
        <f>AprilR!M33</f>
        <v>23</v>
      </c>
      <c r="I34" s="7">
        <f>AprilR!N33</f>
        <v>259</v>
      </c>
      <c r="J34" s="7">
        <f>AprilR!B33</f>
        <v>1221</v>
      </c>
      <c r="K34" s="7">
        <f>AprilR!C33</f>
        <v>890</v>
      </c>
      <c r="L34" s="7">
        <f>AprilR!D33</f>
        <v>331</v>
      </c>
      <c r="M34" s="7">
        <f>AprilR!U31</f>
        <v>103</v>
      </c>
      <c r="N34" s="7">
        <f>AprilR!G33</f>
        <v>148</v>
      </c>
      <c r="O34" s="7">
        <f>AprilR!O33</f>
        <v>2602</v>
      </c>
      <c r="P34" s="7">
        <f>AprilR!P33</f>
        <v>8</v>
      </c>
      <c r="Q34" s="7">
        <f>AprilR!Q33</f>
        <v>24</v>
      </c>
      <c r="R34" s="7">
        <f>AprilR!R33</f>
        <v>0</v>
      </c>
      <c r="S34" s="7">
        <f>AprilR!E33</f>
        <v>331</v>
      </c>
      <c r="T34" s="7">
        <f>AprilR!F33</f>
        <v>349</v>
      </c>
    </row>
    <row r="35" spans="1:20">
      <c r="A35" s="8" t="s">
        <v>38</v>
      </c>
      <c r="B35" s="8">
        <f>'YTD Totals'!B35</f>
        <v>10154</v>
      </c>
      <c r="C35" s="8">
        <f>March!D35</f>
        <v>10382</v>
      </c>
      <c r="D35" s="8">
        <f>AprilR!I34</f>
        <v>10377</v>
      </c>
      <c r="E35" s="8">
        <f>AprilR!J34</f>
        <v>37</v>
      </c>
      <c r="F35" s="8">
        <f>AprilR!K34</f>
        <v>42</v>
      </c>
      <c r="G35" s="8">
        <f>AprilR!L34</f>
        <v>10187</v>
      </c>
      <c r="H35" s="8">
        <f>AprilR!M34</f>
        <v>8</v>
      </c>
      <c r="I35" s="8">
        <f>AprilR!N34</f>
        <v>0</v>
      </c>
      <c r="J35" s="8">
        <f>AprilR!B34</f>
        <v>824</v>
      </c>
      <c r="K35" s="8">
        <f>AprilR!C34</f>
        <v>423</v>
      </c>
      <c r="L35" s="8">
        <f>AprilR!D34</f>
        <v>401</v>
      </c>
      <c r="M35" s="8">
        <f>AprilR!U32</f>
        <v>94</v>
      </c>
      <c r="N35" s="8">
        <f>AprilR!G34</f>
        <v>144</v>
      </c>
      <c r="O35" s="8">
        <f>AprilR!O34</f>
        <v>1377</v>
      </c>
      <c r="P35" s="8">
        <f>AprilR!P34</f>
        <v>5</v>
      </c>
      <c r="Q35" s="8">
        <f>AprilR!Q34</f>
        <v>18</v>
      </c>
      <c r="R35" s="8">
        <f>AprilR!R34</f>
        <v>0</v>
      </c>
      <c r="S35" s="8">
        <f>AprilR!E34</f>
        <v>110</v>
      </c>
      <c r="T35" s="8">
        <f>AprilR!F34</f>
        <v>229</v>
      </c>
    </row>
    <row r="36" spans="1:20">
      <c r="A36" s="7" t="s">
        <v>39</v>
      </c>
      <c r="B36" s="7">
        <f>'YTD Totals'!B36</f>
        <v>66448</v>
      </c>
      <c r="C36" s="7">
        <f>March!D36</f>
        <v>68645</v>
      </c>
      <c r="D36" s="7">
        <f>AprilR!I35</f>
        <v>68447</v>
      </c>
      <c r="E36" s="7">
        <f>AprilR!J35</f>
        <v>542</v>
      </c>
      <c r="F36" s="7">
        <f>AprilR!K35</f>
        <v>741</v>
      </c>
      <c r="G36" s="7">
        <f>AprilR!L35</f>
        <v>66139</v>
      </c>
      <c r="H36" s="7">
        <f>AprilR!M35</f>
        <v>227</v>
      </c>
      <c r="I36" s="7">
        <f>AprilR!N35</f>
        <v>270</v>
      </c>
      <c r="J36" s="7">
        <f>AprilR!B35</f>
        <v>6179</v>
      </c>
      <c r="K36" s="7">
        <f>AprilR!C35</f>
        <v>2943</v>
      </c>
      <c r="L36" s="7">
        <f>AprilR!D35</f>
        <v>3236</v>
      </c>
      <c r="M36" s="7">
        <f>AprilR!U33</f>
        <v>538</v>
      </c>
      <c r="N36" s="7">
        <f>AprilR!G35</f>
        <v>624</v>
      </c>
      <c r="O36" s="7">
        <f>AprilR!O35</f>
        <v>13101</v>
      </c>
      <c r="P36" s="7">
        <f>AprilR!P35</f>
        <v>31</v>
      </c>
      <c r="Q36" s="7">
        <f>AprilR!Q35</f>
        <v>180</v>
      </c>
      <c r="R36" s="7">
        <f>AprilR!R35</f>
        <v>6</v>
      </c>
      <c r="S36" s="7">
        <f>AprilR!E35</f>
        <v>682</v>
      </c>
      <c r="T36" s="7">
        <f>AprilR!F35</f>
        <v>634</v>
      </c>
    </row>
    <row r="37" spans="1:20">
      <c r="A37" s="8" t="s">
        <v>40</v>
      </c>
      <c r="B37" s="8">
        <f>'YTD Totals'!B37</f>
        <v>21257</v>
      </c>
      <c r="C37" s="8">
        <f>March!D37</f>
        <v>21235</v>
      </c>
      <c r="D37" s="8">
        <f>AprilR!I36</f>
        <v>21247</v>
      </c>
      <c r="E37" s="8">
        <f>AprilR!J36</f>
        <v>15</v>
      </c>
      <c r="F37" s="8">
        <f>AprilR!K36</f>
        <v>3</v>
      </c>
      <c r="G37" s="8">
        <f>AprilR!L36</f>
        <v>20946</v>
      </c>
      <c r="H37" s="8">
        <f>AprilR!M36</f>
        <v>11</v>
      </c>
      <c r="I37" s="8">
        <f>AprilR!N36</f>
        <v>1</v>
      </c>
      <c r="J37" s="8">
        <f>AprilR!B36</f>
        <v>966</v>
      </c>
      <c r="K37" s="8">
        <f>AprilR!C36</f>
        <v>536</v>
      </c>
      <c r="L37" s="8">
        <f>AprilR!D36</f>
        <v>430</v>
      </c>
      <c r="M37" s="8">
        <f>AprilR!U34</f>
        <v>90</v>
      </c>
      <c r="N37" s="8">
        <f>AprilR!G36</f>
        <v>134</v>
      </c>
      <c r="O37" s="8">
        <f>AprilR!O36</f>
        <v>1375</v>
      </c>
      <c r="P37" s="8">
        <f>AprilR!P36</f>
        <v>2</v>
      </c>
      <c r="Q37" s="8">
        <f>AprilR!Q36</f>
        <v>29</v>
      </c>
      <c r="R37" s="8">
        <f>AprilR!R36</f>
        <v>0</v>
      </c>
      <c r="S37" s="8">
        <f>AprilR!E36</f>
        <v>319</v>
      </c>
      <c r="T37" s="8">
        <f>AprilR!F36</f>
        <v>160</v>
      </c>
    </row>
    <row r="38" spans="1:20">
      <c r="A38" s="7" t="s">
        <v>41</v>
      </c>
      <c r="B38" s="7">
        <f>'YTD Totals'!B38</f>
        <v>32372</v>
      </c>
      <c r="C38" s="7">
        <f>March!D38</f>
        <v>32173</v>
      </c>
      <c r="D38" s="7">
        <f>AprilR!I37</f>
        <v>32111</v>
      </c>
      <c r="E38" s="7">
        <f>AprilR!J37</f>
        <v>191</v>
      </c>
      <c r="F38" s="7">
        <f>AprilR!K37</f>
        <v>252</v>
      </c>
      <c r="G38" s="7">
        <f>AprilR!L37</f>
        <v>30940</v>
      </c>
      <c r="H38" s="7">
        <f>AprilR!M37</f>
        <v>68</v>
      </c>
      <c r="I38" s="7">
        <f>AprilR!N37</f>
        <v>122</v>
      </c>
      <c r="J38" s="7">
        <f>AprilR!B37</f>
        <v>2148</v>
      </c>
      <c r="K38" s="7">
        <f>AprilR!C37</f>
        <v>908</v>
      </c>
      <c r="L38" s="7">
        <f>AprilR!D37</f>
        <v>1240</v>
      </c>
      <c r="M38" s="7">
        <f>AprilR!U35</f>
        <v>265</v>
      </c>
      <c r="N38" s="7">
        <f>AprilR!G37</f>
        <v>283</v>
      </c>
      <c r="O38" s="7">
        <f>AprilR!O37</f>
        <v>5956</v>
      </c>
      <c r="P38" s="7">
        <f>AprilR!P37</f>
        <v>8</v>
      </c>
      <c r="Q38" s="7">
        <f>AprilR!Q37</f>
        <v>72</v>
      </c>
      <c r="R38" s="7">
        <f>AprilR!R37</f>
        <v>1</v>
      </c>
      <c r="S38" s="7">
        <f>AprilR!E37</f>
        <v>272</v>
      </c>
      <c r="T38" s="7">
        <f>AprilR!F37</f>
        <v>343</v>
      </c>
    </row>
    <row r="39" spans="1:20">
      <c r="A39" s="8" t="s">
        <v>42</v>
      </c>
      <c r="B39" s="8">
        <f>'YTD Totals'!B39</f>
        <v>8558</v>
      </c>
      <c r="C39" s="8">
        <f>March!D39</f>
        <v>9041</v>
      </c>
      <c r="D39" s="8">
        <f>AprilR!I38</f>
        <v>9141</v>
      </c>
      <c r="E39" s="8">
        <f>AprilR!J38</f>
        <v>105</v>
      </c>
      <c r="F39" s="8">
        <f>AprilR!K38</f>
        <v>4</v>
      </c>
      <c r="G39" s="8">
        <f>AprilR!L38</f>
        <v>9134</v>
      </c>
      <c r="H39" s="8">
        <f>AprilR!M38</f>
        <v>15</v>
      </c>
      <c r="I39" s="8">
        <f>AprilR!N38</f>
        <v>0</v>
      </c>
      <c r="J39" s="8">
        <f>AprilR!B38</f>
        <v>100</v>
      </c>
      <c r="K39" s="8">
        <f>AprilR!C38</f>
        <v>72</v>
      </c>
      <c r="L39" s="8">
        <f>AprilR!D38</f>
        <v>28</v>
      </c>
      <c r="M39" s="8">
        <f>AprilR!U36</f>
        <v>0</v>
      </c>
      <c r="N39" s="8">
        <f>AprilR!G38</f>
        <v>15</v>
      </c>
      <c r="O39" s="8">
        <f>AprilR!O38</f>
        <v>224</v>
      </c>
      <c r="P39" s="8">
        <f>AprilR!P38</f>
        <v>0</v>
      </c>
      <c r="Q39" s="8">
        <f>AprilR!Q38</f>
        <v>3</v>
      </c>
      <c r="R39" s="8">
        <f>AprilR!R38</f>
        <v>0</v>
      </c>
      <c r="S39" s="8">
        <f>AprilR!E38</f>
        <v>58</v>
      </c>
      <c r="T39" s="8">
        <f>AprilR!F38</f>
        <v>30</v>
      </c>
    </row>
    <row r="40" spans="1:20">
      <c r="A40" s="10" t="s">
        <v>43</v>
      </c>
      <c r="B40" s="10">
        <f>'YTD Totals'!B40</f>
        <v>10804</v>
      </c>
      <c r="C40" s="10">
        <f>March!D40</f>
        <v>11416</v>
      </c>
      <c r="D40" s="10">
        <f>AprilR!I39</f>
        <v>11611</v>
      </c>
      <c r="E40" s="10">
        <f>AprilR!J39</f>
        <v>203</v>
      </c>
      <c r="F40" s="10">
        <f>AprilR!K39</f>
        <v>9</v>
      </c>
      <c r="G40" s="10">
        <f>AprilR!L39</f>
        <v>10171</v>
      </c>
      <c r="H40" s="10">
        <f>AprilR!M39</f>
        <v>56</v>
      </c>
      <c r="I40" s="10">
        <f>AprilR!N39</f>
        <v>5</v>
      </c>
      <c r="J40" s="10">
        <f>AprilR!B39</f>
        <v>441</v>
      </c>
      <c r="K40" s="10">
        <f>AprilR!C39</f>
        <v>16</v>
      </c>
      <c r="L40" s="10">
        <f>AprilR!D39</f>
        <v>425</v>
      </c>
      <c r="M40" s="10"/>
      <c r="N40" s="10">
        <f>AprilR!G39</f>
        <v>110</v>
      </c>
      <c r="O40" s="10">
        <f>AprilR!O39</f>
        <v>238</v>
      </c>
      <c r="P40" s="10">
        <f>AprilR!P39</f>
        <v>0</v>
      </c>
      <c r="Q40" s="10">
        <f>AprilR!Q39</f>
        <v>0</v>
      </c>
      <c r="R40" s="10">
        <f>AprilR!R39</f>
        <v>0</v>
      </c>
      <c r="S40" s="10">
        <f>AprilR!E39</f>
        <v>60</v>
      </c>
      <c r="T40" s="10">
        <f>AprilR!F39</f>
        <v>14</v>
      </c>
    </row>
    <row r="41" spans="1:20">
      <c r="A41" s="10" t="s">
        <v>44</v>
      </c>
      <c r="B41" s="10">
        <f>'YTD Totals'!B41</f>
        <v>19580</v>
      </c>
      <c r="C41" s="10">
        <f>March!D41</f>
        <v>19738</v>
      </c>
      <c r="D41" s="10">
        <f>AprilR!I40</f>
        <v>19755</v>
      </c>
      <c r="E41" s="10">
        <f>AprilR!J40</f>
        <v>45</v>
      </c>
      <c r="F41" s="10">
        <f>AprilR!K40</f>
        <v>29</v>
      </c>
      <c r="G41" s="10">
        <f>AprilR!L40</f>
        <v>15464</v>
      </c>
      <c r="H41" s="10">
        <f>AprilR!M40</f>
        <v>13</v>
      </c>
      <c r="I41" s="10">
        <f>AprilR!N40</f>
        <v>20</v>
      </c>
      <c r="J41" s="10">
        <f>AprilR!B40</f>
        <v>1741</v>
      </c>
      <c r="K41" s="10">
        <f>AprilR!C40</f>
        <v>6</v>
      </c>
      <c r="L41" s="10">
        <f>AprilR!D40</f>
        <v>1735</v>
      </c>
      <c r="M41" s="10"/>
      <c r="N41" s="10">
        <f>AprilR!G40</f>
        <v>352</v>
      </c>
      <c r="O41" s="10">
        <f>AprilR!O40</f>
        <v>672</v>
      </c>
      <c r="P41" s="10">
        <f>AprilR!P40</f>
        <v>2</v>
      </c>
      <c r="Q41" s="10">
        <f>AprilR!Q40</f>
        <v>1</v>
      </c>
      <c r="R41" s="10">
        <f>AprilR!R40</f>
        <v>0</v>
      </c>
      <c r="S41" s="10">
        <f>AprilR!E40</f>
        <v>60</v>
      </c>
      <c r="T41" s="10">
        <f>AprilR!F40</f>
        <v>24</v>
      </c>
    </row>
    <row r="42" spans="1:20">
      <c r="A42" s="10" t="s">
        <v>45</v>
      </c>
      <c r="B42" s="10">
        <f>'YTD Totals'!B42</f>
        <v>3730</v>
      </c>
      <c r="C42" s="10">
        <f>March!D42</f>
        <v>3792</v>
      </c>
      <c r="D42" s="10">
        <f>AprilR!I41</f>
        <v>3791</v>
      </c>
      <c r="E42" s="10">
        <f>AprilR!J41</f>
        <v>0</v>
      </c>
      <c r="F42" s="10">
        <f>AprilR!K41</f>
        <v>1</v>
      </c>
      <c r="G42" s="10">
        <f>AprilR!L41</f>
        <v>3535</v>
      </c>
      <c r="H42" s="10">
        <f>AprilR!M41</f>
        <v>0</v>
      </c>
      <c r="I42" s="10">
        <f>AprilR!N41</f>
        <v>1</v>
      </c>
      <c r="J42" s="10">
        <f>AprilR!B41</f>
        <v>27</v>
      </c>
      <c r="K42" s="10">
        <f>AprilR!C41</f>
        <v>27</v>
      </c>
      <c r="L42" s="10">
        <f>AprilR!D41</f>
        <v>0</v>
      </c>
      <c r="M42" s="10"/>
      <c r="N42" s="10">
        <f>AprilR!G41</f>
        <v>16</v>
      </c>
      <c r="O42" s="10">
        <f>AprilR!O41</f>
        <v>364</v>
      </c>
      <c r="P42" s="10">
        <f>AprilR!P41</f>
        <v>0</v>
      </c>
      <c r="Q42" s="10">
        <f>AprilR!Q41</f>
        <v>0</v>
      </c>
      <c r="R42" s="10">
        <f>AprilR!R41</f>
        <v>0</v>
      </c>
      <c r="S42" s="10">
        <f>AprilR!E41</f>
        <v>14</v>
      </c>
      <c r="T42" s="10">
        <f>AprilR!F41</f>
        <v>5</v>
      </c>
    </row>
    <row r="43" spans="1:20">
      <c r="A43" s="10" t="s">
        <v>46</v>
      </c>
      <c r="B43" s="10">
        <f>'YTD Totals'!B43</f>
        <v>4938</v>
      </c>
      <c r="C43" s="10">
        <f>March!D43</f>
        <v>4948</v>
      </c>
      <c r="D43" s="10">
        <f>AprilR!I42</f>
        <v>4948</v>
      </c>
      <c r="E43" s="10">
        <f>AprilR!J42</f>
        <v>0</v>
      </c>
      <c r="F43" s="10">
        <f>AprilR!K42</f>
        <v>0</v>
      </c>
      <c r="G43" s="10">
        <f>AprilR!L42</f>
        <v>4316</v>
      </c>
      <c r="H43" s="10">
        <f>AprilR!M42</f>
        <v>0</v>
      </c>
      <c r="I43" s="10">
        <f>AprilR!N42</f>
        <v>0</v>
      </c>
      <c r="J43" s="10">
        <f>AprilR!B42</f>
        <v>160</v>
      </c>
      <c r="K43" s="10">
        <f>AprilR!C42</f>
        <v>6</v>
      </c>
      <c r="L43" s="10">
        <f>AprilR!D42</f>
        <v>154</v>
      </c>
      <c r="M43" s="10"/>
      <c r="N43" s="10">
        <f>AprilR!G42</f>
        <v>79</v>
      </c>
      <c r="O43" s="10">
        <f>AprilR!O42</f>
        <v>207</v>
      </c>
      <c r="P43" s="10">
        <f>AprilR!P42</f>
        <v>0</v>
      </c>
      <c r="Q43" s="10">
        <f>AprilR!Q42</f>
        <v>0</v>
      </c>
      <c r="R43" s="10">
        <f>AprilR!R42</f>
        <v>0</v>
      </c>
      <c r="S43" s="10">
        <f>AprilR!E42</f>
        <v>4</v>
      </c>
      <c r="T43" s="10">
        <f>AprilR!F42</f>
        <v>10</v>
      </c>
    </row>
    <row r="44" spans="1:20">
      <c r="A44" s="10" t="s">
        <v>47</v>
      </c>
      <c r="B44" s="10">
        <f>'YTD Totals'!B44</f>
        <v>13451</v>
      </c>
      <c r="C44" s="10">
        <f>March!D44</f>
        <v>13385</v>
      </c>
      <c r="D44" s="10">
        <f>AprilR!I43</f>
        <v>13402</v>
      </c>
      <c r="E44" s="10">
        <f>AprilR!J43</f>
        <v>17</v>
      </c>
      <c r="F44" s="10">
        <f>AprilR!K43</f>
        <v>0</v>
      </c>
      <c r="G44" s="10">
        <f>AprilR!L43</f>
        <v>9494</v>
      </c>
      <c r="H44" s="10">
        <f>AprilR!M43</f>
        <v>4</v>
      </c>
      <c r="I44" s="10">
        <f>AprilR!N43</f>
        <v>0</v>
      </c>
      <c r="J44" s="10">
        <f>AprilR!B43</f>
        <v>412</v>
      </c>
      <c r="K44" s="10">
        <f>AprilR!C43</f>
        <v>92</v>
      </c>
      <c r="L44" s="10">
        <f>AprilR!D43</f>
        <v>320</v>
      </c>
      <c r="M44" s="10"/>
      <c r="N44" s="10">
        <f>AprilR!G43</f>
        <v>85</v>
      </c>
      <c r="O44" s="10">
        <f>AprilR!O43</f>
        <v>215</v>
      </c>
      <c r="P44" s="10">
        <f>AprilR!P43</f>
        <v>0</v>
      </c>
      <c r="Q44" s="10">
        <f>AprilR!Q43</f>
        <v>0</v>
      </c>
      <c r="R44" s="10">
        <f>AprilR!R43</f>
        <v>0</v>
      </c>
      <c r="S44" s="10">
        <f>AprilR!E43</f>
        <v>39</v>
      </c>
      <c r="T44" s="10">
        <f>AprilR!F43</f>
        <v>34</v>
      </c>
    </row>
    <row r="45" spans="1:20">
      <c r="A45" s="11" t="s">
        <v>69</v>
      </c>
      <c r="B45" s="11">
        <f>'YTD Totals'!B45</f>
        <v>52503</v>
      </c>
      <c r="C45" s="11">
        <f>SUM(C40:C44)</f>
        <v>53279</v>
      </c>
      <c r="D45" s="11">
        <f t="shared" ref="D45:L45" si="2">SUM(D40:D44)</f>
        <v>53507</v>
      </c>
      <c r="E45" s="11">
        <f t="shared" si="2"/>
        <v>265</v>
      </c>
      <c r="F45" s="11">
        <f t="shared" si="2"/>
        <v>39</v>
      </c>
      <c r="G45" s="11">
        <f t="shared" si="2"/>
        <v>42980</v>
      </c>
      <c r="H45" s="11">
        <f t="shared" si="2"/>
        <v>73</v>
      </c>
      <c r="I45" s="11">
        <f t="shared" si="2"/>
        <v>26</v>
      </c>
      <c r="J45" s="11">
        <f t="shared" si="2"/>
        <v>2781</v>
      </c>
      <c r="K45" s="11">
        <f t="shared" si="2"/>
        <v>147</v>
      </c>
      <c r="L45" s="11">
        <f t="shared" si="2"/>
        <v>2634</v>
      </c>
      <c r="M45" s="11"/>
      <c r="N45" s="11">
        <f t="shared" ref="N45:T45" si="3">SUM(N40:N44)</f>
        <v>642</v>
      </c>
      <c r="O45" s="11">
        <f t="shared" si="3"/>
        <v>1696</v>
      </c>
      <c r="P45" s="11">
        <f>SUM(Q40:Q44)</f>
        <v>1</v>
      </c>
      <c r="Q45" s="11">
        <f>SUM(P40:P44)</f>
        <v>2</v>
      </c>
      <c r="R45" s="11">
        <f t="shared" si="3"/>
        <v>0</v>
      </c>
      <c r="S45" s="11">
        <f t="shared" si="3"/>
        <v>177</v>
      </c>
      <c r="T45" s="11">
        <f t="shared" si="3"/>
        <v>87</v>
      </c>
    </row>
    <row r="46" spans="1:20">
      <c r="A46" s="8" t="s">
        <v>48</v>
      </c>
      <c r="B46" s="8">
        <f>'YTD Totals'!B46</f>
        <v>7188</v>
      </c>
      <c r="C46" s="8">
        <f>March!D46</f>
        <v>7426</v>
      </c>
      <c r="D46" s="8">
        <f>AprilR!I44</f>
        <v>7523</v>
      </c>
      <c r="E46" s="8">
        <f>AprilR!J44</f>
        <v>167</v>
      </c>
      <c r="F46" s="8">
        <f>AprilR!K44</f>
        <v>70</v>
      </c>
      <c r="G46" s="8">
        <f>AprilR!L44</f>
        <v>7367</v>
      </c>
      <c r="H46" s="8">
        <f>AprilR!M44</f>
        <v>14</v>
      </c>
      <c r="I46" s="8">
        <f>AprilR!N44</f>
        <v>20</v>
      </c>
      <c r="J46" s="8">
        <f>AprilR!B44</f>
        <v>218</v>
      </c>
      <c r="K46" s="8">
        <f>AprilR!C44</f>
        <v>91</v>
      </c>
      <c r="L46" s="8">
        <f>AprilR!D44</f>
        <v>127</v>
      </c>
      <c r="M46" s="8">
        <f>AprilR!U37</f>
        <v>30</v>
      </c>
      <c r="N46" s="8">
        <f>AprilR!G44</f>
        <v>39</v>
      </c>
      <c r="O46" s="8">
        <f>AprilR!O44</f>
        <v>393</v>
      </c>
      <c r="P46" s="8">
        <f>AprilR!P44</f>
        <v>7</v>
      </c>
      <c r="Q46" s="8">
        <f>AprilR!Q44</f>
        <v>3</v>
      </c>
      <c r="R46" s="8">
        <f>AprilR!R44</f>
        <v>0</v>
      </c>
      <c r="S46" s="8">
        <f>AprilR!E44</f>
        <v>50</v>
      </c>
      <c r="T46" s="8">
        <f>AprilR!F44</f>
        <v>32</v>
      </c>
    </row>
    <row r="47" spans="1:20">
      <c r="A47" s="7" t="s">
        <v>49</v>
      </c>
      <c r="B47" s="7">
        <f>'YTD Totals'!B47</f>
        <v>7678</v>
      </c>
      <c r="C47" s="7">
        <f>March!D47</f>
        <v>7803</v>
      </c>
      <c r="D47" s="7">
        <f>AprilR!I45</f>
        <v>7857</v>
      </c>
      <c r="E47" s="7">
        <f>AprilR!J45</f>
        <v>54</v>
      </c>
      <c r="F47" s="7">
        <f>AprilR!K45</f>
        <v>0</v>
      </c>
      <c r="G47" s="7">
        <f>AprilR!L45</f>
        <v>7827</v>
      </c>
      <c r="H47" s="7">
        <f>AprilR!M45</f>
        <v>15</v>
      </c>
      <c r="I47" s="7">
        <f>AprilR!N45</f>
        <v>0</v>
      </c>
      <c r="J47" s="7">
        <f>AprilR!B45</f>
        <v>350</v>
      </c>
      <c r="K47" s="7">
        <f>AprilR!C45</f>
        <v>227</v>
      </c>
      <c r="L47" s="7">
        <f>AprilR!D45</f>
        <v>123</v>
      </c>
      <c r="M47" s="7">
        <f>AprilR!U38</f>
        <v>17</v>
      </c>
      <c r="N47" s="7">
        <f>AprilR!G45</f>
        <v>39</v>
      </c>
      <c r="O47" s="7">
        <f>AprilR!O45</f>
        <v>256</v>
      </c>
      <c r="P47" s="7">
        <f>AprilR!P45</f>
        <v>0</v>
      </c>
      <c r="Q47" s="7">
        <f>AprilR!Q45</f>
        <v>9</v>
      </c>
      <c r="R47" s="7">
        <f>AprilR!R45</f>
        <v>7</v>
      </c>
      <c r="S47" s="7">
        <f>AprilR!E45</f>
        <v>110</v>
      </c>
      <c r="T47" s="7">
        <f>AprilR!F45</f>
        <v>73</v>
      </c>
    </row>
    <row r="48" spans="1:20">
      <c r="A48" s="8" t="s">
        <v>50</v>
      </c>
      <c r="B48" s="8">
        <f>'YTD Totals'!B48</f>
        <v>15339</v>
      </c>
      <c r="C48" s="8">
        <f>March!D48</f>
        <v>15080</v>
      </c>
      <c r="D48" s="8">
        <f>AprilR!I46</f>
        <v>15115</v>
      </c>
      <c r="E48" s="8">
        <f>AprilR!J46</f>
        <v>104</v>
      </c>
      <c r="F48" s="8">
        <f>AprilR!K46</f>
        <v>69</v>
      </c>
      <c r="G48" s="8">
        <f>AprilR!L46</f>
        <v>15049</v>
      </c>
      <c r="H48" s="8">
        <f>AprilR!M46</f>
        <v>25</v>
      </c>
      <c r="I48" s="8">
        <f>AprilR!N46</f>
        <v>45</v>
      </c>
      <c r="J48" s="8">
        <f>AprilR!B46</f>
        <v>1665</v>
      </c>
      <c r="K48" s="8">
        <f>AprilR!C46</f>
        <v>770</v>
      </c>
      <c r="L48" s="8">
        <f>AprilR!D46</f>
        <v>895</v>
      </c>
      <c r="M48" s="8">
        <f>AprilR!U39</f>
        <v>95</v>
      </c>
      <c r="N48" s="8">
        <f>AprilR!G46</f>
        <v>205</v>
      </c>
      <c r="O48" s="8">
        <f>AprilR!O46</f>
        <v>1465</v>
      </c>
      <c r="P48" s="8">
        <f>AprilR!P46</f>
        <v>6</v>
      </c>
      <c r="Q48" s="8">
        <f>AprilR!Q46</f>
        <v>37</v>
      </c>
      <c r="R48" s="8">
        <f>AprilR!R46</f>
        <v>1</v>
      </c>
      <c r="S48" s="8">
        <f>AprilR!E46</f>
        <v>399</v>
      </c>
      <c r="T48" s="8">
        <f>AprilR!F46</f>
        <v>343</v>
      </c>
    </row>
    <row r="49" spans="1:20">
      <c r="A49" s="7" t="s">
        <v>51</v>
      </c>
      <c r="B49" s="7">
        <f>'YTD Totals'!B49</f>
        <v>32621</v>
      </c>
      <c r="C49" s="7">
        <f>March!D49</f>
        <v>30215</v>
      </c>
      <c r="D49" s="7">
        <f>AprilR!I47</f>
        <v>30113</v>
      </c>
      <c r="E49" s="7">
        <f>AprilR!J47</f>
        <v>272</v>
      </c>
      <c r="F49" s="7">
        <f>AprilR!K47</f>
        <v>367</v>
      </c>
      <c r="G49" s="7">
        <f>AprilR!L47</f>
        <v>29397</v>
      </c>
      <c r="H49" s="7">
        <f>AprilR!M47</f>
        <v>58</v>
      </c>
      <c r="I49" s="7">
        <f>AprilR!N47</f>
        <v>107</v>
      </c>
      <c r="J49" s="7">
        <f>AprilR!B47</f>
        <v>3650</v>
      </c>
      <c r="K49" s="7">
        <f>AprilR!C47</f>
        <v>1008</v>
      </c>
      <c r="L49" s="7">
        <f>AprilR!D47</f>
        <v>2642</v>
      </c>
      <c r="M49" s="7">
        <f>AprilR!U24</f>
        <v>182</v>
      </c>
      <c r="N49" s="7">
        <f>AprilR!G47</f>
        <v>283</v>
      </c>
      <c r="O49" s="7">
        <f>AprilR!O47</f>
        <v>1764</v>
      </c>
      <c r="P49" s="7">
        <f>AprilR!P47</f>
        <v>7</v>
      </c>
      <c r="Q49" s="7">
        <f>AprilR!Q47</f>
        <v>43</v>
      </c>
      <c r="R49" s="7">
        <f>AprilR!R47</f>
        <v>1</v>
      </c>
      <c r="S49" s="7">
        <f>AprilR!E47</f>
        <v>419</v>
      </c>
      <c r="T49" s="7">
        <f>AprilR!F47</f>
        <v>559</v>
      </c>
    </row>
    <row r="50" spans="1:20">
      <c r="A50" s="8" t="s">
        <v>52</v>
      </c>
      <c r="B50" s="8">
        <f>'YTD Totals'!B50</f>
        <v>23275</v>
      </c>
      <c r="C50" s="8">
        <f>March!D50</f>
        <v>23191</v>
      </c>
      <c r="D50" s="8">
        <f>AprilR!I48</f>
        <v>22947</v>
      </c>
      <c r="E50" s="8">
        <f>AprilR!J48</f>
        <v>62</v>
      </c>
      <c r="F50" s="8">
        <f>AprilR!K48</f>
        <v>305</v>
      </c>
      <c r="G50" s="8">
        <f>AprilR!L48</f>
        <v>22856</v>
      </c>
      <c r="H50" s="8">
        <f>AprilR!M48</f>
        <v>29</v>
      </c>
      <c r="I50" s="8">
        <f>AprilR!N48</f>
        <v>89</v>
      </c>
      <c r="J50" s="8">
        <f>AprilR!B48</f>
        <v>1884</v>
      </c>
      <c r="K50" s="8">
        <f>AprilR!C48</f>
        <v>727</v>
      </c>
      <c r="L50" s="8">
        <f>AprilR!D48</f>
        <v>1157</v>
      </c>
      <c r="M50" s="8">
        <f>AprilR!U40</f>
        <v>228</v>
      </c>
      <c r="N50" s="8">
        <f>AprilR!G48</f>
        <v>244</v>
      </c>
      <c r="O50" s="8">
        <f>AprilR!O48</f>
        <v>1891</v>
      </c>
      <c r="P50" s="8">
        <f>AprilR!P48</f>
        <v>7</v>
      </c>
      <c r="Q50" s="8">
        <f>AprilR!Q48</f>
        <v>46</v>
      </c>
      <c r="R50" s="8">
        <f>AprilR!R48</f>
        <v>0</v>
      </c>
      <c r="S50" s="8">
        <f>AprilR!E48</f>
        <v>389</v>
      </c>
      <c r="T50" s="8">
        <f>AprilR!F48</f>
        <v>179</v>
      </c>
    </row>
    <row r="51" spans="1:20">
      <c r="A51" s="7" t="s">
        <v>53</v>
      </c>
      <c r="B51" s="7">
        <f>'YTD Totals'!B51</f>
        <v>10987</v>
      </c>
      <c r="C51" s="7">
        <f>March!D51</f>
        <v>10933</v>
      </c>
      <c r="D51" s="7">
        <f>AprilR!I49</f>
        <v>10852</v>
      </c>
      <c r="E51" s="7">
        <f>AprilR!J49</f>
        <v>116</v>
      </c>
      <c r="F51" s="7">
        <f>AprilR!K49</f>
        <v>197</v>
      </c>
      <c r="G51" s="7">
        <f>AprilR!L49</f>
        <v>10265</v>
      </c>
      <c r="H51" s="7">
        <f>AprilR!M49</f>
        <v>34</v>
      </c>
      <c r="I51" s="7">
        <f>AprilR!N49</f>
        <v>20</v>
      </c>
      <c r="J51" s="7">
        <f>AprilR!B49</f>
        <v>1115</v>
      </c>
      <c r="K51" s="7">
        <f>AprilR!C49</f>
        <v>407</v>
      </c>
      <c r="L51" s="7">
        <f>AprilR!D49</f>
        <v>708</v>
      </c>
      <c r="M51" s="7">
        <f>AprilR!U41</f>
        <v>86</v>
      </c>
      <c r="N51" s="7">
        <f>AprilR!G49</f>
        <v>145</v>
      </c>
      <c r="O51" s="7">
        <f>AprilR!O49</f>
        <v>1166</v>
      </c>
      <c r="P51" s="7">
        <f>AprilR!P49</f>
        <v>4</v>
      </c>
      <c r="Q51" s="7">
        <f>AprilR!Q49</f>
        <v>24</v>
      </c>
      <c r="R51" s="7">
        <f>AprilR!R49</f>
        <v>0</v>
      </c>
      <c r="S51" s="7">
        <f>AprilR!E49</f>
        <v>134</v>
      </c>
      <c r="T51" s="7">
        <f>AprilR!F49</f>
        <v>207</v>
      </c>
    </row>
    <row r="52" spans="1:20">
      <c r="A52" s="8" t="s">
        <v>54</v>
      </c>
      <c r="B52" s="8">
        <f>'YTD Totals'!B52</f>
        <v>29873</v>
      </c>
      <c r="C52" s="8">
        <f>March!D52</f>
        <v>29022</v>
      </c>
      <c r="D52" s="8">
        <f>AprilR!I50</f>
        <v>28911</v>
      </c>
      <c r="E52" s="8">
        <f>AprilR!J50</f>
        <v>337</v>
      </c>
      <c r="F52" s="8">
        <f>AprilR!K50</f>
        <v>444</v>
      </c>
      <c r="G52" s="8">
        <f>AprilR!L50</f>
        <v>28578</v>
      </c>
      <c r="H52" s="8">
        <f>AprilR!M50</f>
        <v>133</v>
      </c>
      <c r="I52" s="8">
        <f>AprilR!N50</f>
        <v>223</v>
      </c>
      <c r="J52" s="8">
        <f>AprilR!B50</f>
        <v>2540</v>
      </c>
      <c r="K52" s="8">
        <f>AprilR!C50</f>
        <v>987</v>
      </c>
      <c r="L52" s="8">
        <f>AprilR!D50</f>
        <v>1553</v>
      </c>
      <c r="M52" s="8">
        <f>AprilR!U42</f>
        <v>420</v>
      </c>
      <c r="N52" s="8">
        <f>AprilR!G50</f>
        <v>304</v>
      </c>
      <c r="O52" s="8">
        <f>AprilR!O50</f>
        <v>5052</v>
      </c>
      <c r="P52" s="8">
        <f>AprilR!P50</f>
        <v>41</v>
      </c>
      <c r="Q52" s="8">
        <f>AprilR!Q50</f>
        <v>73</v>
      </c>
      <c r="R52" s="8">
        <f>AprilR!R50</f>
        <v>2</v>
      </c>
      <c r="S52" s="8">
        <f>AprilR!E50</f>
        <v>329</v>
      </c>
      <c r="T52" s="8">
        <f>AprilR!F50</f>
        <v>304</v>
      </c>
    </row>
    <row r="53" spans="1:20">
      <c r="A53" s="7" t="s">
        <v>55</v>
      </c>
      <c r="B53" s="7">
        <f>'YTD Totals'!B53</f>
        <v>10952</v>
      </c>
      <c r="C53" s="7">
        <f>March!D53</f>
        <v>10718</v>
      </c>
      <c r="D53" s="7">
        <f>AprilR!I51</f>
        <v>10713</v>
      </c>
      <c r="E53" s="7">
        <f>AprilR!J51</f>
        <v>21</v>
      </c>
      <c r="F53" s="7">
        <f>AprilR!K51</f>
        <v>26</v>
      </c>
      <c r="G53" s="7">
        <f>AprilR!L51</f>
        <v>10640</v>
      </c>
      <c r="H53" s="7">
        <f>AprilR!M51</f>
        <v>6</v>
      </c>
      <c r="I53" s="7">
        <f>AprilR!N51</f>
        <v>4</v>
      </c>
      <c r="J53" s="7">
        <f>AprilR!B51</f>
        <v>456</v>
      </c>
      <c r="K53" s="7">
        <f>AprilR!C51</f>
        <v>308</v>
      </c>
      <c r="L53" s="7">
        <f>AprilR!D51</f>
        <v>148</v>
      </c>
      <c r="M53" s="7">
        <f>AprilR!U13</f>
        <v>14</v>
      </c>
      <c r="N53" s="7">
        <f>AprilR!G51</f>
        <v>63</v>
      </c>
      <c r="O53" s="7">
        <f>AprilR!O51</f>
        <v>674</v>
      </c>
      <c r="P53" s="7">
        <f>AprilR!P51</f>
        <v>3</v>
      </c>
      <c r="Q53" s="7">
        <f>AprilR!Q51</f>
        <v>20</v>
      </c>
      <c r="R53" s="7">
        <f>AprilR!R51</f>
        <v>0</v>
      </c>
      <c r="S53" s="7">
        <f>AprilR!E51</f>
        <v>46</v>
      </c>
      <c r="T53" s="7">
        <f>AprilR!F51</f>
        <v>126</v>
      </c>
    </row>
    <row r="54" spans="1:20">
      <c r="A54" s="8" t="s">
        <v>56</v>
      </c>
      <c r="B54" s="8">
        <f>'YTD Totals'!B54</f>
        <v>22764</v>
      </c>
      <c r="C54" s="8">
        <f>March!D54</f>
        <v>22923</v>
      </c>
      <c r="D54" s="8">
        <f>AprilR!I52</f>
        <v>22786</v>
      </c>
      <c r="E54" s="8">
        <f>AprilR!J52</f>
        <v>101</v>
      </c>
      <c r="F54" s="8">
        <f>AprilR!K52</f>
        <v>238</v>
      </c>
      <c r="G54" s="8">
        <f>AprilR!L52</f>
        <v>22104</v>
      </c>
      <c r="H54" s="8">
        <f>AprilR!M52</f>
        <v>59</v>
      </c>
      <c r="I54" s="8">
        <f>AprilR!N52</f>
        <v>67</v>
      </c>
      <c r="J54" s="8">
        <f>AprilR!B52</f>
        <v>2006</v>
      </c>
      <c r="K54" s="8">
        <f>AprilR!C52</f>
        <v>845</v>
      </c>
      <c r="L54" s="8">
        <f>AprilR!D52</f>
        <v>1161</v>
      </c>
      <c r="M54" s="8">
        <f>AprilR!U43</f>
        <v>79</v>
      </c>
      <c r="N54" s="8">
        <f>AprilR!G52</f>
        <v>179</v>
      </c>
      <c r="O54" s="8">
        <f>AprilR!O52</f>
        <v>1247</v>
      </c>
      <c r="P54" s="8">
        <f>AprilR!P52</f>
        <v>12</v>
      </c>
      <c r="Q54" s="8">
        <f>AprilR!Q52</f>
        <v>33</v>
      </c>
      <c r="R54" s="8">
        <f>AprilR!R52</f>
        <v>53</v>
      </c>
      <c r="S54" s="8">
        <f>AprilR!E52</f>
        <v>461</v>
      </c>
      <c r="T54" s="8">
        <f>AprilR!F52</f>
        <v>334</v>
      </c>
    </row>
    <row r="55" spans="1:20">
      <c r="A55" s="7" t="s">
        <v>57</v>
      </c>
      <c r="B55" s="7">
        <f>'YTD Totals'!B55</f>
        <v>10330</v>
      </c>
      <c r="C55" s="7">
        <f>March!D55</f>
        <v>10503</v>
      </c>
      <c r="D55" s="7">
        <f>AprilR!I53</f>
        <v>10560</v>
      </c>
      <c r="E55" s="7">
        <f>AprilR!J53</f>
        <v>57</v>
      </c>
      <c r="F55" s="7">
        <f>AprilR!K53</f>
        <v>0</v>
      </c>
      <c r="G55" s="7">
        <f>AprilR!L53</f>
        <v>10384</v>
      </c>
      <c r="H55" s="7">
        <f>AprilR!M53</f>
        <v>8</v>
      </c>
      <c r="I55" s="7">
        <f>AprilR!N53</f>
        <v>0</v>
      </c>
      <c r="J55" s="7">
        <f>AprilR!B53</f>
        <v>242</v>
      </c>
      <c r="K55" s="7">
        <f>AprilR!C53</f>
        <v>156</v>
      </c>
      <c r="L55" s="7">
        <f>AprilR!D53</f>
        <v>86</v>
      </c>
      <c r="M55" s="7">
        <f>AprilR!U44</f>
        <v>6</v>
      </c>
      <c r="N55" s="7">
        <f>AprilR!G53</f>
        <v>15</v>
      </c>
      <c r="O55" s="7">
        <f>AprilR!O53</f>
        <v>286</v>
      </c>
      <c r="P55" s="7">
        <f>AprilR!P53</f>
        <v>0</v>
      </c>
      <c r="Q55" s="7">
        <f>AprilR!Q53</f>
        <v>4</v>
      </c>
      <c r="R55" s="7">
        <f>AprilR!R53</f>
        <v>0</v>
      </c>
      <c r="S55" s="7">
        <f>AprilR!E53</f>
        <v>51</v>
      </c>
      <c r="T55" s="7">
        <f>AprilR!F53</f>
        <v>124</v>
      </c>
    </row>
    <row r="56" spans="1:20">
      <c r="A56" s="8" t="s">
        <v>58</v>
      </c>
      <c r="B56" s="8">
        <f>'YTD Totals'!B56</f>
        <v>14521</v>
      </c>
      <c r="C56" s="8">
        <f>March!D56</f>
        <v>14917</v>
      </c>
      <c r="D56" s="8">
        <f>AprilR!I54</f>
        <v>14741</v>
      </c>
      <c r="E56" s="8">
        <f>AprilR!J54</f>
        <v>66</v>
      </c>
      <c r="F56" s="8">
        <f>AprilR!K54</f>
        <v>250</v>
      </c>
      <c r="G56" s="8">
        <f>AprilR!L54</f>
        <v>14640</v>
      </c>
      <c r="H56" s="8">
        <f>AprilR!M54</f>
        <v>11</v>
      </c>
      <c r="I56" s="8">
        <f>AprilR!N54</f>
        <v>52</v>
      </c>
      <c r="J56" s="8">
        <f>AprilR!B54</f>
        <v>404</v>
      </c>
      <c r="K56" s="8">
        <f>AprilR!C54</f>
        <v>108</v>
      </c>
      <c r="L56" s="8">
        <f>AprilR!D54</f>
        <v>296</v>
      </c>
      <c r="M56" s="8">
        <f>AprilR!U45</f>
        <v>13</v>
      </c>
      <c r="N56" s="8">
        <f>AprilR!G54</f>
        <v>36</v>
      </c>
      <c r="O56" s="8">
        <f>AprilR!O54</f>
        <v>732</v>
      </c>
      <c r="P56" s="8">
        <f>AprilR!P54</f>
        <v>4</v>
      </c>
      <c r="Q56" s="8">
        <f>AprilR!Q54</f>
        <v>9</v>
      </c>
      <c r="R56" s="8">
        <f>AprilR!R54</f>
        <v>0</v>
      </c>
      <c r="S56" s="8">
        <f>AprilR!E54</f>
        <v>153</v>
      </c>
      <c r="T56" s="8">
        <f>AprilR!F54</f>
        <v>28</v>
      </c>
    </row>
    <row r="57" spans="1:20">
      <c r="A57" s="7" t="s">
        <v>59</v>
      </c>
      <c r="B57" s="7">
        <f>'YTD Totals'!B57</f>
        <v>14622</v>
      </c>
      <c r="C57" s="7">
        <f>March!D57</f>
        <v>14746</v>
      </c>
      <c r="D57" s="7">
        <f>AprilR!I55</f>
        <v>14852</v>
      </c>
      <c r="E57" s="7">
        <f>AprilR!J55</f>
        <v>106</v>
      </c>
      <c r="F57" s="7">
        <f>AprilR!K55</f>
        <v>0</v>
      </c>
      <c r="G57" s="7">
        <f>AprilR!L55</f>
        <v>14442</v>
      </c>
      <c r="H57" s="7">
        <f>AprilR!M55</f>
        <v>30</v>
      </c>
      <c r="I57" s="7">
        <f>AprilR!N55</f>
        <v>0</v>
      </c>
      <c r="J57" s="7">
        <f>AprilR!B55</f>
        <v>343</v>
      </c>
      <c r="K57" s="7">
        <f>AprilR!C55</f>
        <v>183</v>
      </c>
      <c r="L57" s="7">
        <f>AprilR!D55</f>
        <v>160</v>
      </c>
      <c r="M57" s="7">
        <f>AprilR!U46</f>
        <v>51</v>
      </c>
      <c r="N57" s="7">
        <f>AprilR!G55</f>
        <v>45</v>
      </c>
      <c r="O57" s="7">
        <f>AprilR!O55</f>
        <v>783</v>
      </c>
      <c r="P57" s="7">
        <f>AprilR!P55</f>
        <v>1</v>
      </c>
      <c r="Q57" s="7">
        <f>AprilR!Q55</f>
        <v>9</v>
      </c>
      <c r="R57" s="7">
        <f>AprilR!R55</f>
        <v>1</v>
      </c>
      <c r="S57" s="7">
        <f>AprilR!E55</f>
        <v>126</v>
      </c>
      <c r="T57" s="7">
        <f>AprilR!F55</f>
        <v>112</v>
      </c>
    </row>
    <row r="58" spans="1:20">
      <c r="A58" s="6" t="s">
        <v>68</v>
      </c>
      <c r="B58" s="6">
        <f>'YTD Totals'!B58</f>
        <v>1060029</v>
      </c>
      <c r="C58" s="6">
        <f t="shared" ref="C58:T58" si="4">SUM(C46:C57)+SUM(C17:C44)+SUM(C2:C15)</f>
        <v>1016414</v>
      </c>
      <c r="D58" s="6">
        <f t="shared" si="4"/>
        <v>1012516</v>
      </c>
      <c r="E58" s="6">
        <f t="shared" si="4"/>
        <v>6951</v>
      </c>
      <c r="F58" s="6">
        <f t="shared" si="4"/>
        <v>10767</v>
      </c>
      <c r="G58" s="6">
        <f>AprilR!X2</f>
        <v>402240</v>
      </c>
      <c r="H58" s="6">
        <f>AprilR!X3</f>
        <v>2173</v>
      </c>
      <c r="I58" s="6">
        <f>AprilR!X4</f>
        <v>3257</v>
      </c>
      <c r="J58" s="6">
        <f t="shared" si="4"/>
        <v>75969</v>
      </c>
      <c r="K58" s="6">
        <f t="shared" si="4"/>
        <v>34885</v>
      </c>
      <c r="L58" s="6">
        <f t="shared" si="4"/>
        <v>41084</v>
      </c>
      <c r="M58" s="6">
        <f>SUM(M2:M57)</f>
        <v>8459</v>
      </c>
      <c r="N58" s="6">
        <f t="shared" si="4"/>
        <v>8323</v>
      </c>
      <c r="O58" s="6">
        <f t="shared" si="4"/>
        <v>125088</v>
      </c>
      <c r="P58" s="6">
        <f>SUM(Q46:Q57)+SUM(Q17:Q44)+SUM(Q2:Q15)</f>
        <v>1628</v>
      </c>
      <c r="Q58" s="6">
        <f>SUM(P46:P57)+SUM(P17:P44)+SUM(P2:P15)</f>
        <v>411</v>
      </c>
      <c r="R58" s="6">
        <f t="shared" si="4"/>
        <v>104</v>
      </c>
      <c r="S58" s="6">
        <f t="shared" si="4"/>
        <v>12355</v>
      </c>
      <c r="T58" s="6">
        <f t="shared" si="4"/>
        <v>12355</v>
      </c>
    </row>
  </sheetData>
  <sheetProtection autoFilter="0"/>
  <autoFilter ref="A1:T58" xr:uid="{00000000-0009-0000-0000-000015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1500-000000000000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9"/>
  <dimension ref="A1:X55"/>
  <sheetViews>
    <sheetView workbookViewId="0"/>
  </sheetViews>
  <sheetFormatPr defaultRowHeight="15"/>
  <cols>
    <col min="2" max="18" width="21.7109375" customWidth="1"/>
  </cols>
  <sheetData>
    <row r="1" spans="1:24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  <c r="W1" t="s">
        <v>220</v>
      </c>
      <c r="X1" t="s">
        <v>221</v>
      </c>
    </row>
    <row r="2" spans="1:24">
      <c r="A2" t="s">
        <v>7</v>
      </c>
      <c r="B2">
        <v>4979</v>
      </c>
      <c r="C2">
        <v>2489</v>
      </c>
      <c r="D2">
        <v>2490</v>
      </c>
      <c r="E2">
        <v>875</v>
      </c>
      <c r="F2">
        <v>749</v>
      </c>
      <c r="G2">
        <v>490</v>
      </c>
      <c r="H2">
        <v>59182</v>
      </c>
      <c r="I2">
        <v>59064</v>
      </c>
      <c r="J2">
        <v>290</v>
      </c>
      <c r="K2">
        <v>408</v>
      </c>
      <c r="L2">
        <v>57738</v>
      </c>
      <c r="M2">
        <v>135</v>
      </c>
      <c r="N2">
        <v>186</v>
      </c>
      <c r="O2">
        <v>6707</v>
      </c>
      <c r="P2">
        <v>21</v>
      </c>
      <c r="Q2">
        <v>95</v>
      </c>
      <c r="R2">
        <v>7</v>
      </c>
      <c r="T2" s="30" t="s">
        <v>91</v>
      </c>
      <c r="U2" s="31">
        <v>490</v>
      </c>
      <c r="W2" t="s">
        <v>222</v>
      </c>
      <c r="X2">
        <v>402240</v>
      </c>
    </row>
    <row r="3" spans="1:24">
      <c r="A3" t="s">
        <v>8</v>
      </c>
      <c r="B3">
        <v>1275</v>
      </c>
      <c r="C3">
        <v>817</v>
      </c>
      <c r="D3">
        <v>458</v>
      </c>
      <c r="E3">
        <v>223</v>
      </c>
      <c r="F3">
        <v>353</v>
      </c>
      <c r="G3">
        <v>175</v>
      </c>
      <c r="H3">
        <v>26265</v>
      </c>
      <c r="I3">
        <v>25854</v>
      </c>
      <c r="J3">
        <v>108</v>
      </c>
      <c r="K3">
        <v>519</v>
      </c>
      <c r="L3">
        <v>25428</v>
      </c>
      <c r="M3">
        <v>38</v>
      </c>
      <c r="N3">
        <v>200</v>
      </c>
      <c r="O3">
        <v>4109</v>
      </c>
      <c r="P3">
        <v>5</v>
      </c>
      <c r="Q3">
        <v>32</v>
      </c>
      <c r="R3">
        <v>0</v>
      </c>
      <c r="T3" s="30" t="s">
        <v>92</v>
      </c>
      <c r="U3" s="31">
        <v>311</v>
      </c>
      <c r="W3" t="s">
        <v>223</v>
      </c>
      <c r="X3">
        <v>2173</v>
      </c>
    </row>
    <row r="4" spans="1:24">
      <c r="A4" t="s">
        <v>9</v>
      </c>
      <c r="B4">
        <v>7000</v>
      </c>
      <c r="C4">
        <v>3026</v>
      </c>
      <c r="D4">
        <v>3974</v>
      </c>
      <c r="E4">
        <v>816</v>
      </c>
      <c r="F4">
        <v>954</v>
      </c>
      <c r="G4">
        <v>589</v>
      </c>
      <c r="H4">
        <v>65356</v>
      </c>
      <c r="I4">
        <v>65646</v>
      </c>
      <c r="J4">
        <v>588</v>
      </c>
      <c r="K4">
        <v>298</v>
      </c>
      <c r="L4">
        <v>62493</v>
      </c>
      <c r="M4">
        <v>350</v>
      </c>
      <c r="N4">
        <v>90</v>
      </c>
      <c r="O4">
        <v>6967</v>
      </c>
      <c r="P4">
        <v>21</v>
      </c>
      <c r="Q4">
        <v>116</v>
      </c>
      <c r="R4">
        <v>3</v>
      </c>
      <c r="T4" s="30" t="s">
        <v>93</v>
      </c>
      <c r="U4" s="31">
        <v>5</v>
      </c>
      <c r="W4" t="s">
        <v>224</v>
      </c>
      <c r="X4">
        <v>3257</v>
      </c>
    </row>
    <row r="5" spans="1:24">
      <c r="A5" t="s">
        <v>10</v>
      </c>
      <c r="B5">
        <v>253</v>
      </c>
      <c r="C5">
        <v>136</v>
      </c>
      <c r="D5">
        <v>117</v>
      </c>
      <c r="E5">
        <v>58</v>
      </c>
      <c r="F5">
        <v>18</v>
      </c>
      <c r="G5">
        <v>18</v>
      </c>
      <c r="H5">
        <v>12071</v>
      </c>
      <c r="I5">
        <v>12087</v>
      </c>
      <c r="J5">
        <v>16</v>
      </c>
      <c r="K5">
        <v>0</v>
      </c>
      <c r="L5">
        <v>11811</v>
      </c>
      <c r="M5">
        <v>6</v>
      </c>
      <c r="N5">
        <v>0</v>
      </c>
      <c r="O5">
        <v>166</v>
      </c>
      <c r="P5">
        <v>1</v>
      </c>
      <c r="Q5">
        <v>3</v>
      </c>
      <c r="R5">
        <v>0</v>
      </c>
      <c r="T5" s="30" t="s">
        <v>94</v>
      </c>
      <c r="U5" s="31">
        <v>918</v>
      </c>
    </row>
    <row r="6" spans="1:24">
      <c r="A6" t="s">
        <v>11</v>
      </c>
      <c r="B6">
        <v>4708</v>
      </c>
      <c r="C6">
        <v>2168</v>
      </c>
      <c r="D6">
        <v>2540</v>
      </c>
      <c r="E6">
        <v>713</v>
      </c>
      <c r="F6">
        <v>916</v>
      </c>
      <c r="G6">
        <v>479</v>
      </c>
      <c r="H6">
        <v>58328</v>
      </c>
      <c r="I6">
        <v>58325</v>
      </c>
      <c r="J6">
        <v>446</v>
      </c>
      <c r="K6">
        <v>449</v>
      </c>
      <c r="L6">
        <v>56120</v>
      </c>
      <c r="M6">
        <v>280</v>
      </c>
      <c r="N6">
        <v>93</v>
      </c>
      <c r="O6">
        <v>12708</v>
      </c>
      <c r="P6">
        <v>14</v>
      </c>
      <c r="Q6">
        <v>103</v>
      </c>
      <c r="R6">
        <v>2</v>
      </c>
      <c r="T6" s="30" t="s">
        <v>95</v>
      </c>
      <c r="U6" s="31">
        <v>118</v>
      </c>
    </row>
    <row r="7" spans="1:24">
      <c r="A7" t="s">
        <v>12</v>
      </c>
      <c r="B7">
        <v>600</v>
      </c>
      <c r="C7">
        <v>359</v>
      </c>
      <c r="D7">
        <v>241</v>
      </c>
      <c r="E7">
        <v>106</v>
      </c>
      <c r="F7">
        <v>127</v>
      </c>
      <c r="G7">
        <v>67</v>
      </c>
      <c r="H7">
        <v>14317</v>
      </c>
      <c r="I7">
        <v>14362</v>
      </c>
      <c r="J7">
        <v>127</v>
      </c>
      <c r="K7">
        <v>82</v>
      </c>
      <c r="L7">
        <v>14266</v>
      </c>
      <c r="M7">
        <v>11</v>
      </c>
      <c r="N7">
        <v>48</v>
      </c>
      <c r="O7">
        <v>677</v>
      </c>
      <c r="P7">
        <v>1</v>
      </c>
      <c r="Q7">
        <v>24</v>
      </c>
      <c r="R7">
        <v>1</v>
      </c>
      <c r="T7" s="30" t="s">
        <v>96</v>
      </c>
      <c r="U7" s="31">
        <v>18</v>
      </c>
    </row>
    <row r="8" spans="1:24">
      <c r="A8" t="s">
        <v>13</v>
      </c>
      <c r="B8">
        <v>403</v>
      </c>
      <c r="C8">
        <v>328</v>
      </c>
      <c r="D8">
        <v>75</v>
      </c>
      <c r="E8">
        <v>37</v>
      </c>
      <c r="F8">
        <v>86</v>
      </c>
      <c r="G8">
        <v>47</v>
      </c>
      <c r="H8">
        <v>9603</v>
      </c>
      <c r="I8">
        <v>9603</v>
      </c>
      <c r="J8">
        <v>1</v>
      </c>
      <c r="K8">
        <v>1</v>
      </c>
      <c r="L8">
        <v>9448</v>
      </c>
      <c r="M8">
        <v>1</v>
      </c>
      <c r="N8">
        <v>0</v>
      </c>
      <c r="O8">
        <v>535</v>
      </c>
      <c r="P8">
        <v>3</v>
      </c>
      <c r="Q8">
        <v>5</v>
      </c>
      <c r="R8">
        <v>0</v>
      </c>
      <c r="T8" s="30" t="s">
        <v>97</v>
      </c>
      <c r="U8" s="31">
        <v>438</v>
      </c>
    </row>
    <row r="9" spans="1:24">
      <c r="A9" t="s">
        <v>14</v>
      </c>
      <c r="B9">
        <v>192</v>
      </c>
      <c r="C9">
        <v>135</v>
      </c>
      <c r="D9">
        <v>57</v>
      </c>
      <c r="E9">
        <v>36</v>
      </c>
      <c r="F9">
        <v>19</v>
      </c>
      <c r="G9">
        <v>38</v>
      </c>
      <c r="H9">
        <v>8144</v>
      </c>
      <c r="I9">
        <v>8071</v>
      </c>
      <c r="J9">
        <v>87</v>
      </c>
      <c r="K9">
        <v>160</v>
      </c>
      <c r="L9">
        <v>7955</v>
      </c>
      <c r="M9">
        <v>19</v>
      </c>
      <c r="N9">
        <v>22</v>
      </c>
      <c r="O9">
        <v>199</v>
      </c>
      <c r="P9">
        <v>0</v>
      </c>
      <c r="Q9">
        <v>26</v>
      </c>
      <c r="R9">
        <v>8</v>
      </c>
      <c r="T9" s="30" t="s">
        <v>98</v>
      </c>
      <c r="U9" s="31">
        <v>13</v>
      </c>
    </row>
    <row r="10" spans="1:24">
      <c r="A10" t="s">
        <v>15</v>
      </c>
      <c r="B10">
        <v>79</v>
      </c>
      <c r="C10">
        <v>14</v>
      </c>
      <c r="D10">
        <v>65</v>
      </c>
      <c r="E10">
        <v>28</v>
      </c>
      <c r="F10">
        <v>0</v>
      </c>
      <c r="G10">
        <v>7</v>
      </c>
      <c r="H10">
        <v>5355</v>
      </c>
      <c r="I10">
        <v>5390</v>
      </c>
      <c r="J10">
        <v>35</v>
      </c>
      <c r="K10">
        <v>0</v>
      </c>
      <c r="L10">
        <v>5311</v>
      </c>
      <c r="M10">
        <v>0</v>
      </c>
      <c r="N10">
        <v>0</v>
      </c>
      <c r="O10">
        <v>126</v>
      </c>
      <c r="P10">
        <v>0</v>
      </c>
      <c r="Q10">
        <v>3</v>
      </c>
      <c r="R10">
        <v>0</v>
      </c>
      <c r="T10" s="30" t="s">
        <v>99</v>
      </c>
      <c r="U10" s="31">
        <v>30</v>
      </c>
    </row>
    <row r="11" spans="1:2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350</v>
      </c>
      <c r="I11">
        <v>351</v>
      </c>
      <c r="J11">
        <v>1</v>
      </c>
      <c r="K11">
        <v>0</v>
      </c>
      <c r="L11">
        <v>351</v>
      </c>
      <c r="M11">
        <v>1</v>
      </c>
      <c r="N11">
        <v>0</v>
      </c>
      <c r="O11">
        <v>44</v>
      </c>
      <c r="P11">
        <v>0</v>
      </c>
      <c r="Q11">
        <v>0</v>
      </c>
      <c r="R11">
        <v>0</v>
      </c>
      <c r="T11" s="30" t="s">
        <v>100</v>
      </c>
      <c r="U11" s="31">
        <v>13</v>
      </c>
    </row>
    <row r="12" spans="1:24">
      <c r="A12" t="s">
        <v>17</v>
      </c>
      <c r="B12">
        <v>125</v>
      </c>
      <c r="C12">
        <v>41</v>
      </c>
      <c r="D12">
        <v>84</v>
      </c>
      <c r="E12">
        <v>35</v>
      </c>
      <c r="F12">
        <v>27</v>
      </c>
      <c r="G12">
        <v>16</v>
      </c>
      <c r="H12">
        <v>2972</v>
      </c>
      <c r="I12">
        <v>2548</v>
      </c>
      <c r="J12">
        <v>10</v>
      </c>
      <c r="K12">
        <v>434</v>
      </c>
      <c r="L12">
        <v>2504</v>
      </c>
      <c r="M12">
        <v>4</v>
      </c>
      <c r="N12">
        <v>67</v>
      </c>
      <c r="O12">
        <v>521</v>
      </c>
      <c r="P12">
        <v>0</v>
      </c>
      <c r="Q12">
        <v>6</v>
      </c>
      <c r="R12">
        <v>0</v>
      </c>
      <c r="T12" s="30" t="s">
        <v>101</v>
      </c>
      <c r="U12" s="31">
        <v>4</v>
      </c>
    </row>
    <row r="13" spans="1:24">
      <c r="A13" t="s">
        <v>18</v>
      </c>
      <c r="B13">
        <v>446</v>
      </c>
      <c r="C13">
        <v>291</v>
      </c>
      <c r="D13">
        <v>155</v>
      </c>
      <c r="E13">
        <v>157</v>
      </c>
      <c r="F13">
        <v>165</v>
      </c>
      <c r="G13">
        <v>55</v>
      </c>
      <c r="H13">
        <v>5143</v>
      </c>
      <c r="I13">
        <v>4963</v>
      </c>
      <c r="J13">
        <v>83</v>
      </c>
      <c r="K13">
        <v>263</v>
      </c>
      <c r="L13">
        <v>4850</v>
      </c>
      <c r="M13">
        <v>30</v>
      </c>
      <c r="N13">
        <v>37</v>
      </c>
      <c r="O13">
        <v>549</v>
      </c>
      <c r="P13">
        <v>2</v>
      </c>
      <c r="Q13">
        <v>11</v>
      </c>
      <c r="R13">
        <v>0</v>
      </c>
      <c r="T13" s="30" t="s">
        <v>102</v>
      </c>
      <c r="U13" s="31">
        <v>14</v>
      </c>
    </row>
    <row r="14" spans="1:24">
      <c r="A14" t="s">
        <v>19</v>
      </c>
      <c r="B14">
        <v>625</v>
      </c>
      <c r="C14">
        <v>335</v>
      </c>
      <c r="D14">
        <v>290</v>
      </c>
      <c r="E14">
        <v>287</v>
      </c>
      <c r="F14">
        <v>151</v>
      </c>
      <c r="G14">
        <v>102</v>
      </c>
      <c r="H14">
        <v>11971</v>
      </c>
      <c r="I14">
        <v>12053</v>
      </c>
      <c r="J14">
        <v>117</v>
      </c>
      <c r="K14">
        <v>35</v>
      </c>
      <c r="L14">
        <v>11771</v>
      </c>
      <c r="M14">
        <v>49</v>
      </c>
      <c r="N14">
        <v>14</v>
      </c>
      <c r="O14">
        <v>1219</v>
      </c>
      <c r="P14">
        <v>2</v>
      </c>
      <c r="Q14">
        <v>12</v>
      </c>
      <c r="R14">
        <v>0</v>
      </c>
      <c r="T14" s="30" t="s">
        <v>103</v>
      </c>
      <c r="U14" s="31">
        <v>102</v>
      </c>
    </row>
    <row r="15" spans="1:24">
      <c r="A15" t="s">
        <v>20</v>
      </c>
      <c r="B15">
        <v>735</v>
      </c>
      <c r="C15">
        <v>305</v>
      </c>
      <c r="D15">
        <v>430</v>
      </c>
      <c r="E15">
        <v>167</v>
      </c>
      <c r="F15">
        <v>117</v>
      </c>
      <c r="G15">
        <v>71</v>
      </c>
      <c r="H15">
        <v>7631</v>
      </c>
      <c r="I15">
        <v>7614</v>
      </c>
      <c r="J15">
        <v>100</v>
      </c>
      <c r="K15">
        <v>117</v>
      </c>
      <c r="L15">
        <v>7490</v>
      </c>
      <c r="M15">
        <v>46</v>
      </c>
      <c r="N15">
        <v>33</v>
      </c>
      <c r="O15">
        <v>832</v>
      </c>
      <c r="P15">
        <v>3</v>
      </c>
      <c r="Q15">
        <v>7</v>
      </c>
      <c r="R15">
        <v>1</v>
      </c>
      <c r="T15" s="30" t="s">
        <v>104</v>
      </c>
      <c r="U15" s="31">
        <v>47</v>
      </c>
    </row>
    <row r="16" spans="1:24">
      <c r="A16" t="s">
        <v>21</v>
      </c>
      <c r="B16">
        <v>157</v>
      </c>
      <c r="C16">
        <v>58</v>
      </c>
      <c r="D16">
        <v>99</v>
      </c>
      <c r="E16">
        <v>68</v>
      </c>
      <c r="F16">
        <v>20</v>
      </c>
      <c r="G16">
        <v>22</v>
      </c>
      <c r="H16">
        <v>9105</v>
      </c>
      <c r="I16">
        <v>9080</v>
      </c>
      <c r="J16">
        <v>68</v>
      </c>
      <c r="K16">
        <v>93</v>
      </c>
      <c r="L16">
        <v>8941</v>
      </c>
      <c r="M16">
        <v>8</v>
      </c>
      <c r="N16">
        <v>16</v>
      </c>
      <c r="O16">
        <v>421</v>
      </c>
      <c r="P16">
        <v>1</v>
      </c>
      <c r="Q16">
        <v>2</v>
      </c>
      <c r="R16">
        <v>0</v>
      </c>
      <c r="T16" s="30" t="s">
        <v>105</v>
      </c>
      <c r="U16" s="31">
        <v>364</v>
      </c>
    </row>
    <row r="17" spans="1:21">
      <c r="A17" t="s">
        <v>22</v>
      </c>
      <c r="B17">
        <v>1515</v>
      </c>
      <c r="C17">
        <v>646</v>
      </c>
      <c r="D17">
        <v>869</v>
      </c>
      <c r="E17">
        <v>325</v>
      </c>
      <c r="F17">
        <v>448</v>
      </c>
      <c r="G17">
        <v>133</v>
      </c>
      <c r="H17">
        <v>16185</v>
      </c>
      <c r="I17">
        <v>16325</v>
      </c>
      <c r="J17">
        <v>170</v>
      </c>
      <c r="K17">
        <v>30</v>
      </c>
      <c r="L17">
        <v>16041</v>
      </c>
      <c r="M17">
        <v>80</v>
      </c>
      <c r="N17">
        <v>17</v>
      </c>
      <c r="O17">
        <v>2321</v>
      </c>
      <c r="P17">
        <v>9</v>
      </c>
      <c r="Q17">
        <v>24</v>
      </c>
      <c r="R17">
        <v>0</v>
      </c>
      <c r="T17" s="30" t="s">
        <v>175</v>
      </c>
      <c r="U17" s="31">
        <v>10</v>
      </c>
    </row>
    <row r="18" spans="1:21">
      <c r="A18" t="s">
        <v>23</v>
      </c>
      <c r="B18">
        <v>480</v>
      </c>
      <c r="C18">
        <v>209</v>
      </c>
      <c r="D18">
        <v>271</v>
      </c>
      <c r="E18">
        <v>64</v>
      </c>
      <c r="F18">
        <v>112</v>
      </c>
      <c r="G18">
        <v>29</v>
      </c>
      <c r="H18">
        <v>11516</v>
      </c>
      <c r="I18">
        <v>11557</v>
      </c>
      <c r="J18">
        <v>41</v>
      </c>
      <c r="K18">
        <v>0</v>
      </c>
      <c r="L18">
        <v>11425</v>
      </c>
      <c r="M18">
        <v>4</v>
      </c>
      <c r="N18">
        <v>0</v>
      </c>
      <c r="O18">
        <v>119</v>
      </c>
      <c r="P18">
        <v>0</v>
      </c>
      <c r="Q18">
        <v>2</v>
      </c>
      <c r="R18">
        <v>0</v>
      </c>
      <c r="T18" s="30" t="s">
        <v>106</v>
      </c>
      <c r="U18" s="31">
        <v>26</v>
      </c>
    </row>
    <row r="19" spans="1:21">
      <c r="A19" t="s">
        <v>24</v>
      </c>
      <c r="B19">
        <v>2270</v>
      </c>
      <c r="C19">
        <v>991</v>
      </c>
      <c r="D19">
        <v>1279</v>
      </c>
      <c r="E19">
        <v>283</v>
      </c>
      <c r="F19">
        <v>358</v>
      </c>
      <c r="G19">
        <v>243</v>
      </c>
      <c r="H19">
        <v>29675</v>
      </c>
      <c r="I19">
        <v>29581</v>
      </c>
      <c r="J19">
        <v>114</v>
      </c>
      <c r="K19">
        <v>208</v>
      </c>
      <c r="L19">
        <v>28882</v>
      </c>
      <c r="M19">
        <v>33</v>
      </c>
      <c r="N19">
        <v>38</v>
      </c>
      <c r="O19">
        <v>2956</v>
      </c>
      <c r="P19">
        <v>12</v>
      </c>
      <c r="Q19">
        <v>77</v>
      </c>
      <c r="R19">
        <v>1</v>
      </c>
      <c r="T19" s="30" t="s">
        <v>107</v>
      </c>
      <c r="U19" s="31">
        <v>368</v>
      </c>
    </row>
    <row r="20" spans="1:21">
      <c r="A20" t="s">
        <v>173</v>
      </c>
      <c r="B20">
        <v>17</v>
      </c>
      <c r="C20">
        <v>16</v>
      </c>
      <c r="D20">
        <v>1</v>
      </c>
      <c r="E20">
        <v>41</v>
      </c>
      <c r="F20">
        <v>2</v>
      </c>
      <c r="G20">
        <v>12</v>
      </c>
      <c r="H20">
        <v>6394</v>
      </c>
      <c r="I20">
        <v>5530</v>
      </c>
      <c r="J20">
        <v>64</v>
      </c>
      <c r="K20">
        <v>928</v>
      </c>
      <c r="L20">
        <v>5194</v>
      </c>
      <c r="M20">
        <v>77</v>
      </c>
      <c r="N20">
        <v>366</v>
      </c>
      <c r="O20">
        <v>6274</v>
      </c>
      <c r="P20">
        <v>0</v>
      </c>
      <c r="Q20">
        <v>1</v>
      </c>
      <c r="R20">
        <v>0</v>
      </c>
      <c r="T20" s="30" t="s">
        <v>108</v>
      </c>
      <c r="U20" s="31">
        <v>1823</v>
      </c>
    </row>
    <row r="21" spans="1:21">
      <c r="A21" t="s">
        <v>25</v>
      </c>
      <c r="B21">
        <v>1950</v>
      </c>
      <c r="C21">
        <v>1244</v>
      </c>
      <c r="D21">
        <v>706</v>
      </c>
      <c r="E21">
        <v>248</v>
      </c>
      <c r="F21">
        <v>378</v>
      </c>
      <c r="G21">
        <v>286</v>
      </c>
      <c r="H21">
        <v>26191</v>
      </c>
      <c r="I21">
        <v>26153</v>
      </c>
      <c r="J21">
        <v>42</v>
      </c>
      <c r="K21">
        <v>80</v>
      </c>
      <c r="L21">
        <v>25543</v>
      </c>
      <c r="M21">
        <v>19</v>
      </c>
      <c r="N21">
        <v>0</v>
      </c>
      <c r="O21">
        <v>4376</v>
      </c>
      <c r="P21">
        <v>18</v>
      </c>
      <c r="Q21">
        <v>46</v>
      </c>
      <c r="R21">
        <v>0</v>
      </c>
      <c r="T21" s="30" t="s">
        <v>109</v>
      </c>
      <c r="U21" s="31">
        <v>77</v>
      </c>
    </row>
    <row r="22" spans="1:21">
      <c r="A22" t="s">
        <v>26</v>
      </c>
      <c r="B22">
        <v>133</v>
      </c>
      <c r="C22">
        <v>94</v>
      </c>
      <c r="D22">
        <v>39</v>
      </c>
      <c r="E22">
        <v>85</v>
      </c>
      <c r="F22">
        <v>10</v>
      </c>
      <c r="G22">
        <v>38</v>
      </c>
      <c r="H22">
        <v>13621</v>
      </c>
      <c r="I22">
        <v>13674</v>
      </c>
      <c r="J22">
        <v>100</v>
      </c>
      <c r="K22">
        <v>47</v>
      </c>
      <c r="L22">
        <v>13165</v>
      </c>
      <c r="M22">
        <v>41</v>
      </c>
      <c r="N22">
        <v>20</v>
      </c>
      <c r="O22">
        <v>1694</v>
      </c>
      <c r="P22">
        <v>6</v>
      </c>
      <c r="Q22">
        <v>6</v>
      </c>
      <c r="R22">
        <v>0</v>
      </c>
      <c r="T22" s="30" t="s">
        <v>110</v>
      </c>
      <c r="U22" s="31">
        <v>453</v>
      </c>
    </row>
    <row r="23" spans="1:21">
      <c r="A23" t="s">
        <v>27</v>
      </c>
      <c r="B23">
        <v>2226</v>
      </c>
      <c r="C23">
        <v>1076</v>
      </c>
      <c r="D23">
        <v>1150</v>
      </c>
      <c r="E23">
        <v>468</v>
      </c>
      <c r="F23">
        <v>412</v>
      </c>
      <c r="G23">
        <v>259</v>
      </c>
      <c r="H23">
        <v>22295</v>
      </c>
      <c r="I23">
        <v>21697</v>
      </c>
      <c r="J23">
        <v>219</v>
      </c>
      <c r="K23">
        <v>817</v>
      </c>
      <c r="L23">
        <v>21105</v>
      </c>
      <c r="M23">
        <v>141</v>
      </c>
      <c r="N23">
        <v>188</v>
      </c>
      <c r="O23">
        <v>3446</v>
      </c>
      <c r="P23">
        <v>34</v>
      </c>
      <c r="Q23">
        <v>55</v>
      </c>
      <c r="R23">
        <v>0</v>
      </c>
      <c r="T23" s="30" t="s">
        <v>111</v>
      </c>
      <c r="U23" s="31">
        <v>67</v>
      </c>
    </row>
    <row r="24" spans="1:21">
      <c r="A24" t="s">
        <v>28</v>
      </c>
      <c r="B24">
        <v>10357</v>
      </c>
      <c r="C24">
        <v>4816</v>
      </c>
      <c r="D24">
        <v>5541</v>
      </c>
      <c r="E24">
        <v>1015</v>
      </c>
      <c r="F24">
        <v>1449</v>
      </c>
      <c r="G24">
        <v>783</v>
      </c>
      <c r="H24">
        <v>90212</v>
      </c>
      <c r="I24">
        <v>90519</v>
      </c>
      <c r="J24">
        <v>723</v>
      </c>
      <c r="K24">
        <v>416</v>
      </c>
      <c r="L24">
        <v>82740</v>
      </c>
      <c r="M24">
        <v>438</v>
      </c>
      <c r="N24">
        <v>258</v>
      </c>
      <c r="O24">
        <v>17649</v>
      </c>
      <c r="P24">
        <v>89</v>
      </c>
      <c r="Q24">
        <v>205</v>
      </c>
      <c r="R24">
        <v>6</v>
      </c>
      <c r="T24" s="30" t="s">
        <v>112</v>
      </c>
      <c r="U24" s="31">
        <v>182</v>
      </c>
    </row>
    <row r="25" spans="1:21">
      <c r="A25" t="s">
        <v>29</v>
      </c>
      <c r="B25">
        <v>803</v>
      </c>
      <c r="C25">
        <v>372</v>
      </c>
      <c r="D25">
        <v>431</v>
      </c>
      <c r="E25">
        <v>318</v>
      </c>
      <c r="F25">
        <v>124</v>
      </c>
      <c r="G25">
        <v>85</v>
      </c>
      <c r="H25">
        <v>13648</v>
      </c>
      <c r="I25">
        <v>13750</v>
      </c>
      <c r="J25">
        <v>157</v>
      </c>
      <c r="K25">
        <v>55</v>
      </c>
      <c r="L25">
        <v>13543</v>
      </c>
      <c r="M25">
        <v>56</v>
      </c>
      <c r="N25">
        <v>15</v>
      </c>
      <c r="O25">
        <v>898</v>
      </c>
      <c r="P25">
        <v>2</v>
      </c>
      <c r="Q25">
        <v>7</v>
      </c>
      <c r="R25">
        <v>0</v>
      </c>
      <c r="T25" s="30" t="s">
        <v>113</v>
      </c>
      <c r="U25" s="31">
        <v>19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405</v>
      </c>
      <c r="P26">
        <v>5</v>
      </c>
      <c r="Q26">
        <v>2</v>
      </c>
      <c r="R26">
        <v>0</v>
      </c>
      <c r="T26" s="30" t="s">
        <v>114</v>
      </c>
      <c r="U26" s="31">
        <v>105</v>
      </c>
    </row>
    <row r="27" spans="1:21">
      <c r="A27" t="s">
        <v>31</v>
      </c>
      <c r="B27">
        <v>1016</v>
      </c>
      <c r="C27">
        <v>493</v>
      </c>
      <c r="D27">
        <v>523</v>
      </c>
      <c r="E27">
        <v>150</v>
      </c>
      <c r="F27">
        <v>210</v>
      </c>
      <c r="G27">
        <v>99</v>
      </c>
      <c r="H27">
        <v>14376</v>
      </c>
      <c r="I27">
        <v>14453</v>
      </c>
      <c r="J27">
        <v>167</v>
      </c>
      <c r="K27">
        <v>90</v>
      </c>
      <c r="L27">
        <v>14197</v>
      </c>
      <c r="M27">
        <v>53</v>
      </c>
      <c r="N27">
        <v>49</v>
      </c>
      <c r="O27">
        <v>1066</v>
      </c>
      <c r="P27">
        <v>2</v>
      </c>
      <c r="Q27">
        <v>22</v>
      </c>
      <c r="R27">
        <v>0</v>
      </c>
      <c r="T27" s="30" t="s">
        <v>115</v>
      </c>
      <c r="U27" s="31">
        <v>133</v>
      </c>
    </row>
    <row r="28" spans="1:21">
      <c r="A28" t="s">
        <v>32</v>
      </c>
      <c r="B28">
        <v>298</v>
      </c>
      <c r="C28">
        <v>112</v>
      </c>
      <c r="D28">
        <v>186</v>
      </c>
      <c r="E28">
        <v>63</v>
      </c>
      <c r="F28">
        <v>92</v>
      </c>
      <c r="G28">
        <v>35</v>
      </c>
      <c r="H28">
        <v>3902</v>
      </c>
      <c r="I28">
        <v>3921</v>
      </c>
      <c r="J28">
        <v>22</v>
      </c>
      <c r="K28">
        <v>3</v>
      </c>
      <c r="L28">
        <v>3909</v>
      </c>
      <c r="M28">
        <v>6</v>
      </c>
      <c r="N28">
        <v>0</v>
      </c>
      <c r="O28">
        <v>596</v>
      </c>
      <c r="P28">
        <v>0</v>
      </c>
      <c r="Q28">
        <v>4</v>
      </c>
      <c r="R28">
        <v>0</v>
      </c>
      <c r="T28" s="30" t="s">
        <v>116</v>
      </c>
      <c r="U28" s="31">
        <v>13</v>
      </c>
    </row>
    <row r="29" spans="1:21">
      <c r="A29" t="s">
        <v>33</v>
      </c>
      <c r="B29">
        <v>1901</v>
      </c>
      <c r="C29">
        <v>1041</v>
      </c>
      <c r="D29">
        <v>860</v>
      </c>
      <c r="E29">
        <v>410</v>
      </c>
      <c r="F29">
        <v>264</v>
      </c>
      <c r="G29">
        <v>221</v>
      </c>
      <c r="H29">
        <v>16617</v>
      </c>
      <c r="I29">
        <v>16307</v>
      </c>
      <c r="J29">
        <v>152</v>
      </c>
      <c r="K29">
        <v>462</v>
      </c>
      <c r="L29">
        <v>16169</v>
      </c>
      <c r="M29">
        <v>53</v>
      </c>
      <c r="N29">
        <v>2</v>
      </c>
      <c r="O29">
        <v>1826</v>
      </c>
      <c r="P29">
        <v>5</v>
      </c>
      <c r="Q29">
        <v>38</v>
      </c>
      <c r="R29">
        <v>0</v>
      </c>
      <c r="T29" s="30" t="s">
        <v>117</v>
      </c>
      <c r="U29" s="31">
        <v>15</v>
      </c>
    </row>
    <row r="30" spans="1:21">
      <c r="A30" t="s">
        <v>34</v>
      </c>
      <c r="B30">
        <v>15</v>
      </c>
      <c r="C30">
        <v>11</v>
      </c>
      <c r="D30">
        <v>4</v>
      </c>
      <c r="E30">
        <v>60</v>
      </c>
      <c r="F30">
        <v>9</v>
      </c>
      <c r="G30">
        <v>5</v>
      </c>
      <c r="H30">
        <v>763</v>
      </c>
      <c r="I30">
        <v>779</v>
      </c>
      <c r="J30">
        <v>17</v>
      </c>
      <c r="K30">
        <v>1</v>
      </c>
      <c r="L30">
        <v>710</v>
      </c>
      <c r="M30">
        <v>16</v>
      </c>
      <c r="N30">
        <v>0</v>
      </c>
      <c r="O30">
        <v>370</v>
      </c>
      <c r="P30">
        <v>0</v>
      </c>
      <c r="Q30">
        <v>1</v>
      </c>
      <c r="R30">
        <v>1</v>
      </c>
      <c r="T30" s="30" t="s">
        <v>118</v>
      </c>
      <c r="U30" s="31">
        <v>168</v>
      </c>
    </row>
    <row r="31" spans="1:21">
      <c r="A31" t="s">
        <v>35</v>
      </c>
      <c r="B31">
        <v>281</v>
      </c>
      <c r="C31">
        <v>163</v>
      </c>
      <c r="D31">
        <v>118</v>
      </c>
      <c r="E31">
        <v>201</v>
      </c>
      <c r="F31">
        <v>55</v>
      </c>
      <c r="G31">
        <v>45</v>
      </c>
      <c r="H31">
        <v>20024</v>
      </c>
      <c r="I31">
        <v>19958</v>
      </c>
      <c r="J31">
        <v>47</v>
      </c>
      <c r="K31">
        <v>113</v>
      </c>
      <c r="L31">
        <v>19316</v>
      </c>
      <c r="M31">
        <v>26</v>
      </c>
      <c r="N31">
        <v>83</v>
      </c>
      <c r="O31">
        <v>560</v>
      </c>
      <c r="P31">
        <v>0</v>
      </c>
      <c r="Q31">
        <v>4</v>
      </c>
      <c r="R31">
        <v>1</v>
      </c>
      <c r="T31" s="30" t="s">
        <v>119</v>
      </c>
      <c r="U31" s="31">
        <v>103</v>
      </c>
    </row>
    <row r="32" spans="1:21">
      <c r="A32" t="s">
        <v>36</v>
      </c>
      <c r="B32">
        <v>2038</v>
      </c>
      <c r="C32">
        <v>1363</v>
      </c>
      <c r="D32">
        <v>675</v>
      </c>
      <c r="E32">
        <v>402</v>
      </c>
      <c r="F32">
        <v>477</v>
      </c>
      <c r="G32">
        <v>287</v>
      </c>
      <c r="H32">
        <v>24060</v>
      </c>
      <c r="I32">
        <v>24048</v>
      </c>
      <c r="J32">
        <v>148</v>
      </c>
      <c r="K32">
        <v>160</v>
      </c>
      <c r="L32">
        <v>23865</v>
      </c>
      <c r="M32">
        <v>76</v>
      </c>
      <c r="N32">
        <v>61</v>
      </c>
      <c r="O32">
        <v>2712</v>
      </c>
      <c r="P32">
        <v>7</v>
      </c>
      <c r="Q32">
        <v>52</v>
      </c>
      <c r="R32">
        <v>1</v>
      </c>
      <c r="T32" s="30" t="s">
        <v>120</v>
      </c>
      <c r="U32" s="31">
        <v>94</v>
      </c>
    </row>
    <row r="33" spans="1:21">
      <c r="A33" t="s">
        <v>37</v>
      </c>
      <c r="B33">
        <v>1221</v>
      </c>
      <c r="C33">
        <v>890</v>
      </c>
      <c r="D33">
        <v>331</v>
      </c>
      <c r="E33">
        <v>331</v>
      </c>
      <c r="F33">
        <v>349</v>
      </c>
      <c r="G33">
        <v>148</v>
      </c>
      <c r="H33">
        <v>18831</v>
      </c>
      <c r="I33">
        <v>17453</v>
      </c>
      <c r="J33">
        <v>73</v>
      </c>
      <c r="K33">
        <v>1451</v>
      </c>
      <c r="L33">
        <v>17283</v>
      </c>
      <c r="M33">
        <v>23</v>
      </c>
      <c r="N33">
        <v>259</v>
      </c>
      <c r="O33">
        <v>2602</v>
      </c>
      <c r="P33">
        <v>8</v>
      </c>
      <c r="Q33">
        <v>24</v>
      </c>
      <c r="R33">
        <v>0</v>
      </c>
      <c r="T33" s="30" t="s">
        <v>121</v>
      </c>
      <c r="U33" s="31">
        <v>538</v>
      </c>
    </row>
    <row r="34" spans="1:21">
      <c r="A34" t="s">
        <v>38</v>
      </c>
      <c r="B34">
        <v>824</v>
      </c>
      <c r="C34">
        <v>423</v>
      </c>
      <c r="D34">
        <v>401</v>
      </c>
      <c r="E34">
        <v>110</v>
      </c>
      <c r="F34">
        <v>229</v>
      </c>
      <c r="G34">
        <v>144</v>
      </c>
      <c r="H34">
        <v>10382</v>
      </c>
      <c r="I34">
        <v>10377</v>
      </c>
      <c r="J34">
        <v>37</v>
      </c>
      <c r="K34">
        <v>42</v>
      </c>
      <c r="L34">
        <v>10187</v>
      </c>
      <c r="M34">
        <v>8</v>
      </c>
      <c r="N34">
        <v>0</v>
      </c>
      <c r="O34">
        <v>1377</v>
      </c>
      <c r="P34">
        <v>5</v>
      </c>
      <c r="Q34">
        <v>18</v>
      </c>
      <c r="R34">
        <v>0</v>
      </c>
      <c r="T34" s="30" t="s">
        <v>122</v>
      </c>
      <c r="U34" s="31">
        <v>90</v>
      </c>
    </row>
    <row r="35" spans="1:21">
      <c r="A35" t="s">
        <v>39</v>
      </c>
      <c r="B35">
        <v>6179</v>
      </c>
      <c r="C35">
        <v>2943</v>
      </c>
      <c r="D35">
        <v>3236</v>
      </c>
      <c r="E35">
        <v>682</v>
      </c>
      <c r="F35">
        <v>634</v>
      </c>
      <c r="G35">
        <v>624</v>
      </c>
      <c r="H35">
        <v>68646</v>
      </c>
      <c r="I35">
        <v>68447</v>
      </c>
      <c r="J35">
        <v>542</v>
      </c>
      <c r="K35">
        <v>741</v>
      </c>
      <c r="L35">
        <v>66139</v>
      </c>
      <c r="M35">
        <v>227</v>
      </c>
      <c r="N35">
        <v>270</v>
      </c>
      <c r="O35">
        <v>13101</v>
      </c>
      <c r="P35">
        <v>31</v>
      </c>
      <c r="Q35">
        <v>180</v>
      </c>
      <c r="R35">
        <v>6</v>
      </c>
      <c r="T35" s="30" t="s">
        <v>123</v>
      </c>
      <c r="U35" s="31">
        <v>265</v>
      </c>
    </row>
    <row r="36" spans="1:21">
      <c r="A36" t="s">
        <v>40</v>
      </c>
      <c r="B36">
        <v>966</v>
      </c>
      <c r="C36">
        <v>536</v>
      </c>
      <c r="D36">
        <v>430</v>
      </c>
      <c r="E36">
        <v>319</v>
      </c>
      <c r="F36">
        <v>160</v>
      </c>
      <c r="G36">
        <v>134</v>
      </c>
      <c r="H36">
        <v>21235</v>
      </c>
      <c r="I36">
        <v>21247</v>
      </c>
      <c r="J36">
        <v>15</v>
      </c>
      <c r="K36">
        <v>3</v>
      </c>
      <c r="L36">
        <v>20946</v>
      </c>
      <c r="M36">
        <v>11</v>
      </c>
      <c r="N36">
        <v>1</v>
      </c>
      <c r="O36">
        <v>1375</v>
      </c>
      <c r="P36">
        <v>2</v>
      </c>
      <c r="Q36">
        <v>29</v>
      </c>
      <c r="R36">
        <v>0</v>
      </c>
      <c r="T36" s="30" t="s">
        <v>124</v>
      </c>
      <c r="U36" s="31"/>
    </row>
    <row r="37" spans="1:21">
      <c r="A37" t="s">
        <v>41</v>
      </c>
      <c r="B37">
        <v>2148</v>
      </c>
      <c r="C37">
        <v>908</v>
      </c>
      <c r="D37">
        <v>1240</v>
      </c>
      <c r="E37">
        <v>272</v>
      </c>
      <c r="F37">
        <v>343</v>
      </c>
      <c r="G37">
        <v>283</v>
      </c>
      <c r="H37">
        <v>32172</v>
      </c>
      <c r="I37">
        <v>32111</v>
      </c>
      <c r="J37">
        <v>191</v>
      </c>
      <c r="K37">
        <v>252</v>
      </c>
      <c r="L37">
        <v>30940</v>
      </c>
      <c r="M37">
        <v>68</v>
      </c>
      <c r="N37">
        <v>122</v>
      </c>
      <c r="O37">
        <v>5956</v>
      </c>
      <c r="P37">
        <v>8</v>
      </c>
      <c r="Q37">
        <v>72</v>
      </c>
      <c r="R37">
        <v>1</v>
      </c>
      <c r="T37" s="30" t="s">
        <v>125</v>
      </c>
      <c r="U37" s="31">
        <v>30</v>
      </c>
    </row>
    <row r="38" spans="1:21">
      <c r="A38" t="s">
        <v>42</v>
      </c>
      <c r="B38">
        <v>100</v>
      </c>
      <c r="C38">
        <v>72</v>
      </c>
      <c r="D38">
        <v>28</v>
      </c>
      <c r="E38">
        <v>58</v>
      </c>
      <c r="F38">
        <v>30</v>
      </c>
      <c r="G38">
        <v>15</v>
      </c>
      <c r="H38">
        <v>9040</v>
      </c>
      <c r="I38">
        <v>9141</v>
      </c>
      <c r="J38">
        <v>105</v>
      </c>
      <c r="K38">
        <v>4</v>
      </c>
      <c r="L38">
        <v>9134</v>
      </c>
      <c r="M38">
        <v>15</v>
      </c>
      <c r="N38">
        <v>0</v>
      </c>
      <c r="O38">
        <v>224</v>
      </c>
      <c r="P38">
        <v>0</v>
      </c>
      <c r="Q38">
        <v>3</v>
      </c>
      <c r="R38">
        <v>0</v>
      </c>
      <c r="T38" s="30" t="s">
        <v>126</v>
      </c>
      <c r="U38" s="31">
        <v>17</v>
      </c>
    </row>
    <row r="39" spans="1:21">
      <c r="A39" t="s">
        <v>43</v>
      </c>
      <c r="B39">
        <v>441</v>
      </c>
      <c r="C39">
        <v>16</v>
      </c>
      <c r="D39">
        <v>425</v>
      </c>
      <c r="E39">
        <v>60</v>
      </c>
      <c r="F39">
        <v>14</v>
      </c>
      <c r="G39">
        <v>110</v>
      </c>
      <c r="H39">
        <v>11417</v>
      </c>
      <c r="I39">
        <v>11611</v>
      </c>
      <c r="J39">
        <v>203</v>
      </c>
      <c r="K39">
        <v>9</v>
      </c>
      <c r="L39">
        <v>10171</v>
      </c>
      <c r="M39">
        <v>56</v>
      </c>
      <c r="N39">
        <v>5</v>
      </c>
      <c r="O39">
        <v>238</v>
      </c>
      <c r="P39">
        <v>0</v>
      </c>
      <c r="Q39">
        <v>0</v>
      </c>
      <c r="R39">
        <v>0</v>
      </c>
      <c r="T39" s="30" t="s">
        <v>127</v>
      </c>
      <c r="U39" s="31">
        <v>95</v>
      </c>
    </row>
    <row r="40" spans="1:21">
      <c r="A40" t="s">
        <v>44</v>
      </c>
      <c r="B40">
        <v>1741</v>
      </c>
      <c r="C40">
        <v>6</v>
      </c>
      <c r="D40">
        <v>1735</v>
      </c>
      <c r="E40">
        <v>60</v>
      </c>
      <c r="F40">
        <v>24</v>
      </c>
      <c r="G40">
        <v>352</v>
      </c>
      <c r="H40">
        <v>19739</v>
      </c>
      <c r="I40">
        <v>19755</v>
      </c>
      <c r="J40">
        <v>45</v>
      </c>
      <c r="K40">
        <v>29</v>
      </c>
      <c r="L40">
        <v>15464</v>
      </c>
      <c r="M40">
        <v>13</v>
      </c>
      <c r="N40">
        <v>20</v>
      </c>
      <c r="O40">
        <v>672</v>
      </c>
      <c r="P40">
        <v>2</v>
      </c>
      <c r="Q40">
        <v>1</v>
      </c>
      <c r="R40">
        <v>0</v>
      </c>
      <c r="T40" s="30" t="s">
        <v>128</v>
      </c>
      <c r="U40" s="31">
        <v>228</v>
      </c>
    </row>
    <row r="41" spans="1:21">
      <c r="A41" t="s">
        <v>45</v>
      </c>
      <c r="B41">
        <v>27</v>
      </c>
      <c r="C41">
        <v>27</v>
      </c>
      <c r="D41">
        <v>0</v>
      </c>
      <c r="E41">
        <v>14</v>
      </c>
      <c r="F41">
        <v>5</v>
      </c>
      <c r="G41">
        <v>16</v>
      </c>
      <c r="H41">
        <v>3792</v>
      </c>
      <c r="I41">
        <v>3791</v>
      </c>
      <c r="J41">
        <v>0</v>
      </c>
      <c r="K41">
        <v>1</v>
      </c>
      <c r="L41">
        <v>3535</v>
      </c>
      <c r="M41">
        <v>0</v>
      </c>
      <c r="N41">
        <v>1</v>
      </c>
      <c r="O41">
        <v>364</v>
      </c>
      <c r="P41">
        <v>0</v>
      </c>
      <c r="Q41">
        <v>0</v>
      </c>
      <c r="R41">
        <v>0</v>
      </c>
      <c r="T41" s="30" t="s">
        <v>129</v>
      </c>
      <c r="U41" s="31">
        <v>86</v>
      </c>
    </row>
    <row r="42" spans="1:21">
      <c r="A42" t="s">
        <v>46</v>
      </c>
      <c r="B42">
        <v>160</v>
      </c>
      <c r="C42">
        <v>6</v>
      </c>
      <c r="D42">
        <v>154</v>
      </c>
      <c r="E42">
        <v>4</v>
      </c>
      <c r="F42">
        <v>10</v>
      </c>
      <c r="G42">
        <v>79</v>
      </c>
      <c r="H42">
        <v>4948</v>
      </c>
      <c r="I42">
        <v>4948</v>
      </c>
      <c r="J42">
        <v>0</v>
      </c>
      <c r="K42">
        <v>0</v>
      </c>
      <c r="L42">
        <v>4316</v>
      </c>
      <c r="M42">
        <v>0</v>
      </c>
      <c r="N42">
        <v>0</v>
      </c>
      <c r="O42">
        <v>207</v>
      </c>
      <c r="P42">
        <v>0</v>
      </c>
      <c r="Q42">
        <v>0</v>
      </c>
      <c r="R42">
        <v>0</v>
      </c>
      <c r="T42" s="30" t="s">
        <v>130</v>
      </c>
      <c r="U42" s="31">
        <v>420</v>
      </c>
    </row>
    <row r="43" spans="1:21">
      <c r="A43" t="s">
        <v>47</v>
      </c>
      <c r="B43">
        <v>412</v>
      </c>
      <c r="C43">
        <v>92</v>
      </c>
      <c r="D43">
        <v>320</v>
      </c>
      <c r="E43">
        <v>39</v>
      </c>
      <c r="F43">
        <v>34</v>
      </c>
      <c r="G43">
        <v>85</v>
      </c>
      <c r="H43">
        <v>13385</v>
      </c>
      <c r="I43">
        <v>13402</v>
      </c>
      <c r="J43">
        <v>17</v>
      </c>
      <c r="K43">
        <v>0</v>
      </c>
      <c r="L43">
        <v>9494</v>
      </c>
      <c r="M43">
        <v>4</v>
      </c>
      <c r="N43">
        <v>0</v>
      </c>
      <c r="O43">
        <v>215</v>
      </c>
      <c r="P43">
        <v>0</v>
      </c>
      <c r="Q43">
        <v>0</v>
      </c>
      <c r="R43">
        <v>0</v>
      </c>
      <c r="T43" s="30" t="s">
        <v>131</v>
      </c>
      <c r="U43" s="31">
        <v>79</v>
      </c>
    </row>
    <row r="44" spans="1:21">
      <c r="A44" t="s">
        <v>48</v>
      </c>
      <c r="B44">
        <v>218</v>
      </c>
      <c r="C44">
        <v>91</v>
      </c>
      <c r="D44">
        <v>127</v>
      </c>
      <c r="E44">
        <v>50</v>
      </c>
      <c r="F44">
        <v>32</v>
      </c>
      <c r="G44">
        <v>39</v>
      </c>
      <c r="H44">
        <v>7426</v>
      </c>
      <c r="I44">
        <v>7523</v>
      </c>
      <c r="J44">
        <v>167</v>
      </c>
      <c r="K44">
        <v>70</v>
      </c>
      <c r="L44">
        <v>7367</v>
      </c>
      <c r="M44">
        <v>14</v>
      </c>
      <c r="N44">
        <v>20</v>
      </c>
      <c r="O44">
        <v>393</v>
      </c>
      <c r="P44">
        <v>7</v>
      </c>
      <c r="Q44">
        <v>3</v>
      </c>
      <c r="R44">
        <v>0</v>
      </c>
      <c r="T44" s="30" t="s">
        <v>132</v>
      </c>
      <c r="U44" s="31">
        <v>6</v>
      </c>
    </row>
    <row r="45" spans="1:21">
      <c r="A45" t="s">
        <v>49</v>
      </c>
      <c r="B45">
        <v>350</v>
      </c>
      <c r="C45">
        <v>227</v>
      </c>
      <c r="D45">
        <v>123</v>
      </c>
      <c r="E45">
        <v>110</v>
      </c>
      <c r="F45">
        <v>73</v>
      </c>
      <c r="G45">
        <v>39</v>
      </c>
      <c r="H45">
        <v>7803</v>
      </c>
      <c r="I45">
        <v>7857</v>
      </c>
      <c r="J45">
        <v>54</v>
      </c>
      <c r="K45">
        <v>0</v>
      </c>
      <c r="L45">
        <v>7827</v>
      </c>
      <c r="M45">
        <v>15</v>
      </c>
      <c r="N45">
        <v>0</v>
      </c>
      <c r="O45">
        <v>256</v>
      </c>
      <c r="P45">
        <v>0</v>
      </c>
      <c r="Q45">
        <v>9</v>
      </c>
      <c r="R45">
        <v>7</v>
      </c>
      <c r="T45" s="30" t="s">
        <v>133</v>
      </c>
      <c r="U45" s="31">
        <v>13</v>
      </c>
    </row>
    <row r="46" spans="1:21" ht="15.75" thickBot="1">
      <c r="A46" t="s">
        <v>50</v>
      </c>
      <c r="B46">
        <v>1665</v>
      </c>
      <c r="C46">
        <v>770</v>
      </c>
      <c r="D46">
        <v>895</v>
      </c>
      <c r="E46">
        <v>399</v>
      </c>
      <c r="F46">
        <v>343</v>
      </c>
      <c r="G46">
        <v>205</v>
      </c>
      <c r="H46">
        <v>15080</v>
      </c>
      <c r="I46">
        <v>15115</v>
      </c>
      <c r="J46">
        <v>104</v>
      </c>
      <c r="K46">
        <v>69</v>
      </c>
      <c r="L46">
        <v>15049</v>
      </c>
      <c r="M46">
        <v>25</v>
      </c>
      <c r="N46">
        <v>45</v>
      </c>
      <c r="O46">
        <v>1465</v>
      </c>
      <c r="P46">
        <v>6</v>
      </c>
      <c r="Q46">
        <v>37</v>
      </c>
      <c r="R46">
        <v>1</v>
      </c>
      <c r="T46" s="32" t="s">
        <v>134</v>
      </c>
      <c r="U46" s="31">
        <v>51</v>
      </c>
    </row>
    <row r="47" spans="1:21" ht="15.75" thickTop="1">
      <c r="A47" t="s">
        <v>51</v>
      </c>
      <c r="B47">
        <v>3650</v>
      </c>
      <c r="C47">
        <v>1008</v>
      </c>
      <c r="D47">
        <v>2642</v>
      </c>
      <c r="E47">
        <v>419</v>
      </c>
      <c r="F47">
        <v>559</v>
      </c>
      <c r="G47">
        <v>283</v>
      </c>
      <c r="H47">
        <v>30208</v>
      </c>
      <c r="I47">
        <v>30113</v>
      </c>
      <c r="J47">
        <v>272</v>
      </c>
      <c r="K47">
        <v>367</v>
      </c>
      <c r="L47">
        <v>29397</v>
      </c>
      <c r="M47">
        <v>58</v>
      </c>
      <c r="N47">
        <v>107</v>
      </c>
      <c r="O47">
        <v>1764</v>
      </c>
      <c r="P47">
        <v>7</v>
      </c>
      <c r="Q47">
        <v>43</v>
      </c>
      <c r="R47">
        <v>1</v>
      </c>
      <c r="U47" s="31">
        <v>8459</v>
      </c>
    </row>
    <row r="48" spans="1:21">
      <c r="A48" t="s">
        <v>52</v>
      </c>
      <c r="B48">
        <v>1884</v>
      </c>
      <c r="C48">
        <v>727</v>
      </c>
      <c r="D48">
        <v>1157</v>
      </c>
      <c r="E48">
        <v>389</v>
      </c>
      <c r="F48">
        <v>179</v>
      </c>
      <c r="G48">
        <v>244</v>
      </c>
      <c r="H48">
        <v>23190</v>
      </c>
      <c r="I48">
        <v>22947</v>
      </c>
      <c r="J48">
        <v>62</v>
      </c>
      <c r="K48">
        <v>305</v>
      </c>
      <c r="L48">
        <v>22856</v>
      </c>
      <c r="M48">
        <v>29</v>
      </c>
      <c r="N48">
        <v>89</v>
      </c>
      <c r="O48">
        <v>1891</v>
      </c>
      <c r="P48">
        <v>7</v>
      </c>
      <c r="Q48">
        <v>46</v>
      </c>
      <c r="R48">
        <v>0</v>
      </c>
    </row>
    <row r="49" spans="1:18">
      <c r="A49" t="s">
        <v>53</v>
      </c>
      <c r="B49">
        <v>1115</v>
      </c>
      <c r="C49">
        <v>407</v>
      </c>
      <c r="D49">
        <v>708</v>
      </c>
      <c r="E49">
        <v>134</v>
      </c>
      <c r="F49">
        <v>207</v>
      </c>
      <c r="G49">
        <v>145</v>
      </c>
      <c r="H49">
        <v>10933</v>
      </c>
      <c r="I49">
        <v>10852</v>
      </c>
      <c r="J49">
        <v>116</v>
      </c>
      <c r="K49">
        <v>197</v>
      </c>
      <c r="L49">
        <v>10265</v>
      </c>
      <c r="M49">
        <v>34</v>
      </c>
      <c r="N49">
        <v>20</v>
      </c>
      <c r="O49">
        <v>1166</v>
      </c>
      <c r="P49">
        <v>4</v>
      </c>
      <c r="Q49">
        <v>24</v>
      </c>
      <c r="R49">
        <v>0</v>
      </c>
    </row>
    <row r="50" spans="1:18">
      <c r="A50" t="s">
        <v>54</v>
      </c>
      <c r="B50">
        <v>2540</v>
      </c>
      <c r="C50">
        <v>987</v>
      </c>
      <c r="D50">
        <v>1553</v>
      </c>
      <c r="E50">
        <v>329</v>
      </c>
      <c r="F50">
        <v>304</v>
      </c>
      <c r="G50">
        <v>304</v>
      </c>
      <c r="H50">
        <v>29018</v>
      </c>
      <c r="I50">
        <v>28911</v>
      </c>
      <c r="J50">
        <v>337</v>
      </c>
      <c r="K50">
        <v>444</v>
      </c>
      <c r="L50">
        <v>28578</v>
      </c>
      <c r="M50">
        <v>133</v>
      </c>
      <c r="N50">
        <v>223</v>
      </c>
      <c r="O50">
        <v>5052</v>
      </c>
      <c r="P50">
        <v>41</v>
      </c>
      <c r="Q50">
        <v>73</v>
      </c>
      <c r="R50">
        <v>2</v>
      </c>
    </row>
    <row r="51" spans="1:18">
      <c r="A51" t="s">
        <v>55</v>
      </c>
      <c r="B51">
        <v>456</v>
      </c>
      <c r="C51">
        <v>308</v>
      </c>
      <c r="D51">
        <v>148</v>
      </c>
      <c r="E51">
        <v>46</v>
      </c>
      <c r="F51">
        <v>126</v>
      </c>
      <c r="G51">
        <v>63</v>
      </c>
      <c r="H51">
        <v>10718</v>
      </c>
      <c r="I51">
        <v>10713</v>
      </c>
      <c r="J51">
        <v>21</v>
      </c>
      <c r="K51">
        <v>26</v>
      </c>
      <c r="L51">
        <v>10640</v>
      </c>
      <c r="M51">
        <v>6</v>
      </c>
      <c r="N51">
        <v>4</v>
      </c>
      <c r="O51">
        <v>674</v>
      </c>
      <c r="P51">
        <v>3</v>
      </c>
      <c r="Q51">
        <v>20</v>
      </c>
      <c r="R51">
        <v>0</v>
      </c>
    </row>
    <row r="52" spans="1:18">
      <c r="A52" t="s">
        <v>56</v>
      </c>
      <c r="B52">
        <v>2006</v>
      </c>
      <c r="C52">
        <v>845</v>
      </c>
      <c r="D52">
        <v>1161</v>
      </c>
      <c r="E52">
        <v>461</v>
      </c>
      <c r="F52">
        <v>334</v>
      </c>
      <c r="G52">
        <v>179</v>
      </c>
      <c r="H52">
        <v>22923</v>
      </c>
      <c r="I52">
        <v>22786</v>
      </c>
      <c r="J52">
        <v>101</v>
      </c>
      <c r="K52">
        <v>238</v>
      </c>
      <c r="L52">
        <v>22104</v>
      </c>
      <c r="M52">
        <v>59</v>
      </c>
      <c r="N52">
        <v>67</v>
      </c>
      <c r="O52">
        <v>1247</v>
      </c>
      <c r="P52">
        <v>12</v>
      </c>
      <c r="Q52">
        <v>33</v>
      </c>
      <c r="R52">
        <v>53</v>
      </c>
    </row>
    <row r="53" spans="1:18">
      <c r="A53" t="s">
        <v>57</v>
      </c>
      <c r="B53">
        <v>242</v>
      </c>
      <c r="C53">
        <v>156</v>
      </c>
      <c r="D53">
        <v>86</v>
      </c>
      <c r="E53">
        <v>51</v>
      </c>
      <c r="F53">
        <v>124</v>
      </c>
      <c r="G53">
        <v>15</v>
      </c>
      <c r="H53">
        <v>10503</v>
      </c>
      <c r="I53">
        <v>10560</v>
      </c>
      <c r="J53">
        <v>57</v>
      </c>
      <c r="K53">
        <v>0</v>
      </c>
      <c r="L53">
        <v>10384</v>
      </c>
      <c r="M53">
        <v>8</v>
      </c>
      <c r="N53">
        <v>0</v>
      </c>
      <c r="O53">
        <v>286</v>
      </c>
      <c r="P53">
        <v>0</v>
      </c>
      <c r="Q53">
        <v>4</v>
      </c>
      <c r="R53">
        <v>0</v>
      </c>
    </row>
    <row r="54" spans="1:18">
      <c r="A54" t="s">
        <v>58</v>
      </c>
      <c r="B54">
        <v>404</v>
      </c>
      <c r="C54">
        <v>108</v>
      </c>
      <c r="D54">
        <v>296</v>
      </c>
      <c r="E54">
        <v>153</v>
      </c>
      <c r="F54">
        <v>28</v>
      </c>
      <c r="G54">
        <v>36</v>
      </c>
      <c r="H54">
        <v>14925</v>
      </c>
      <c r="I54">
        <v>14741</v>
      </c>
      <c r="J54">
        <v>66</v>
      </c>
      <c r="K54">
        <v>250</v>
      </c>
      <c r="L54">
        <v>14640</v>
      </c>
      <c r="M54">
        <v>11</v>
      </c>
      <c r="N54">
        <v>52</v>
      </c>
      <c r="O54">
        <v>732</v>
      </c>
      <c r="P54">
        <v>4</v>
      </c>
      <c r="Q54">
        <v>9</v>
      </c>
      <c r="R54">
        <v>0</v>
      </c>
    </row>
    <row r="55" spans="1:18">
      <c r="A55" t="s">
        <v>59</v>
      </c>
      <c r="B55">
        <v>343</v>
      </c>
      <c r="C55">
        <v>183</v>
      </c>
      <c r="D55">
        <v>160</v>
      </c>
      <c r="E55">
        <v>126</v>
      </c>
      <c r="F55">
        <v>112</v>
      </c>
      <c r="G55">
        <v>45</v>
      </c>
      <c r="H55">
        <v>14746</v>
      </c>
      <c r="I55">
        <v>14852</v>
      </c>
      <c r="J55">
        <v>106</v>
      </c>
      <c r="K55">
        <v>0</v>
      </c>
      <c r="L55">
        <v>14442</v>
      </c>
      <c r="M55">
        <v>30</v>
      </c>
      <c r="N55">
        <v>0</v>
      </c>
      <c r="O55">
        <v>783</v>
      </c>
      <c r="P55">
        <v>1</v>
      </c>
      <c r="Q55">
        <v>9</v>
      </c>
      <c r="R55">
        <v>1</v>
      </c>
    </row>
  </sheetData>
  <sheetProtection autoFilter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0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197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60005</v>
      </c>
      <c r="C2" s="7">
        <f>April!D2</f>
        <v>59064</v>
      </c>
      <c r="D2" s="7">
        <f>MayR!I2</f>
        <v>58885</v>
      </c>
      <c r="E2" s="7">
        <f>MayR!J2</f>
        <v>333</v>
      </c>
      <c r="F2" s="7">
        <f>MayR!K2</f>
        <v>514</v>
      </c>
      <c r="G2" s="7">
        <f>MayR!L2</f>
        <v>57615</v>
      </c>
      <c r="H2" s="7">
        <f>MayR!M2</f>
        <v>142</v>
      </c>
      <c r="I2" s="7">
        <f>MayR!N2</f>
        <v>288</v>
      </c>
      <c r="J2" s="7">
        <f>MayR!B2</f>
        <v>5042</v>
      </c>
      <c r="K2" s="7">
        <f>MayR!C2</f>
        <v>2437</v>
      </c>
      <c r="L2" s="7">
        <f>MayR!D2</f>
        <v>2605</v>
      </c>
      <c r="M2" s="7">
        <f>MayR!U2</f>
        <v>527</v>
      </c>
      <c r="N2" s="7">
        <f>MayR!G2</f>
        <v>483</v>
      </c>
      <c r="O2" s="7">
        <f>MayR!O2</f>
        <v>6328</v>
      </c>
      <c r="P2" s="7">
        <f>MayR!P2</f>
        <v>34</v>
      </c>
      <c r="Q2" s="7">
        <f>MayR!Q2</f>
        <v>119</v>
      </c>
      <c r="R2" s="7">
        <f>MayR!R2</f>
        <v>416</v>
      </c>
      <c r="S2" s="7">
        <f>MayR!E2</f>
        <v>878</v>
      </c>
      <c r="T2" s="7">
        <f>MayR!F2</f>
        <v>799</v>
      </c>
    </row>
    <row r="3" spans="1:20">
      <c r="A3" s="8" t="s">
        <v>8</v>
      </c>
      <c r="B3" s="8">
        <f>'YTD Totals'!B3</f>
        <v>26133</v>
      </c>
      <c r="C3" s="8">
        <f>April!D3</f>
        <v>25854</v>
      </c>
      <c r="D3" s="8">
        <f>MayR!I3</f>
        <v>25696</v>
      </c>
      <c r="E3" s="8">
        <f>MayR!J3</f>
        <v>200</v>
      </c>
      <c r="F3" s="8">
        <f>MayR!K3</f>
        <v>360</v>
      </c>
      <c r="G3" s="8">
        <f>MayR!L3</f>
        <v>25283</v>
      </c>
      <c r="H3" s="8">
        <f>MayR!M3</f>
        <v>79</v>
      </c>
      <c r="I3" s="8">
        <f>MayR!N3</f>
        <v>187</v>
      </c>
      <c r="J3" s="8">
        <f>MayR!B3</f>
        <v>1598</v>
      </c>
      <c r="K3" s="8">
        <f>MayR!C3</f>
        <v>940</v>
      </c>
      <c r="L3" s="8">
        <f>MayR!D3</f>
        <v>658</v>
      </c>
      <c r="M3" s="8">
        <f>MayR!U3</f>
        <v>352</v>
      </c>
      <c r="N3" s="8">
        <f>MayR!G3</f>
        <v>201</v>
      </c>
      <c r="O3" s="8">
        <f>MayR!O3</f>
        <v>3866</v>
      </c>
      <c r="P3" s="8">
        <f>MayR!P3</f>
        <v>17</v>
      </c>
      <c r="Q3" s="8">
        <f>MayR!Q3</f>
        <v>74</v>
      </c>
      <c r="R3" s="8">
        <f>MayR!R3</f>
        <v>260</v>
      </c>
      <c r="S3" s="8">
        <f>MayR!E3</f>
        <v>256</v>
      </c>
      <c r="T3" s="8">
        <f>MayR!F3</f>
        <v>309</v>
      </c>
    </row>
    <row r="4" spans="1:20">
      <c r="A4" s="7" t="s">
        <v>9</v>
      </c>
      <c r="B4" s="7">
        <f>'YTD Totals'!B4</f>
        <v>67246</v>
      </c>
      <c r="C4" s="7">
        <f>April!D4</f>
        <v>65646</v>
      </c>
      <c r="D4" s="7">
        <f>MayR!I4</f>
        <v>65809</v>
      </c>
      <c r="E4" s="7">
        <f>MayR!J4</f>
        <v>432</v>
      </c>
      <c r="F4" s="7">
        <f>MayR!K4</f>
        <v>247</v>
      </c>
      <c r="G4" s="7">
        <f>MayR!L4</f>
        <v>62620</v>
      </c>
      <c r="H4" s="7">
        <f>MayR!M4</f>
        <v>253</v>
      </c>
      <c r="I4" s="7">
        <f>MayR!N4</f>
        <v>69</v>
      </c>
      <c r="J4" s="7">
        <f>MayR!B4</f>
        <v>7431</v>
      </c>
      <c r="K4" s="7">
        <f>MayR!C4</f>
        <v>3018</v>
      </c>
      <c r="L4" s="7">
        <f>MayR!D4</f>
        <v>4413</v>
      </c>
      <c r="M4" s="7">
        <f>MayR!U5</f>
        <v>1013</v>
      </c>
      <c r="N4" s="7">
        <f>MayR!G4</f>
        <v>654</v>
      </c>
      <c r="O4" s="7">
        <f>MayR!O4</f>
        <v>6444</v>
      </c>
      <c r="P4" s="7">
        <f>MayR!P4</f>
        <v>31</v>
      </c>
      <c r="Q4" s="7">
        <f>MayR!Q4</f>
        <v>167</v>
      </c>
      <c r="R4" s="7">
        <f>MayR!R4</f>
        <v>556</v>
      </c>
      <c r="S4" s="7">
        <f>MayR!E4</f>
        <v>730</v>
      </c>
      <c r="T4" s="7">
        <f>MayR!F4</f>
        <v>944</v>
      </c>
    </row>
    <row r="5" spans="1:20">
      <c r="A5" s="8" t="s">
        <v>10</v>
      </c>
      <c r="B5" s="8">
        <f>'YTD Totals'!B5</f>
        <v>11962</v>
      </c>
      <c r="C5" s="8">
        <f>April!D5</f>
        <v>12087</v>
      </c>
      <c r="D5" s="8">
        <f>MayR!I5</f>
        <v>12101</v>
      </c>
      <c r="E5" s="8">
        <f>MayR!J5</f>
        <v>14</v>
      </c>
      <c r="F5" s="8">
        <f>MayR!K5</f>
        <v>0</v>
      </c>
      <c r="G5" s="8">
        <f>MayR!L5</f>
        <v>11824</v>
      </c>
      <c r="H5" s="8">
        <f>MayR!M5</f>
        <v>3</v>
      </c>
      <c r="I5" s="8">
        <f>MayR!N5</f>
        <v>0</v>
      </c>
      <c r="J5" s="8">
        <f>MayR!B5</f>
        <v>272</v>
      </c>
      <c r="K5" s="8">
        <f>MayR!C5</f>
        <v>101</v>
      </c>
      <c r="L5" s="8">
        <f>MayR!D5</f>
        <v>171</v>
      </c>
      <c r="M5" s="8">
        <f>MayR!U7</f>
        <v>8</v>
      </c>
      <c r="N5" s="8">
        <f>MayR!G5</f>
        <v>17</v>
      </c>
      <c r="O5" s="8">
        <f>MayR!O5</f>
        <v>160</v>
      </c>
      <c r="P5" s="8">
        <f>MayR!P5</f>
        <v>0</v>
      </c>
      <c r="Q5" s="8">
        <f>MayR!Q5</f>
        <v>2</v>
      </c>
      <c r="R5" s="8">
        <f>MayR!R5</f>
        <v>6</v>
      </c>
      <c r="S5" s="8">
        <f>MayR!E5</f>
        <v>53</v>
      </c>
      <c r="T5" s="8">
        <f>MayR!F5</f>
        <v>14</v>
      </c>
    </row>
    <row r="6" spans="1:20">
      <c r="A6" s="7" t="s">
        <v>11</v>
      </c>
      <c r="B6" s="7">
        <f>'YTD Totals'!B6</f>
        <v>57156</v>
      </c>
      <c r="C6" s="7">
        <f>April!D6</f>
        <v>58325</v>
      </c>
      <c r="D6" s="7">
        <f>MayR!I6</f>
        <v>58573</v>
      </c>
      <c r="E6" s="7">
        <f>MayR!J6</f>
        <v>509</v>
      </c>
      <c r="F6" s="7">
        <f>MayR!K6</f>
        <v>234</v>
      </c>
      <c r="G6" s="7">
        <f>MayR!L6</f>
        <v>56315</v>
      </c>
      <c r="H6" s="7">
        <f>MayR!M6</f>
        <v>308</v>
      </c>
      <c r="I6" s="7">
        <f>MayR!N6</f>
        <v>85</v>
      </c>
      <c r="J6" s="7">
        <f>MayR!B6</f>
        <v>4777</v>
      </c>
      <c r="K6" s="7">
        <f>MayR!C6</f>
        <v>2174</v>
      </c>
      <c r="L6" s="7">
        <f>MayR!D6</f>
        <v>2603</v>
      </c>
      <c r="M6" s="7">
        <f>MayR!U8</f>
        <v>447</v>
      </c>
      <c r="N6" s="7">
        <f>MayR!G6</f>
        <v>500</v>
      </c>
      <c r="O6" s="7">
        <f>MayR!O6</f>
        <v>12093</v>
      </c>
      <c r="P6" s="7">
        <f>MayR!P6</f>
        <v>39</v>
      </c>
      <c r="Q6" s="7">
        <f>MayR!Q6</f>
        <v>145</v>
      </c>
      <c r="R6" s="7">
        <f>MayR!R6</f>
        <v>647</v>
      </c>
      <c r="S6" s="7">
        <f>MayR!E6</f>
        <v>857</v>
      </c>
      <c r="T6" s="7">
        <f>MayR!F6</f>
        <v>758</v>
      </c>
    </row>
    <row r="7" spans="1:20">
      <c r="A7" s="8" t="s">
        <v>12</v>
      </c>
      <c r="B7" s="8">
        <f>'YTD Totals'!B7</f>
        <v>14058</v>
      </c>
      <c r="C7" s="8">
        <f>April!D7</f>
        <v>14362</v>
      </c>
      <c r="D7" s="8">
        <f>MayR!I7</f>
        <v>14402</v>
      </c>
      <c r="E7" s="8">
        <f>MayR!J7</f>
        <v>49</v>
      </c>
      <c r="F7" s="8">
        <f>MayR!K7</f>
        <v>9</v>
      </c>
      <c r="G7" s="8">
        <f>MayR!L7</f>
        <v>14304</v>
      </c>
      <c r="H7" s="8">
        <f>MayR!M7</f>
        <v>15</v>
      </c>
      <c r="I7" s="8">
        <f>MayR!N7</f>
        <v>6</v>
      </c>
      <c r="J7" s="8">
        <f>MayR!B7</f>
        <v>568</v>
      </c>
      <c r="K7" s="8">
        <f>MayR!C7</f>
        <v>346</v>
      </c>
      <c r="L7" s="8">
        <f>MayR!D7</f>
        <v>222</v>
      </c>
      <c r="M7" s="8">
        <f>MayR!U9</f>
        <v>16</v>
      </c>
      <c r="N7" s="8">
        <f>MayR!G7</f>
        <v>68</v>
      </c>
      <c r="O7" s="8">
        <f>MayR!O7</f>
        <v>624</v>
      </c>
      <c r="P7" s="8">
        <f>MayR!P7</f>
        <v>2</v>
      </c>
      <c r="Q7" s="8">
        <f>MayR!Q7</f>
        <v>14</v>
      </c>
      <c r="R7" s="8">
        <f>MayR!R7</f>
        <v>55</v>
      </c>
      <c r="S7" s="8">
        <f>MayR!E7</f>
        <v>123</v>
      </c>
      <c r="T7" s="8">
        <f>MayR!F7</f>
        <v>148</v>
      </c>
    </row>
    <row r="8" spans="1:20">
      <c r="A8" s="7" t="s">
        <v>13</v>
      </c>
      <c r="B8" s="7">
        <f>'YTD Totals'!B8</f>
        <v>9608</v>
      </c>
      <c r="C8" s="7">
        <f>April!D8</f>
        <v>9603</v>
      </c>
      <c r="D8" s="7">
        <f>MayR!I8</f>
        <v>9604</v>
      </c>
      <c r="E8" s="7">
        <f>MayR!J8</f>
        <v>1</v>
      </c>
      <c r="F8" s="7">
        <f>MayR!K8</f>
        <v>0</v>
      </c>
      <c r="G8" s="7">
        <f>MayR!L8</f>
        <v>9449</v>
      </c>
      <c r="H8" s="7">
        <f>MayR!M8</f>
        <v>0</v>
      </c>
      <c r="I8" s="7">
        <f>MayR!N8</f>
        <v>0</v>
      </c>
      <c r="J8" s="7">
        <f>MayR!B8</f>
        <v>344</v>
      </c>
      <c r="K8" s="7">
        <f>MayR!C8</f>
        <v>284</v>
      </c>
      <c r="L8" s="7">
        <f>MayR!D8</f>
        <v>60</v>
      </c>
      <c r="M8" s="7">
        <f>MayR!U10</f>
        <v>15</v>
      </c>
      <c r="N8" s="7">
        <f>MayR!G8</f>
        <v>43</v>
      </c>
      <c r="O8" s="7">
        <f>MayR!O8</f>
        <v>485</v>
      </c>
      <c r="P8" s="7">
        <f>MayR!P8</f>
        <v>6</v>
      </c>
      <c r="Q8" s="7">
        <f>MayR!Q8</f>
        <v>7</v>
      </c>
      <c r="R8" s="7">
        <f>MayR!R8</f>
        <v>56</v>
      </c>
      <c r="S8" s="7">
        <f>MayR!E8</f>
        <v>34</v>
      </c>
      <c r="T8" s="7">
        <f>MayR!F8</f>
        <v>79</v>
      </c>
    </row>
    <row r="9" spans="1:20">
      <c r="A9" s="8" t="s">
        <v>14</v>
      </c>
      <c r="B9" s="8">
        <f>'YTD Totals'!B9</f>
        <v>8361</v>
      </c>
      <c r="C9" s="8">
        <f>April!D9</f>
        <v>8071</v>
      </c>
      <c r="D9" s="8">
        <f>MayR!I9</f>
        <v>8105</v>
      </c>
      <c r="E9" s="8">
        <f>MayR!J9</f>
        <v>36</v>
      </c>
      <c r="F9" s="8">
        <f>MayR!K9</f>
        <v>2</v>
      </c>
      <c r="G9" s="8">
        <f>MayR!L9</f>
        <v>7987</v>
      </c>
      <c r="H9" s="8">
        <f>MayR!M9</f>
        <v>15</v>
      </c>
      <c r="I9" s="8">
        <f>MayR!N9</f>
        <v>0</v>
      </c>
      <c r="J9" s="8">
        <f>MayR!B9</f>
        <v>284</v>
      </c>
      <c r="K9" s="8">
        <f>MayR!C9</f>
        <v>163</v>
      </c>
      <c r="L9" s="8">
        <f>MayR!D9</f>
        <v>121</v>
      </c>
      <c r="M9" s="8">
        <f>MayR!U11</f>
        <v>22</v>
      </c>
      <c r="N9" s="8">
        <f>MayR!G9</f>
        <v>40</v>
      </c>
      <c r="O9" s="8">
        <f>MayR!O9</f>
        <v>205</v>
      </c>
      <c r="P9" s="8">
        <f>MayR!P9</f>
        <v>8</v>
      </c>
      <c r="Q9" s="8">
        <f>MayR!Q9</f>
        <v>7</v>
      </c>
      <c r="R9" s="8">
        <f>MayR!R9</f>
        <v>1</v>
      </c>
      <c r="S9" s="8">
        <f>MayR!E9</f>
        <v>38</v>
      </c>
      <c r="T9" s="8">
        <f>MayR!F9</f>
        <v>9</v>
      </c>
    </row>
    <row r="10" spans="1:20">
      <c r="A10" s="7" t="s">
        <v>15</v>
      </c>
      <c r="B10" s="7">
        <f>'YTD Totals'!B10</f>
        <v>5366</v>
      </c>
      <c r="C10" s="7">
        <f>April!D10</f>
        <v>5390</v>
      </c>
      <c r="D10" s="7">
        <f>MayR!I10</f>
        <v>5407</v>
      </c>
      <c r="E10" s="7">
        <f>MayR!J10</f>
        <v>17</v>
      </c>
      <c r="F10" s="7">
        <f>MayR!K10</f>
        <v>0</v>
      </c>
      <c r="G10" s="7">
        <f>MayR!L10</f>
        <v>5327</v>
      </c>
      <c r="H10" s="7">
        <f>MayR!M10</f>
        <v>1</v>
      </c>
      <c r="I10" s="7">
        <f>MayR!N10</f>
        <v>0</v>
      </c>
      <c r="J10" s="7">
        <f>MayR!B10</f>
        <v>35</v>
      </c>
      <c r="K10" s="7">
        <f>MayR!C10</f>
        <v>6</v>
      </c>
      <c r="L10" s="7">
        <f>MayR!D10</f>
        <v>29</v>
      </c>
      <c r="M10" s="7">
        <f>MayR!U12</f>
        <v>3</v>
      </c>
      <c r="N10" s="7">
        <f>MayR!G10</f>
        <v>8</v>
      </c>
      <c r="O10" s="7">
        <f>MayR!O10</f>
        <v>119</v>
      </c>
      <c r="P10" s="7">
        <f>MayR!P10</f>
        <v>0</v>
      </c>
      <c r="Q10" s="7">
        <f>MayR!Q10</f>
        <v>5</v>
      </c>
      <c r="R10" s="7">
        <f>MayR!R10</f>
        <v>7</v>
      </c>
      <c r="S10" s="7">
        <f>MayR!E10</f>
        <v>26</v>
      </c>
      <c r="T10" s="7">
        <f>MayR!F10</f>
        <v>0</v>
      </c>
    </row>
    <row r="11" spans="1:20">
      <c r="A11" s="8" t="s">
        <v>16</v>
      </c>
      <c r="B11" s="8">
        <f>'YTD Totals'!B11</f>
        <v>35730</v>
      </c>
      <c r="C11" s="8">
        <f>April!D11</f>
        <v>351</v>
      </c>
      <c r="D11" s="8">
        <f>MayR!I11</f>
        <v>361</v>
      </c>
      <c r="E11" s="8">
        <f>MayR!J11</f>
        <v>10</v>
      </c>
      <c r="F11" s="8">
        <f>MayR!K11</f>
        <v>0</v>
      </c>
      <c r="G11" s="8">
        <f>MayR!L11</f>
        <v>361</v>
      </c>
      <c r="H11" s="8">
        <f>MayR!M11</f>
        <v>10</v>
      </c>
      <c r="I11" s="8">
        <f>MayR!N11</f>
        <v>0</v>
      </c>
      <c r="J11" s="8">
        <f>MayR!B11</f>
        <v>0</v>
      </c>
      <c r="K11" s="8">
        <f>MayR!C11</f>
        <v>0</v>
      </c>
      <c r="L11" s="8">
        <f>MayR!D11</f>
        <v>0</v>
      </c>
      <c r="M11" s="8"/>
      <c r="N11" s="8">
        <f>MayR!G11</f>
        <v>0</v>
      </c>
      <c r="O11" s="8">
        <f>MayR!O11</f>
        <v>44</v>
      </c>
      <c r="P11" s="8">
        <f>MayR!P11</f>
        <v>0</v>
      </c>
      <c r="Q11" s="8">
        <f>MayR!Q11</f>
        <v>0</v>
      </c>
      <c r="R11" s="8">
        <f>MayR!R11</f>
        <v>0</v>
      </c>
      <c r="S11" s="8">
        <f>MayR!E11</f>
        <v>0</v>
      </c>
      <c r="T11" s="8">
        <f>MayR!F11</f>
        <v>0</v>
      </c>
    </row>
    <row r="12" spans="1:20">
      <c r="A12" s="9" t="s">
        <v>17</v>
      </c>
      <c r="B12" s="9">
        <f>'YTD Totals'!B12</f>
        <v>2903</v>
      </c>
      <c r="C12" s="9">
        <f>April!D12</f>
        <v>2548</v>
      </c>
      <c r="D12" s="9">
        <f>MayR!I12</f>
        <v>2442</v>
      </c>
      <c r="E12" s="9">
        <f>MayR!J12</f>
        <v>20</v>
      </c>
      <c r="F12" s="9">
        <f>MayR!K12</f>
        <v>122</v>
      </c>
      <c r="G12" s="9">
        <f>MayR!L12</f>
        <v>2397</v>
      </c>
      <c r="H12" s="9">
        <f>MayR!M12</f>
        <v>17</v>
      </c>
      <c r="I12" s="9">
        <f>MayR!N12</f>
        <v>15</v>
      </c>
      <c r="J12" s="9">
        <f>MayR!B12</f>
        <v>150</v>
      </c>
      <c r="K12" s="9">
        <f>MayR!C12</f>
        <v>61</v>
      </c>
      <c r="L12" s="9">
        <f>MayR!D12</f>
        <v>89</v>
      </c>
      <c r="M12" s="9"/>
      <c r="N12" s="9">
        <f>MayR!G12</f>
        <v>24</v>
      </c>
      <c r="O12" s="9">
        <f>MayR!O12</f>
        <v>480</v>
      </c>
      <c r="P12" s="9">
        <f>MayR!P12</f>
        <v>2</v>
      </c>
      <c r="Q12" s="9">
        <f>MayR!Q12</f>
        <v>5</v>
      </c>
      <c r="R12" s="9">
        <f>MayR!R12</f>
        <v>43</v>
      </c>
      <c r="S12" s="9">
        <f>MayR!E12</f>
        <v>20</v>
      </c>
      <c r="T12" s="9">
        <f>MayR!F12</f>
        <v>42</v>
      </c>
    </row>
    <row r="13" spans="1:20">
      <c r="A13" s="9" t="s">
        <v>18</v>
      </c>
      <c r="B13" s="9">
        <f>'YTD Totals'!B13</f>
        <v>4779</v>
      </c>
      <c r="C13" s="9">
        <f>April!D13</f>
        <v>4963</v>
      </c>
      <c r="D13" s="9">
        <f>MayR!I13</f>
        <v>4845</v>
      </c>
      <c r="E13" s="9">
        <f>MayR!J13</f>
        <v>66</v>
      </c>
      <c r="F13" s="9">
        <f>MayR!K13</f>
        <v>197</v>
      </c>
      <c r="G13" s="9">
        <f>MayR!L13</f>
        <v>4715</v>
      </c>
      <c r="H13" s="9">
        <f>MayR!M13</f>
        <v>37</v>
      </c>
      <c r="I13" s="9">
        <f>MayR!N13</f>
        <v>55</v>
      </c>
      <c r="J13" s="9">
        <f>MayR!B13</f>
        <v>412</v>
      </c>
      <c r="K13" s="9">
        <f>MayR!C13</f>
        <v>250</v>
      </c>
      <c r="L13" s="9">
        <f>MayR!D13</f>
        <v>162</v>
      </c>
      <c r="M13" s="9"/>
      <c r="N13" s="9">
        <f>MayR!G13</f>
        <v>53</v>
      </c>
      <c r="O13" s="9">
        <f>MayR!O13</f>
        <v>517</v>
      </c>
      <c r="P13" s="9">
        <f>MayR!P13</f>
        <v>7</v>
      </c>
      <c r="Q13" s="9">
        <f>MayR!Q13</f>
        <v>17</v>
      </c>
      <c r="R13" s="9">
        <f>MayR!R13</f>
        <v>39</v>
      </c>
      <c r="S13" s="9">
        <f>MayR!E13</f>
        <v>143</v>
      </c>
      <c r="T13" s="9">
        <f>MayR!F13</f>
        <v>156</v>
      </c>
    </row>
    <row r="14" spans="1:20">
      <c r="A14" s="9" t="s">
        <v>19</v>
      </c>
      <c r="B14" s="9">
        <f>'YTD Totals'!B14</f>
        <v>12816</v>
      </c>
      <c r="C14" s="9">
        <f>April!D14</f>
        <v>12053</v>
      </c>
      <c r="D14" s="9">
        <f>MayR!I14</f>
        <v>11932</v>
      </c>
      <c r="E14" s="9">
        <f>MayR!J14</f>
        <v>110</v>
      </c>
      <c r="F14" s="9">
        <f>MayR!K14</f>
        <v>219</v>
      </c>
      <c r="G14" s="9">
        <f>MayR!L14</f>
        <v>11664</v>
      </c>
      <c r="H14" s="9">
        <f>MayR!M14</f>
        <v>51</v>
      </c>
      <c r="I14" s="9">
        <f>MayR!N14</f>
        <v>47</v>
      </c>
      <c r="J14" s="9">
        <f>MayR!B14</f>
        <v>728</v>
      </c>
      <c r="K14" s="9">
        <f>MayR!C14</f>
        <v>389</v>
      </c>
      <c r="L14" s="9">
        <f>MayR!D14</f>
        <v>339</v>
      </c>
      <c r="M14" s="9"/>
      <c r="N14" s="9">
        <f>MayR!G14</f>
        <v>118</v>
      </c>
      <c r="O14" s="9">
        <f>MayR!O14</f>
        <v>1114</v>
      </c>
      <c r="P14" s="9">
        <f>MayR!P14</f>
        <v>2</v>
      </c>
      <c r="Q14" s="9">
        <f>MayR!Q14</f>
        <v>30</v>
      </c>
      <c r="R14" s="9">
        <f>MayR!R14</f>
        <v>107</v>
      </c>
      <c r="S14" s="9">
        <f>MayR!E14</f>
        <v>280</v>
      </c>
      <c r="T14" s="9">
        <f>MayR!F14</f>
        <v>140</v>
      </c>
    </row>
    <row r="15" spans="1:20">
      <c r="A15" s="9" t="s">
        <v>20</v>
      </c>
      <c r="B15" s="9">
        <f>'YTD Totals'!B15</f>
        <v>7265</v>
      </c>
      <c r="C15" s="9">
        <f>April!D15</f>
        <v>7614</v>
      </c>
      <c r="D15" s="9">
        <f>MayR!I15</f>
        <v>7640</v>
      </c>
      <c r="E15" s="9">
        <f>MayR!J15</f>
        <v>90</v>
      </c>
      <c r="F15" s="9">
        <f>MayR!K15</f>
        <v>71</v>
      </c>
      <c r="G15" s="9">
        <f>MayR!L15</f>
        <v>7526</v>
      </c>
      <c r="H15" s="9">
        <f>MayR!M15</f>
        <v>52</v>
      </c>
      <c r="I15" s="9">
        <f>MayR!N15</f>
        <v>16</v>
      </c>
      <c r="J15" s="9">
        <f>MayR!B15</f>
        <v>548</v>
      </c>
      <c r="K15" s="9">
        <f>MayR!C15</f>
        <v>281</v>
      </c>
      <c r="L15" s="9">
        <f>MayR!D15</f>
        <v>267</v>
      </c>
      <c r="M15" s="9"/>
      <c r="N15" s="9">
        <f>MayR!G15</f>
        <v>69</v>
      </c>
      <c r="O15" s="9">
        <f>MayR!O15</f>
        <v>745</v>
      </c>
      <c r="P15" s="9">
        <f>MayR!P15</f>
        <v>2</v>
      </c>
      <c r="Q15" s="9">
        <f>MayR!Q15</f>
        <v>10</v>
      </c>
      <c r="R15" s="9">
        <f>MayR!R15</f>
        <v>89</v>
      </c>
      <c r="S15" s="9">
        <f>MayR!E15</f>
        <v>171</v>
      </c>
      <c r="T15" s="9">
        <f>MayR!F15</f>
        <v>81</v>
      </c>
    </row>
    <row r="16" spans="1:20">
      <c r="A16" s="5" t="s">
        <v>70</v>
      </c>
      <c r="B16" s="5">
        <f>'YTD Totals'!B16</f>
        <v>27763</v>
      </c>
      <c r="C16" s="5">
        <f>SUM(C12:C15)</f>
        <v>27178</v>
      </c>
      <c r="D16" s="5">
        <f t="shared" ref="D16:L16" si="0">SUM(D12:D15)</f>
        <v>26859</v>
      </c>
      <c r="E16" s="5">
        <f t="shared" si="0"/>
        <v>286</v>
      </c>
      <c r="F16" s="5">
        <f t="shared" si="0"/>
        <v>609</v>
      </c>
      <c r="G16" s="5">
        <f t="shared" si="0"/>
        <v>26302</v>
      </c>
      <c r="H16" s="5">
        <f t="shared" si="0"/>
        <v>157</v>
      </c>
      <c r="I16" s="5">
        <f t="shared" si="0"/>
        <v>133</v>
      </c>
      <c r="J16" s="5">
        <f t="shared" si="0"/>
        <v>1838</v>
      </c>
      <c r="K16" s="5">
        <f t="shared" si="0"/>
        <v>981</v>
      </c>
      <c r="L16" s="5">
        <f t="shared" si="0"/>
        <v>857</v>
      </c>
      <c r="M16" s="5">
        <f>MayR!U14</f>
        <v>110</v>
      </c>
      <c r="N16" s="5">
        <f t="shared" ref="N16:T16" si="1">SUM(N12:N15)</f>
        <v>264</v>
      </c>
      <c r="O16" s="5">
        <f t="shared" si="1"/>
        <v>2856</v>
      </c>
      <c r="P16" s="5">
        <f>SUM(Q12:Q15)</f>
        <v>62</v>
      </c>
      <c r="Q16" s="5">
        <f>SUM(P12:P15)</f>
        <v>13</v>
      </c>
      <c r="R16" s="5">
        <f t="shared" si="1"/>
        <v>278</v>
      </c>
      <c r="S16" s="5">
        <f t="shared" si="1"/>
        <v>614</v>
      </c>
      <c r="T16" s="5">
        <f t="shared" si="1"/>
        <v>419</v>
      </c>
    </row>
    <row r="17" spans="1:20">
      <c r="A17" s="8" t="s">
        <v>21</v>
      </c>
      <c r="B17" s="8">
        <f>'YTD Totals'!B17</f>
        <v>8961</v>
      </c>
      <c r="C17" s="8">
        <f>April!D17</f>
        <v>9080</v>
      </c>
      <c r="D17" s="8">
        <f>MayR!I16</f>
        <v>8998</v>
      </c>
      <c r="E17" s="8">
        <f>MayR!J16</f>
        <v>37</v>
      </c>
      <c r="F17" s="8">
        <f>MayR!K16</f>
        <v>119</v>
      </c>
      <c r="G17" s="8">
        <f>MayR!L16</f>
        <v>8860</v>
      </c>
      <c r="H17" s="8">
        <f>MayR!M16</f>
        <v>5</v>
      </c>
      <c r="I17" s="8">
        <f>MayR!N16</f>
        <v>8</v>
      </c>
      <c r="J17" s="8">
        <f>MayR!B16</f>
        <v>261</v>
      </c>
      <c r="K17" s="8">
        <f>MayR!C16</f>
        <v>89</v>
      </c>
      <c r="L17" s="8">
        <f>MayR!D16</f>
        <v>172</v>
      </c>
      <c r="M17" s="8">
        <f>MayR!U15</f>
        <v>47</v>
      </c>
      <c r="N17" s="8">
        <f>MayR!G16</f>
        <v>28</v>
      </c>
      <c r="O17" s="8">
        <f>MayR!O16</f>
        <v>353</v>
      </c>
      <c r="P17" s="8">
        <f>MayR!P16</f>
        <v>3</v>
      </c>
      <c r="Q17" s="8">
        <f>MayR!Q16</f>
        <v>3</v>
      </c>
      <c r="R17" s="8">
        <f>MayR!R16</f>
        <v>71</v>
      </c>
      <c r="S17" s="8">
        <f>MayR!E16</f>
        <v>68</v>
      </c>
      <c r="T17" s="8">
        <f>MayR!F16</f>
        <v>25</v>
      </c>
    </row>
    <row r="18" spans="1:20">
      <c r="A18" s="7" t="s">
        <v>22</v>
      </c>
      <c r="B18" s="7">
        <f>'YTD Totals'!B18</f>
        <v>16538</v>
      </c>
      <c r="C18" s="7">
        <f>April!D18</f>
        <v>16325</v>
      </c>
      <c r="D18" s="7">
        <f>MayR!I17</f>
        <v>16137</v>
      </c>
      <c r="E18" s="7">
        <f>MayR!J17</f>
        <v>198</v>
      </c>
      <c r="F18" s="7">
        <f>MayR!K17</f>
        <v>362</v>
      </c>
      <c r="G18" s="7">
        <f>MayR!L17</f>
        <v>15863</v>
      </c>
      <c r="H18" s="7">
        <f>MayR!M17</f>
        <v>69</v>
      </c>
      <c r="I18" s="7">
        <f>MayR!N17</f>
        <v>62</v>
      </c>
      <c r="J18" s="7">
        <f>MayR!B17</f>
        <v>1922</v>
      </c>
      <c r="K18" s="7">
        <f>MayR!C17</f>
        <v>683</v>
      </c>
      <c r="L18" s="7">
        <f>MayR!D17</f>
        <v>1239</v>
      </c>
      <c r="M18" s="7">
        <f>MayR!U16</f>
        <v>420</v>
      </c>
      <c r="N18" s="7">
        <f>MayR!G17</f>
        <v>155</v>
      </c>
      <c r="O18" s="7">
        <f>MayR!O17</f>
        <v>2111</v>
      </c>
      <c r="P18" s="7">
        <f>MayR!P17</f>
        <v>13</v>
      </c>
      <c r="Q18" s="7">
        <f>MayR!Q17</f>
        <v>40</v>
      </c>
      <c r="R18" s="7">
        <f>MayR!R17</f>
        <v>224</v>
      </c>
      <c r="S18" s="7">
        <f>MayR!E17</f>
        <v>282</v>
      </c>
      <c r="T18" s="7">
        <f>MayR!F17</f>
        <v>398</v>
      </c>
    </row>
    <row r="19" spans="1:20">
      <c r="A19" s="8" t="s">
        <v>23</v>
      </c>
      <c r="B19" s="8">
        <f>'YTD Totals'!B19</f>
        <v>11179</v>
      </c>
      <c r="C19" s="8">
        <f>April!D19</f>
        <v>11557</v>
      </c>
      <c r="D19" s="8">
        <f>MayR!I18</f>
        <v>11618</v>
      </c>
      <c r="E19" s="8">
        <f>MayR!J18</f>
        <v>61</v>
      </c>
      <c r="F19" s="8">
        <f>MayR!K18</f>
        <v>0</v>
      </c>
      <c r="G19" s="8">
        <f>MayR!L18</f>
        <v>11486</v>
      </c>
      <c r="H19" s="8">
        <f>MayR!M18</f>
        <v>9</v>
      </c>
      <c r="I19" s="8">
        <f>MayR!N18</f>
        <v>0</v>
      </c>
      <c r="J19" s="8">
        <f>MayR!B18</f>
        <v>468</v>
      </c>
      <c r="K19" s="8">
        <f>MayR!C18</f>
        <v>184</v>
      </c>
      <c r="L19" s="8">
        <f>MayR!D18</f>
        <v>284</v>
      </c>
      <c r="M19" s="8">
        <f>MayR!U4</f>
        <v>5</v>
      </c>
      <c r="N19" s="8">
        <f>MayR!G18</f>
        <v>27</v>
      </c>
      <c r="O19" s="8">
        <f>MayR!O18</f>
        <v>108</v>
      </c>
      <c r="P19" s="8">
        <f>MayR!P18</f>
        <v>2</v>
      </c>
      <c r="Q19" s="8">
        <f>MayR!Q18</f>
        <v>3</v>
      </c>
      <c r="R19" s="8">
        <f>MayR!R18</f>
        <v>13</v>
      </c>
      <c r="S19" s="8">
        <f>MayR!E18</f>
        <v>84</v>
      </c>
      <c r="T19" s="8">
        <f>MayR!F18</f>
        <v>41</v>
      </c>
    </row>
    <row r="20" spans="1:20">
      <c r="A20" s="7" t="s">
        <v>24</v>
      </c>
      <c r="B20" s="7">
        <f>'YTD Totals'!B20</f>
        <v>31360</v>
      </c>
      <c r="C20" s="7">
        <f>April!D20</f>
        <v>29581</v>
      </c>
      <c r="D20" s="7">
        <f>MayR!I19</f>
        <v>29718</v>
      </c>
      <c r="E20" s="7">
        <f>MayR!J19</f>
        <v>167</v>
      </c>
      <c r="F20" s="7">
        <f>MayR!K19</f>
        <v>34</v>
      </c>
      <c r="G20" s="7">
        <f>MayR!L19</f>
        <v>29011</v>
      </c>
      <c r="H20" s="7">
        <f>MayR!M19</f>
        <v>29</v>
      </c>
      <c r="I20" s="7">
        <f>MayR!N19</f>
        <v>7</v>
      </c>
      <c r="J20" s="7">
        <f>MayR!B19</f>
        <v>2310</v>
      </c>
      <c r="K20" s="7">
        <f>MayR!C19</f>
        <v>913</v>
      </c>
      <c r="L20" s="7">
        <f>MayR!D19</f>
        <v>1397</v>
      </c>
      <c r="M20" s="7">
        <f>MayR!U27</f>
        <v>172</v>
      </c>
      <c r="N20" s="7">
        <f>MayR!G19</f>
        <v>258</v>
      </c>
      <c r="O20" s="7">
        <f>MayR!O19</f>
        <v>2720</v>
      </c>
      <c r="P20" s="7">
        <f>MayR!P19</f>
        <v>24</v>
      </c>
      <c r="Q20" s="7">
        <f>MayR!Q19</f>
        <v>73</v>
      </c>
      <c r="R20" s="7">
        <f>MayR!R19</f>
        <v>259</v>
      </c>
      <c r="S20" s="7">
        <f>MayR!E19</f>
        <v>210</v>
      </c>
      <c r="T20" s="7">
        <f>MayR!F19</f>
        <v>375</v>
      </c>
    </row>
    <row r="21" spans="1:20">
      <c r="A21" s="8" t="s">
        <v>173</v>
      </c>
      <c r="B21" s="8">
        <f>'YTD Totals'!B21</f>
        <v>8584</v>
      </c>
      <c r="C21" s="8">
        <f>April!D21</f>
        <v>5530</v>
      </c>
      <c r="D21" s="8">
        <f>MayR!I20</f>
        <v>5518</v>
      </c>
      <c r="E21" s="8">
        <f>MayR!J20</f>
        <v>2</v>
      </c>
      <c r="F21" s="8">
        <f>MayR!K20</f>
        <v>14</v>
      </c>
      <c r="G21" s="8">
        <f>MayR!L20</f>
        <v>5182</v>
      </c>
      <c r="H21" s="8">
        <f>MayR!M20</f>
        <v>1</v>
      </c>
      <c r="I21" s="8">
        <f>MayR!N20</f>
        <v>10</v>
      </c>
      <c r="J21" s="8">
        <f>MayR!B20</f>
        <v>20</v>
      </c>
      <c r="K21" s="8">
        <f>MayR!C20</f>
        <v>19</v>
      </c>
      <c r="L21" s="8">
        <f>MayR!D20</f>
        <v>1</v>
      </c>
      <c r="M21" s="8">
        <f>MayR!U17</f>
        <v>8</v>
      </c>
      <c r="N21" s="8">
        <f>MayR!G20</f>
        <v>15</v>
      </c>
      <c r="O21" s="8">
        <f>MayR!O20</f>
        <v>5927</v>
      </c>
      <c r="P21" s="8">
        <f>MayR!P20</f>
        <v>1</v>
      </c>
      <c r="Q21" s="8">
        <f>MayR!Q20</f>
        <v>2</v>
      </c>
      <c r="R21" s="8">
        <f>MayR!R20</f>
        <v>345</v>
      </c>
      <c r="S21" s="8">
        <f>MayR!E20</f>
        <v>30</v>
      </c>
      <c r="T21" s="8">
        <f>MayR!F20</f>
        <v>1</v>
      </c>
    </row>
    <row r="22" spans="1:20">
      <c r="A22" s="7" t="s">
        <v>25</v>
      </c>
      <c r="B22" s="7">
        <f>'YTD Totals'!B22</f>
        <v>25750</v>
      </c>
      <c r="C22" s="7">
        <f>April!D22</f>
        <v>26153</v>
      </c>
      <c r="D22" s="7">
        <f>MayR!I21</f>
        <v>26263</v>
      </c>
      <c r="E22" s="7">
        <f>MayR!J21</f>
        <v>110</v>
      </c>
      <c r="F22" s="7">
        <f>MayR!K21</f>
        <v>0</v>
      </c>
      <c r="G22" s="7">
        <f>MayR!L21</f>
        <v>25651</v>
      </c>
      <c r="H22" s="7">
        <f>MayR!M21</f>
        <v>44</v>
      </c>
      <c r="I22" s="7">
        <f>MayR!N21</f>
        <v>0</v>
      </c>
      <c r="J22" s="7">
        <f>MayR!B21</f>
        <v>1790</v>
      </c>
      <c r="K22" s="7">
        <f>MayR!C21</f>
        <v>1115</v>
      </c>
      <c r="L22" s="7">
        <f>MayR!D21</f>
        <v>675</v>
      </c>
      <c r="M22" s="7">
        <f>MayR!U6</f>
        <v>118</v>
      </c>
      <c r="N22" s="7">
        <f>MayR!G21</f>
        <v>305</v>
      </c>
      <c r="O22" s="7">
        <f>MayR!O21</f>
        <v>4105</v>
      </c>
      <c r="P22" s="7">
        <f>MayR!P21</f>
        <v>14</v>
      </c>
      <c r="Q22" s="7">
        <f>MayR!Q21</f>
        <v>76</v>
      </c>
      <c r="R22" s="7">
        <f>MayR!R21</f>
        <v>284</v>
      </c>
      <c r="S22" s="7">
        <f>MayR!E21</f>
        <v>248</v>
      </c>
      <c r="T22" s="7">
        <f>MayR!F21</f>
        <v>357</v>
      </c>
    </row>
    <row r="23" spans="1:20">
      <c r="A23" s="8" t="s">
        <v>26</v>
      </c>
      <c r="B23" s="8">
        <f>'YTD Totals'!B23</f>
        <v>13772</v>
      </c>
      <c r="C23" s="8">
        <f>April!D23</f>
        <v>13674</v>
      </c>
      <c r="D23" s="8">
        <f>MayR!I22</f>
        <v>13837</v>
      </c>
      <c r="E23" s="8">
        <f>MayR!J22</f>
        <v>165</v>
      </c>
      <c r="F23" s="8">
        <f>MayR!K22</f>
        <v>3</v>
      </c>
      <c r="G23" s="8">
        <f>MayR!L22</f>
        <v>13294</v>
      </c>
      <c r="H23" s="8">
        <f>MayR!M22</f>
        <v>50</v>
      </c>
      <c r="I23" s="8">
        <f>MayR!N22</f>
        <v>2</v>
      </c>
      <c r="J23" s="8">
        <f>MayR!B22</f>
        <v>157</v>
      </c>
      <c r="K23" s="8">
        <f>MayR!C22</f>
        <v>85</v>
      </c>
      <c r="L23" s="8">
        <f>MayR!D22</f>
        <v>72</v>
      </c>
      <c r="M23" s="8">
        <f>MayR!U18</f>
        <v>26</v>
      </c>
      <c r="N23" s="8">
        <f>MayR!G22</f>
        <v>41</v>
      </c>
      <c r="O23" s="8">
        <f>MayR!O22</f>
        <v>1238</v>
      </c>
      <c r="P23" s="8">
        <f>MayR!P22</f>
        <v>5</v>
      </c>
      <c r="Q23" s="8">
        <f>MayR!Q22</f>
        <v>14</v>
      </c>
      <c r="R23" s="8">
        <f>MayR!R22</f>
        <v>461</v>
      </c>
      <c r="S23" s="8">
        <f>MayR!E22</f>
        <v>101</v>
      </c>
      <c r="T23" s="8">
        <f>MayR!F22</f>
        <v>30</v>
      </c>
    </row>
    <row r="24" spans="1:20">
      <c r="A24" s="7" t="s">
        <v>27</v>
      </c>
      <c r="B24" s="7">
        <f>'YTD Totals'!B24</f>
        <v>22008</v>
      </c>
      <c r="C24" s="7">
        <f>April!D24</f>
        <v>21697</v>
      </c>
      <c r="D24" s="7">
        <f>MayR!I23</f>
        <v>21894</v>
      </c>
      <c r="E24" s="7">
        <f>MayR!J23</f>
        <v>202</v>
      </c>
      <c r="F24" s="7">
        <f>MayR!K23</f>
        <v>5</v>
      </c>
      <c r="G24" s="7">
        <f>MayR!L23</f>
        <v>21293</v>
      </c>
      <c r="H24" s="7">
        <f>MayR!M23</f>
        <v>124</v>
      </c>
      <c r="I24" s="7">
        <f>MayR!N23</f>
        <v>1</v>
      </c>
      <c r="J24" s="7">
        <f>MayR!B23</f>
        <v>2176</v>
      </c>
      <c r="K24" s="7">
        <f>MayR!C23</f>
        <v>996</v>
      </c>
      <c r="L24" s="7">
        <f>MayR!D23</f>
        <v>1180</v>
      </c>
      <c r="M24" s="7">
        <f>MayR!U19</f>
        <v>328</v>
      </c>
      <c r="N24" s="7">
        <f>MayR!G23</f>
        <v>279</v>
      </c>
      <c r="O24" s="7">
        <f>MayR!O23</f>
        <v>3135</v>
      </c>
      <c r="P24" s="7">
        <f>MayR!P23</f>
        <v>32</v>
      </c>
      <c r="Q24" s="7">
        <f>MayR!Q23</f>
        <v>75</v>
      </c>
      <c r="R24" s="7">
        <f>MayR!R23</f>
        <v>340</v>
      </c>
      <c r="S24" s="7">
        <f>MayR!E23</f>
        <v>444</v>
      </c>
      <c r="T24" s="7">
        <f>MayR!F23</f>
        <v>431</v>
      </c>
    </row>
    <row r="25" spans="1:20">
      <c r="A25" s="8" t="s">
        <v>28</v>
      </c>
      <c r="B25" s="8">
        <f>'YTD Totals'!B25</f>
        <v>91003</v>
      </c>
      <c r="C25" s="8">
        <f>April!D25</f>
        <v>90519</v>
      </c>
      <c r="D25" s="8">
        <f>MayR!I24</f>
        <v>90484</v>
      </c>
      <c r="E25" s="8">
        <f>MayR!J24</f>
        <v>679</v>
      </c>
      <c r="F25" s="8">
        <f>MayR!K24</f>
        <v>684</v>
      </c>
      <c r="G25" s="8">
        <f>MayR!L24</f>
        <v>82770</v>
      </c>
      <c r="H25" s="8">
        <f>MayR!M24</f>
        <v>423</v>
      </c>
      <c r="I25" s="8">
        <f>MayR!N24</f>
        <v>402</v>
      </c>
      <c r="J25" s="8">
        <f>MayR!B24</f>
        <v>10219</v>
      </c>
      <c r="K25" s="8">
        <f>MayR!C24</f>
        <v>4785</v>
      </c>
      <c r="L25" s="8">
        <f>MayR!D24</f>
        <v>5434</v>
      </c>
      <c r="M25" s="8">
        <f>MayR!U20</f>
        <v>2096</v>
      </c>
      <c r="N25" s="8">
        <f>MayR!G24</f>
        <v>865</v>
      </c>
      <c r="O25" s="8">
        <f>MayR!O24</f>
        <v>15709</v>
      </c>
      <c r="P25" s="8">
        <f>MayR!P24</f>
        <v>113</v>
      </c>
      <c r="Q25" s="8">
        <f>MayR!Q24</f>
        <v>264</v>
      </c>
      <c r="R25" s="8">
        <f>MayR!R24</f>
        <v>2067</v>
      </c>
      <c r="S25" s="8">
        <f>MayR!E24</f>
        <v>995</v>
      </c>
      <c r="T25" s="8">
        <f>MayR!F24</f>
        <v>1237</v>
      </c>
    </row>
    <row r="26" spans="1:20">
      <c r="A26" s="7" t="s">
        <v>29</v>
      </c>
      <c r="B26" s="7">
        <f>'YTD Totals'!B26</f>
        <v>13229</v>
      </c>
      <c r="C26" s="7">
        <f>April!D26</f>
        <v>13750</v>
      </c>
      <c r="D26" s="7">
        <f>MayR!I25</f>
        <v>13790</v>
      </c>
      <c r="E26" s="7">
        <f>MayR!J25</f>
        <v>107</v>
      </c>
      <c r="F26" s="7">
        <f>MayR!K25</f>
        <v>55</v>
      </c>
      <c r="G26" s="7">
        <f>MayR!L25</f>
        <v>13588</v>
      </c>
      <c r="H26" s="7">
        <f>MayR!M25</f>
        <v>49</v>
      </c>
      <c r="I26" s="7">
        <f>MayR!N25</f>
        <v>17</v>
      </c>
      <c r="J26" s="7">
        <f>MayR!B25</f>
        <v>667</v>
      </c>
      <c r="K26" s="7">
        <f>MayR!C25</f>
        <v>366</v>
      </c>
      <c r="L26" s="7">
        <f>MayR!D25</f>
        <v>301</v>
      </c>
      <c r="M26" s="7">
        <f>MayR!U21</f>
        <v>95</v>
      </c>
      <c r="N26" s="7">
        <f>MayR!G25</f>
        <v>86</v>
      </c>
      <c r="O26" s="7">
        <f>MayR!O25</f>
        <v>839</v>
      </c>
      <c r="P26" s="7">
        <f>MayR!P25</f>
        <v>3</v>
      </c>
      <c r="Q26" s="7">
        <f>MayR!Q25</f>
        <v>15</v>
      </c>
      <c r="R26" s="7">
        <f>MayR!R25</f>
        <v>62</v>
      </c>
      <c r="S26" s="7">
        <f>MayR!E25</f>
        <v>267</v>
      </c>
      <c r="T26" s="7">
        <f>MayR!F25</f>
        <v>118</v>
      </c>
    </row>
    <row r="27" spans="1:20">
      <c r="A27" s="8" t="s">
        <v>30</v>
      </c>
      <c r="B27" s="8">
        <f>'YTD Totals'!B27</f>
        <v>0</v>
      </c>
      <c r="C27" s="8">
        <f>April!D27</f>
        <v>0</v>
      </c>
      <c r="D27" s="8">
        <f>MayR!I26</f>
        <v>0</v>
      </c>
      <c r="E27" s="8">
        <f>MayR!J26</f>
        <v>0</v>
      </c>
      <c r="F27" s="8">
        <f>MayR!K26</f>
        <v>0</v>
      </c>
      <c r="G27" s="8">
        <f>MayR!L26</f>
        <v>0</v>
      </c>
      <c r="H27" s="8">
        <f>MayR!M26</f>
        <v>0</v>
      </c>
      <c r="I27" s="8">
        <f>MayR!N26</f>
        <v>0</v>
      </c>
      <c r="J27" s="8">
        <f>MayR!B26</f>
        <v>0</v>
      </c>
      <c r="K27" s="8">
        <f>MayR!C26</f>
        <v>0</v>
      </c>
      <c r="L27" s="8">
        <f>MayR!D26</f>
        <v>0</v>
      </c>
      <c r="M27" s="8">
        <f>MayR!U22</f>
        <v>424</v>
      </c>
      <c r="N27" s="8">
        <f>MayR!G26</f>
        <v>0</v>
      </c>
      <c r="O27" s="8">
        <f>MayR!O26</f>
        <v>408</v>
      </c>
      <c r="P27" s="8">
        <f>MayR!P26</f>
        <v>3</v>
      </c>
      <c r="Q27" s="8">
        <f>MayR!Q26</f>
        <v>2</v>
      </c>
      <c r="R27" s="8">
        <f>MayR!R26</f>
        <v>0</v>
      </c>
      <c r="S27" s="8">
        <f>MayR!E26</f>
        <v>0</v>
      </c>
      <c r="T27" s="8">
        <f>MayR!F26</f>
        <v>0</v>
      </c>
    </row>
    <row r="28" spans="1:20">
      <c r="A28" s="7" t="s">
        <v>31</v>
      </c>
      <c r="B28" s="7">
        <f>'YTD Totals'!B28</f>
        <v>14036</v>
      </c>
      <c r="C28" s="7">
        <f>April!D28</f>
        <v>14453</v>
      </c>
      <c r="D28" s="7">
        <f>MayR!I27</f>
        <v>14381</v>
      </c>
      <c r="E28" s="7">
        <f>MayR!J27</f>
        <v>44</v>
      </c>
      <c r="F28" s="7">
        <f>MayR!K27</f>
        <v>115</v>
      </c>
      <c r="G28" s="7">
        <f>MayR!L27</f>
        <v>14126</v>
      </c>
      <c r="H28" s="7">
        <f>MayR!M27</f>
        <v>17</v>
      </c>
      <c r="I28" s="7">
        <f>MayR!N27</f>
        <v>13</v>
      </c>
      <c r="J28" s="7">
        <f>MayR!B27</f>
        <v>832</v>
      </c>
      <c r="K28" s="7">
        <f>MayR!C27</f>
        <v>405</v>
      </c>
      <c r="L28" s="7">
        <f>MayR!D27</f>
        <v>427</v>
      </c>
      <c r="M28" s="7">
        <f>MayR!U23</f>
        <v>70</v>
      </c>
      <c r="N28" s="7">
        <f>MayR!G27</f>
        <v>111</v>
      </c>
      <c r="O28" s="7">
        <f>MayR!O27</f>
        <v>980</v>
      </c>
      <c r="P28" s="7">
        <f>MayR!P27</f>
        <v>13</v>
      </c>
      <c r="Q28" s="7">
        <f>MayR!Q27</f>
        <v>25</v>
      </c>
      <c r="R28" s="7">
        <f>MayR!R27</f>
        <v>99</v>
      </c>
      <c r="S28" s="7">
        <f>MayR!E27</f>
        <v>82</v>
      </c>
      <c r="T28" s="7">
        <f>MayR!F27</f>
        <v>184</v>
      </c>
    </row>
    <row r="29" spans="1:20">
      <c r="A29" s="8" t="s">
        <v>32</v>
      </c>
      <c r="B29" s="8">
        <f>'YTD Totals'!B29</f>
        <v>3819</v>
      </c>
      <c r="C29" s="8">
        <f>April!D29</f>
        <v>3921</v>
      </c>
      <c r="D29" s="8">
        <f>MayR!I28</f>
        <v>3943</v>
      </c>
      <c r="E29" s="8">
        <f>MayR!J28</f>
        <v>22</v>
      </c>
      <c r="F29" s="8">
        <f>MayR!K28</f>
        <v>0</v>
      </c>
      <c r="G29" s="8">
        <f>MayR!L28</f>
        <v>3931</v>
      </c>
      <c r="H29" s="8">
        <f>MayR!M28</f>
        <v>6</v>
      </c>
      <c r="I29" s="8">
        <f>MayR!N28</f>
        <v>0</v>
      </c>
      <c r="J29" s="8">
        <f>MayR!B28</f>
        <v>300</v>
      </c>
      <c r="K29" s="8">
        <f>MayR!C28</f>
        <v>110</v>
      </c>
      <c r="L29" s="8">
        <f>MayR!D28</f>
        <v>190</v>
      </c>
      <c r="M29" s="8">
        <f>MayR!U25</f>
        <v>31</v>
      </c>
      <c r="N29" s="8">
        <f>MayR!G28</f>
        <v>47</v>
      </c>
      <c r="O29" s="8">
        <f>MayR!O28</f>
        <v>559</v>
      </c>
      <c r="P29" s="8">
        <f>MayR!P28</f>
        <v>5</v>
      </c>
      <c r="Q29" s="8">
        <f>MayR!Q28</f>
        <v>15</v>
      </c>
      <c r="R29" s="8">
        <f>MayR!R28</f>
        <v>42</v>
      </c>
      <c r="S29" s="8">
        <f>MayR!E28</f>
        <v>27</v>
      </c>
      <c r="T29" s="8">
        <f>MayR!F28</f>
        <v>81</v>
      </c>
    </row>
    <row r="30" spans="1:20">
      <c r="A30" s="7" t="s">
        <v>33</v>
      </c>
      <c r="B30" s="7">
        <f>'YTD Totals'!B30</f>
        <v>16725</v>
      </c>
      <c r="C30" s="7">
        <f>April!D30</f>
        <v>16307</v>
      </c>
      <c r="D30" s="7">
        <f>MayR!I29</f>
        <v>16355</v>
      </c>
      <c r="E30" s="7">
        <f>MayR!J29</f>
        <v>119</v>
      </c>
      <c r="F30" s="7">
        <f>MayR!K29</f>
        <v>71</v>
      </c>
      <c r="G30" s="7">
        <f>MayR!L29</f>
        <v>16212</v>
      </c>
      <c r="H30" s="7">
        <f>MayR!M29</f>
        <v>47</v>
      </c>
      <c r="I30" s="7">
        <f>MayR!N29</f>
        <v>23</v>
      </c>
      <c r="J30" s="7">
        <f>MayR!B29</f>
        <v>1882</v>
      </c>
      <c r="K30" s="7">
        <f>MayR!C29</f>
        <v>756</v>
      </c>
      <c r="L30" s="7">
        <f>MayR!D29</f>
        <v>1126</v>
      </c>
      <c r="M30" s="7">
        <f>MayR!U26</f>
        <v>94</v>
      </c>
      <c r="N30" s="7">
        <f>MayR!G29</f>
        <v>246</v>
      </c>
      <c r="O30" s="7">
        <f>MayR!O29</f>
        <v>1747</v>
      </c>
      <c r="P30" s="7">
        <f>MayR!P29</f>
        <v>18</v>
      </c>
      <c r="Q30" s="7">
        <f>MayR!Q29</f>
        <v>54</v>
      </c>
      <c r="R30" s="7">
        <f>MayR!R29</f>
        <v>97</v>
      </c>
      <c r="S30" s="7">
        <f>MayR!E29</f>
        <v>416</v>
      </c>
      <c r="T30" s="7">
        <f>MayR!F29</f>
        <v>247</v>
      </c>
    </row>
    <row r="31" spans="1:20">
      <c r="A31" s="8" t="s">
        <v>34</v>
      </c>
      <c r="B31" s="8">
        <f>'YTD Totals'!B31</f>
        <v>802</v>
      </c>
      <c r="C31" s="8">
        <f>April!D31</f>
        <v>779</v>
      </c>
      <c r="D31" s="8">
        <f>MayR!I30</f>
        <v>785</v>
      </c>
      <c r="E31" s="8">
        <f>MayR!J30</f>
        <v>9</v>
      </c>
      <c r="F31" s="8">
        <f>MayR!K30</f>
        <v>3</v>
      </c>
      <c r="G31" s="8">
        <f>MayR!L30</f>
        <v>715</v>
      </c>
      <c r="H31" s="8">
        <f>MayR!M30</f>
        <v>8</v>
      </c>
      <c r="I31" s="8">
        <f>MayR!N30</f>
        <v>3</v>
      </c>
      <c r="J31" s="8">
        <f>MayR!B30</f>
        <v>19</v>
      </c>
      <c r="K31" s="8">
        <f>MayR!C30</f>
        <v>18</v>
      </c>
      <c r="L31" s="8">
        <f>MayR!D30</f>
        <v>1</v>
      </c>
      <c r="M31" s="8">
        <f>MayR!U28</f>
        <v>0</v>
      </c>
      <c r="N31" s="8">
        <f>MayR!G30</f>
        <v>7</v>
      </c>
      <c r="O31" s="8">
        <f>MayR!O30</f>
        <v>350</v>
      </c>
      <c r="P31" s="8">
        <f>MayR!P30</f>
        <v>0</v>
      </c>
      <c r="Q31" s="8">
        <f>MayR!Q30</f>
        <v>3</v>
      </c>
      <c r="R31" s="8">
        <f>MayR!R30</f>
        <v>18</v>
      </c>
      <c r="S31" s="8">
        <f>MayR!E30</f>
        <v>40</v>
      </c>
      <c r="T31" s="8">
        <f>MayR!F30</f>
        <v>11</v>
      </c>
    </row>
    <row r="32" spans="1:20">
      <c r="A32" s="7" t="s">
        <v>35</v>
      </c>
      <c r="B32" s="7">
        <f>'YTD Totals'!B32</f>
        <v>21340</v>
      </c>
      <c r="C32" s="7">
        <f>April!D32</f>
        <v>19958</v>
      </c>
      <c r="D32" s="7">
        <f>MayR!I31</f>
        <v>20007</v>
      </c>
      <c r="E32" s="7">
        <f>MayR!J31</f>
        <v>66</v>
      </c>
      <c r="F32" s="7">
        <f>MayR!K31</f>
        <v>18</v>
      </c>
      <c r="G32" s="7">
        <f>MayR!L31</f>
        <v>19353</v>
      </c>
      <c r="H32" s="7">
        <f>MayR!M31</f>
        <v>24</v>
      </c>
      <c r="I32" s="7">
        <f>MayR!N31</f>
        <v>13</v>
      </c>
      <c r="J32" s="7">
        <f>MayR!B31</f>
        <v>332</v>
      </c>
      <c r="K32" s="7">
        <f>MayR!C31</f>
        <v>164</v>
      </c>
      <c r="L32" s="7">
        <f>MayR!D31</f>
        <v>168</v>
      </c>
      <c r="M32" s="7">
        <f>MayR!U29</f>
        <v>15</v>
      </c>
      <c r="N32" s="7">
        <f>MayR!G31</f>
        <v>52</v>
      </c>
      <c r="O32" s="7">
        <f>MayR!O31</f>
        <v>530</v>
      </c>
      <c r="P32" s="7">
        <f>MayR!P31</f>
        <v>2</v>
      </c>
      <c r="Q32" s="7">
        <f>MayR!Q31</f>
        <v>6</v>
      </c>
      <c r="R32" s="7">
        <f>MayR!R31</f>
        <v>32</v>
      </c>
      <c r="S32" s="7">
        <f>MayR!E31</f>
        <v>199</v>
      </c>
      <c r="T32" s="7">
        <f>MayR!F31</f>
        <v>33</v>
      </c>
    </row>
    <row r="33" spans="1:20">
      <c r="A33" s="8" t="s">
        <v>36</v>
      </c>
      <c r="B33" s="8">
        <f>'YTD Totals'!B33</f>
        <v>23355</v>
      </c>
      <c r="C33" s="8">
        <f>April!D33</f>
        <v>24048</v>
      </c>
      <c r="D33" s="8">
        <f>MayR!I32</f>
        <v>24016</v>
      </c>
      <c r="E33" s="8">
        <f>MayR!J32</f>
        <v>159</v>
      </c>
      <c r="F33" s="8">
        <f>MayR!K32</f>
        <v>191</v>
      </c>
      <c r="G33" s="8">
        <f>MayR!L32</f>
        <v>23821</v>
      </c>
      <c r="H33" s="8">
        <f>MayR!M32</f>
        <v>67</v>
      </c>
      <c r="I33" s="8">
        <f>MayR!N32</f>
        <v>105</v>
      </c>
      <c r="J33" s="8">
        <f>MayR!B32</f>
        <v>2213</v>
      </c>
      <c r="K33" s="8">
        <f>MayR!C32</f>
        <v>1307</v>
      </c>
      <c r="L33" s="8">
        <f>MayR!D32</f>
        <v>906</v>
      </c>
      <c r="M33" s="8">
        <f>MayR!U30</f>
        <v>205</v>
      </c>
      <c r="N33" s="8">
        <f>MayR!G32</f>
        <v>299</v>
      </c>
      <c r="O33" s="8">
        <f>MayR!O32</f>
        <v>2485</v>
      </c>
      <c r="P33" s="8">
        <f>MayR!P32</f>
        <v>9</v>
      </c>
      <c r="Q33" s="8">
        <f>MayR!Q32</f>
        <v>71</v>
      </c>
      <c r="R33" s="8">
        <f>MayR!R32</f>
        <v>236</v>
      </c>
      <c r="S33" s="8">
        <f>MayR!E32</f>
        <v>371</v>
      </c>
      <c r="T33" s="8">
        <f>MayR!F32</f>
        <v>443</v>
      </c>
    </row>
    <row r="34" spans="1:20">
      <c r="A34" s="7" t="s">
        <v>37</v>
      </c>
      <c r="B34" s="7">
        <f>'YTD Totals'!B34</f>
        <v>22738</v>
      </c>
      <c r="C34" s="7">
        <f>April!D34</f>
        <v>17453</v>
      </c>
      <c r="D34" s="7">
        <f>MayR!I33</f>
        <v>17571</v>
      </c>
      <c r="E34" s="7">
        <f>MayR!J33</f>
        <v>128</v>
      </c>
      <c r="F34" s="7">
        <f>MayR!K33</f>
        <v>10</v>
      </c>
      <c r="G34" s="7">
        <f>MayR!L33</f>
        <v>17402</v>
      </c>
      <c r="H34" s="7">
        <f>MayR!M33</f>
        <v>47</v>
      </c>
      <c r="I34" s="7">
        <f>MayR!N33</f>
        <v>1</v>
      </c>
      <c r="J34" s="7">
        <f>MayR!B33</f>
        <v>1285</v>
      </c>
      <c r="K34" s="7">
        <f>MayR!C33</f>
        <v>806</v>
      </c>
      <c r="L34" s="7">
        <f>MayR!D33</f>
        <v>479</v>
      </c>
      <c r="M34" s="7">
        <f>MayR!U31</f>
        <v>95</v>
      </c>
      <c r="N34" s="7">
        <f>MayR!G33</f>
        <v>175</v>
      </c>
      <c r="O34" s="7">
        <f>MayR!O33</f>
        <v>2461</v>
      </c>
      <c r="P34" s="7">
        <f>MayR!P33</f>
        <v>18</v>
      </c>
      <c r="Q34" s="7">
        <f>MayR!Q33</f>
        <v>30</v>
      </c>
      <c r="R34" s="7">
        <f>MayR!R33</f>
        <v>160</v>
      </c>
      <c r="S34" s="7">
        <f>MayR!E33</f>
        <v>263</v>
      </c>
      <c r="T34" s="7">
        <f>MayR!F33</f>
        <v>318</v>
      </c>
    </row>
    <row r="35" spans="1:20">
      <c r="A35" s="8" t="s">
        <v>38</v>
      </c>
      <c r="B35" s="8">
        <f>'YTD Totals'!B35</f>
        <v>10154</v>
      </c>
      <c r="C35" s="8">
        <f>April!D35</f>
        <v>10377</v>
      </c>
      <c r="D35" s="8">
        <f>MayR!I34</f>
        <v>10409</v>
      </c>
      <c r="E35" s="8">
        <f>MayR!J34</f>
        <v>37</v>
      </c>
      <c r="F35" s="8">
        <f>MayR!K34</f>
        <v>5</v>
      </c>
      <c r="G35" s="8">
        <f>MayR!L34</f>
        <v>10216</v>
      </c>
      <c r="H35" s="8">
        <f>MayR!M34</f>
        <v>7</v>
      </c>
      <c r="I35" s="8">
        <f>MayR!N34</f>
        <v>0</v>
      </c>
      <c r="J35" s="8">
        <f>MayR!B34</f>
        <v>863</v>
      </c>
      <c r="K35" s="8">
        <f>MayR!C34</f>
        <v>439</v>
      </c>
      <c r="L35" s="8">
        <f>MayR!D34</f>
        <v>424</v>
      </c>
      <c r="M35" s="8">
        <f>MayR!U32</f>
        <v>100</v>
      </c>
      <c r="N35" s="8">
        <f>MayR!G34</f>
        <v>145</v>
      </c>
      <c r="O35" s="8">
        <f>MayR!O34</f>
        <v>1280</v>
      </c>
      <c r="P35" s="8">
        <f>MayR!P34</f>
        <v>7</v>
      </c>
      <c r="Q35" s="8">
        <f>MayR!Q34</f>
        <v>30</v>
      </c>
      <c r="R35" s="8">
        <f>MayR!R34</f>
        <v>103</v>
      </c>
      <c r="S35" s="8">
        <f>MayR!E34</f>
        <v>73</v>
      </c>
      <c r="T35" s="8">
        <f>MayR!F34</f>
        <v>170</v>
      </c>
    </row>
    <row r="36" spans="1:20">
      <c r="A36" s="7" t="s">
        <v>39</v>
      </c>
      <c r="B36" s="7">
        <f>'YTD Totals'!B36</f>
        <v>66448</v>
      </c>
      <c r="C36" s="7">
        <f>April!D36</f>
        <v>68447</v>
      </c>
      <c r="D36" s="7">
        <f>MayR!I35</f>
        <v>68706</v>
      </c>
      <c r="E36" s="7">
        <f>MayR!J35</f>
        <v>407</v>
      </c>
      <c r="F36" s="7">
        <f>MayR!K35</f>
        <v>149</v>
      </c>
      <c r="G36" s="7">
        <f>MayR!L35</f>
        <v>66419</v>
      </c>
      <c r="H36" s="7">
        <f>MayR!M35</f>
        <v>198</v>
      </c>
      <c r="I36" s="7">
        <f>MayR!N35</f>
        <v>42</v>
      </c>
      <c r="J36" s="7">
        <f>MayR!B35</f>
        <v>5671</v>
      </c>
      <c r="K36" s="7">
        <f>MayR!C35</f>
        <v>2764</v>
      </c>
      <c r="L36" s="7">
        <f>MayR!D35</f>
        <v>2907</v>
      </c>
      <c r="M36" s="7">
        <f>MayR!U33</f>
        <v>548</v>
      </c>
      <c r="N36" s="7">
        <f>MayR!G35</f>
        <v>636</v>
      </c>
      <c r="O36" s="7">
        <f>MayR!O35</f>
        <v>12365</v>
      </c>
      <c r="P36" s="7">
        <f>MayR!P35</f>
        <v>47</v>
      </c>
      <c r="Q36" s="7">
        <f>MayR!Q35</f>
        <v>176</v>
      </c>
      <c r="R36" s="7">
        <f>MayR!R35</f>
        <v>784</v>
      </c>
      <c r="S36" s="7">
        <f>MayR!E35</f>
        <v>682</v>
      </c>
      <c r="T36" s="7">
        <f>MayR!F35</f>
        <v>656</v>
      </c>
    </row>
    <row r="37" spans="1:20">
      <c r="A37" s="8" t="s">
        <v>40</v>
      </c>
      <c r="B37" s="8">
        <f>'YTD Totals'!B37</f>
        <v>21257</v>
      </c>
      <c r="C37" s="8">
        <f>April!D37</f>
        <v>21247</v>
      </c>
      <c r="D37" s="8">
        <f>MayR!I36</f>
        <v>21345</v>
      </c>
      <c r="E37" s="8">
        <f>MayR!J36</f>
        <v>108</v>
      </c>
      <c r="F37" s="8">
        <f>MayR!K36</f>
        <v>9</v>
      </c>
      <c r="G37" s="8">
        <f>MayR!L36</f>
        <v>21042</v>
      </c>
      <c r="H37" s="8">
        <f>MayR!M36</f>
        <v>26</v>
      </c>
      <c r="I37" s="8">
        <f>MayR!N36</f>
        <v>2</v>
      </c>
      <c r="J37" s="8">
        <f>MayR!B36</f>
        <v>819</v>
      </c>
      <c r="K37" s="8">
        <f>MayR!C36</f>
        <v>487</v>
      </c>
      <c r="L37" s="8">
        <f>MayR!D36</f>
        <v>332</v>
      </c>
      <c r="M37" s="8">
        <f>MayR!U34</f>
        <v>98</v>
      </c>
      <c r="N37" s="8">
        <f>MayR!G36</f>
        <v>131</v>
      </c>
      <c r="O37" s="8">
        <f>MayR!O36</f>
        <v>1225</v>
      </c>
      <c r="P37" s="8">
        <f>MayR!P36</f>
        <v>4</v>
      </c>
      <c r="Q37" s="8">
        <f>MayR!Q36</f>
        <v>21</v>
      </c>
      <c r="R37" s="8">
        <f>MayR!R36</f>
        <v>154</v>
      </c>
      <c r="S37" s="8">
        <f>MayR!E36</f>
        <v>340</v>
      </c>
      <c r="T37" s="8">
        <f>MayR!F36</f>
        <v>227</v>
      </c>
    </row>
    <row r="38" spans="1:20">
      <c r="A38" s="7" t="s">
        <v>41</v>
      </c>
      <c r="B38" s="7">
        <f>'YTD Totals'!B38</f>
        <v>32372</v>
      </c>
      <c r="C38" s="7">
        <f>April!D38</f>
        <v>32111</v>
      </c>
      <c r="D38" s="7">
        <f>MayR!I37</f>
        <v>32047</v>
      </c>
      <c r="E38" s="7">
        <f>MayR!J37</f>
        <v>256</v>
      </c>
      <c r="F38" s="7">
        <f>MayR!K37</f>
        <v>320</v>
      </c>
      <c r="G38" s="7">
        <f>MayR!L37</f>
        <v>30868</v>
      </c>
      <c r="H38" s="7">
        <f>MayR!M37</f>
        <v>77</v>
      </c>
      <c r="I38" s="7">
        <f>MayR!N37</f>
        <v>144</v>
      </c>
      <c r="J38" s="7">
        <f>MayR!B37</f>
        <v>1904</v>
      </c>
      <c r="K38" s="7">
        <f>MayR!C37</f>
        <v>824</v>
      </c>
      <c r="L38" s="7">
        <f>MayR!D37</f>
        <v>1080</v>
      </c>
      <c r="M38" s="7">
        <f>MayR!U35</f>
        <v>259</v>
      </c>
      <c r="N38" s="7">
        <f>MayR!G37</f>
        <v>315</v>
      </c>
      <c r="O38" s="7">
        <f>MayR!O37</f>
        <v>5565</v>
      </c>
      <c r="P38" s="7">
        <f>MayR!P37</f>
        <v>19</v>
      </c>
      <c r="Q38" s="7">
        <f>MayR!Q37</f>
        <v>91</v>
      </c>
      <c r="R38" s="7">
        <f>MayR!R37</f>
        <v>410</v>
      </c>
      <c r="S38" s="7">
        <f>MayR!E37</f>
        <v>281</v>
      </c>
      <c r="T38" s="7">
        <f>MayR!F37</f>
        <v>338</v>
      </c>
    </row>
    <row r="39" spans="1:20">
      <c r="A39" s="8" t="s">
        <v>42</v>
      </c>
      <c r="B39" s="8">
        <f>'YTD Totals'!B39</f>
        <v>8558</v>
      </c>
      <c r="C39" s="8">
        <f>April!D39</f>
        <v>9141</v>
      </c>
      <c r="D39" s="8">
        <f>MayR!I38</f>
        <v>9213</v>
      </c>
      <c r="E39" s="8">
        <f>MayR!J38</f>
        <v>74</v>
      </c>
      <c r="F39" s="8">
        <f>MayR!K38</f>
        <v>2</v>
      </c>
      <c r="G39" s="8">
        <f>MayR!L38</f>
        <v>9205</v>
      </c>
      <c r="H39" s="8">
        <f>MayR!M38</f>
        <v>17</v>
      </c>
      <c r="I39" s="8">
        <f>MayR!N38</f>
        <v>1</v>
      </c>
      <c r="J39" s="8">
        <f>MayR!B38</f>
        <v>91</v>
      </c>
      <c r="K39" s="8">
        <f>MayR!C38</f>
        <v>69</v>
      </c>
      <c r="L39" s="8">
        <f>MayR!D38</f>
        <v>22</v>
      </c>
      <c r="M39" s="8">
        <f>MayR!U36</f>
        <v>0</v>
      </c>
      <c r="N39" s="8">
        <f>MayR!G38</f>
        <v>18</v>
      </c>
      <c r="O39" s="8">
        <f>MayR!O38</f>
        <v>200</v>
      </c>
      <c r="P39" s="8">
        <f>MayR!P38</f>
        <v>1</v>
      </c>
      <c r="Q39" s="8">
        <f>MayR!Q38</f>
        <v>1</v>
      </c>
      <c r="R39" s="8">
        <f>MayR!R38</f>
        <v>25</v>
      </c>
      <c r="S39" s="8">
        <f>MayR!E38</f>
        <v>69</v>
      </c>
      <c r="T39" s="8">
        <f>MayR!F38</f>
        <v>13</v>
      </c>
    </row>
    <row r="40" spans="1:20">
      <c r="A40" s="10" t="s">
        <v>43</v>
      </c>
      <c r="B40" s="10">
        <f>'YTD Totals'!B40</f>
        <v>10804</v>
      </c>
      <c r="C40" s="10">
        <f>April!D40</f>
        <v>11611</v>
      </c>
      <c r="D40" s="10">
        <f>MayR!I39</f>
        <v>11627</v>
      </c>
      <c r="E40" s="10">
        <f>MayR!J39</f>
        <v>66</v>
      </c>
      <c r="F40" s="10">
        <f>MayR!K39</f>
        <v>50</v>
      </c>
      <c r="G40" s="10">
        <f>MayR!L39</f>
        <v>10190</v>
      </c>
      <c r="H40" s="10">
        <f>MayR!M39</f>
        <v>6</v>
      </c>
      <c r="I40" s="10">
        <f>MayR!N39</f>
        <v>15</v>
      </c>
      <c r="J40" s="10">
        <f>MayR!B39</f>
        <v>131</v>
      </c>
      <c r="K40" s="10">
        <f>MayR!C39</f>
        <v>7</v>
      </c>
      <c r="L40" s="10">
        <f>MayR!D39</f>
        <v>124</v>
      </c>
      <c r="M40" s="10"/>
      <c r="N40" s="10">
        <f>MayR!G39</f>
        <v>64</v>
      </c>
      <c r="O40" s="10">
        <f>MayR!O39</f>
        <v>239</v>
      </c>
      <c r="P40" s="10">
        <f>MayR!P39</f>
        <v>0</v>
      </c>
      <c r="Q40" s="10">
        <f>MayR!Q39</f>
        <v>0</v>
      </c>
      <c r="R40" s="10">
        <f>MayR!R39</f>
        <v>0</v>
      </c>
      <c r="S40" s="10">
        <f>MayR!E39</f>
        <v>16</v>
      </c>
      <c r="T40" s="10">
        <f>MayR!F39</f>
        <v>0</v>
      </c>
    </row>
    <row r="41" spans="1:20">
      <c r="A41" s="10" t="s">
        <v>44</v>
      </c>
      <c r="B41" s="10">
        <f>'YTD Totals'!B41</f>
        <v>19580</v>
      </c>
      <c r="C41" s="10">
        <f>April!D41</f>
        <v>19755</v>
      </c>
      <c r="D41" s="10">
        <f>MayR!I40</f>
        <v>19239</v>
      </c>
      <c r="E41" s="10">
        <f>MayR!J40</f>
        <v>101</v>
      </c>
      <c r="F41" s="10">
        <f>MayR!K40</f>
        <v>618</v>
      </c>
      <c r="G41" s="10">
        <f>MayR!L40</f>
        <v>15179</v>
      </c>
      <c r="H41" s="10">
        <f>MayR!M40</f>
        <v>5</v>
      </c>
      <c r="I41" s="10">
        <f>MayR!N40</f>
        <v>166</v>
      </c>
      <c r="J41" s="10">
        <f>MayR!B40</f>
        <v>502</v>
      </c>
      <c r="K41" s="10">
        <f>MayR!C40</f>
        <v>0</v>
      </c>
      <c r="L41" s="10">
        <f>MayR!D40</f>
        <v>502</v>
      </c>
      <c r="M41" s="10"/>
      <c r="N41" s="10">
        <f>MayR!G40</f>
        <v>266</v>
      </c>
      <c r="O41" s="10">
        <f>MayR!O40</f>
        <v>671</v>
      </c>
      <c r="P41" s="10">
        <f>MayR!P40</f>
        <v>0</v>
      </c>
      <c r="Q41" s="10">
        <f>MayR!Q40</f>
        <v>1</v>
      </c>
      <c r="R41" s="10">
        <f>MayR!R40</f>
        <v>1</v>
      </c>
      <c r="S41" s="10">
        <f>MayR!E40</f>
        <v>21</v>
      </c>
      <c r="T41" s="10">
        <f>MayR!F40</f>
        <v>2</v>
      </c>
    </row>
    <row r="42" spans="1:20">
      <c r="A42" s="10" t="s">
        <v>45</v>
      </c>
      <c r="B42" s="10">
        <f>'YTD Totals'!B42</f>
        <v>3730</v>
      </c>
      <c r="C42" s="10">
        <f>April!D42</f>
        <v>3791</v>
      </c>
      <c r="D42" s="10">
        <f>MayR!I41</f>
        <v>3791</v>
      </c>
      <c r="E42" s="10">
        <f>MayR!J41</f>
        <v>0</v>
      </c>
      <c r="F42" s="10">
        <f>MayR!K41</f>
        <v>0</v>
      </c>
      <c r="G42" s="10">
        <f>MayR!L41</f>
        <v>3535</v>
      </c>
      <c r="H42" s="10">
        <f>MayR!M41</f>
        <v>0</v>
      </c>
      <c r="I42" s="10">
        <f>MayR!N41</f>
        <v>0</v>
      </c>
      <c r="J42" s="10">
        <f>MayR!B41</f>
        <v>1</v>
      </c>
      <c r="K42" s="10">
        <f>MayR!C41</f>
        <v>1</v>
      </c>
      <c r="L42" s="10">
        <f>MayR!D41</f>
        <v>0</v>
      </c>
      <c r="M42" s="10"/>
      <c r="N42" s="10">
        <f>MayR!G41</f>
        <v>1</v>
      </c>
      <c r="O42" s="10">
        <f>MayR!O41</f>
        <v>366</v>
      </c>
      <c r="P42" s="10">
        <f>MayR!P41</f>
        <v>2</v>
      </c>
      <c r="Q42" s="10">
        <f>MayR!Q41</f>
        <v>1</v>
      </c>
      <c r="R42" s="10">
        <f>MayR!R41</f>
        <v>0</v>
      </c>
      <c r="S42" s="10">
        <f>MayR!E41</f>
        <v>0</v>
      </c>
      <c r="T42" s="10">
        <f>MayR!F41</f>
        <v>0</v>
      </c>
    </row>
    <row r="43" spans="1:20">
      <c r="A43" s="10" t="s">
        <v>46</v>
      </c>
      <c r="B43" s="10">
        <f>'YTD Totals'!B43</f>
        <v>4938</v>
      </c>
      <c r="C43" s="10">
        <f>April!D43</f>
        <v>4948</v>
      </c>
      <c r="D43" s="10">
        <f>MayR!I42</f>
        <v>4949</v>
      </c>
      <c r="E43" s="10">
        <f>MayR!J42</f>
        <v>6</v>
      </c>
      <c r="F43" s="10">
        <f>MayR!K42</f>
        <v>5</v>
      </c>
      <c r="G43" s="10">
        <f>MayR!L42</f>
        <v>4316</v>
      </c>
      <c r="H43" s="10">
        <f>MayR!M42</f>
        <v>1</v>
      </c>
      <c r="I43" s="10">
        <f>MayR!N42</f>
        <v>0</v>
      </c>
      <c r="J43" s="10">
        <f>MayR!B42</f>
        <v>5</v>
      </c>
      <c r="K43" s="10">
        <f>MayR!C42</f>
        <v>1</v>
      </c>
      <c r="L43" s="10">
        <f>MayR!D42</f>
        <v>4</v>
      </c>
      <c r="M43" s="10"/>
      <c r="N43" s="10">
        <f>MayR!G42</f>
        <v>4</v>
      </c>
      <c r="O43" s="10">
        <f>MayR!O42</f>
        <v>207</v>
      </c>
      <c r="P43" s="10">
        <f>MayR!P42</f>
        <v>0</v>
      </c>
      <c r="Q43" s="10">
        <f>MayR!Q42</f>
        <v>1</v>
      </c>
      <c r="R43" s="10">
        <f>MayR!R42</f>
        <v>0</v>
      </c>
      <c r="S43" s="10">
        <f>MayR!E42</f>
        <v>0</v>
      </c>
      <c r="T43" s="10">
        <f>MayR!F42</f>
        <v>1</v>
      </c>
    </row>
    <row r="44" spans="1:20">
      <c r="A44" s="10" t="s">
        <v>47</v>
      </c>
      <c r="B44" s="10">
        <f>'YTD Totals'!B44</f>
        <v>13451</v>
      </c>
      <c r="C44" s="10">
        <f>April!D44</f>
        <v>13402</v>
      </c>
      <c r="D44" s="10">
        <f>MayR!I43</f>
        <v>13402</v>
      </c>
      <c r="E44" s="10">
        <f>MayR!J43</f>
        <v>0</v>
      </c>
      <c r="F44" s="10">
        <f>MayR!K43</f>
        <v>2</v>
      </c>
      <c r="G44" s="10">
        <f>MayR!L43</f>
        <v>9494</v>
      </c>
      <c r="H44" s="10">
        <f>MayR!M43</f>
        <v>0</v>
      </c>
      <c r="I44" s="10">
        <f>MayR!N43</f>
        <v>0</v>
      </c>
      <c r="J44" s="10">
        <f>MayR!B43</f>
        <v>62</v>
      </c>
      <c r="K44" s="10">
        <f>MayR!C43</f>
        <v>3</v>
      </c>
      <c r="L44" s="10">
        <f>MayR!D43</f>
        <v>59</v>
      </c>
      <c r="M44" s="10"/>
      <c r="N44" s="10">
        <f>MayR!G43</f>
        <v>46</v>
      </c>
      <c r="O44" s="10">
        <f>MayR!O43</f>
        <v>215</v>
      </c>
      <c r="P44" s="10">
        <f>MayR!P43</f>
        <v>0</v>
      </c>
      <c r="Q44" s="10">
        <f>MayR!Q43</f>
        <v>1</v>
      </c>
      <c r="R44" s="10">
        <f>MayR!R43</f>
        <v>0</v>
      </c>
      <c r="S44" s="10">
        <f>MayR!E43</f>
        <v>0</v>
      </c>
      <c r="T44" s="10">
        <f>MayR!F43</f>
        <v>1</v>
      </c>
    </row>
    <row r="45" spans="1:20">
      <c r="A45" s="11" t="s">
        <v>69</v>
      </c>
      <c r="B45" s="11">
        <f>'YTD Totals'!B45</f>
        <v>52503</v>
      </c>
      <c r="C45" s="11">
        <f>SUM(C40:C44)</f>
        <v>53507</v>
      </c>
      <c r="D45" s="11">
        <f t="shared" ref="D45:L45" si="2">SUM(D40:D44)</f>
        <v>53008</v>
      </c>
      <c r="E45" s="11">
        <f t="shared" si="2"/>
        <v>173</v>
      </c>
      <c r="F45" s="11">
        <f t="shared" si="2"/>
        <v>675</v>
      </c>
      <c r="G45" s="11">
        <f t="shared" si="2"/>
        <v>42714</v>
      </c>
      <c r="H45" s="11">
        <f t="shared" si="2"/>
        <v>12</v>
      </c>
      <c r="I45" s="11">
        <f t="shared" si="2"/>
        <v>181</v>
      </c>
      <c r="J45" s="11">
        <f t="shared" si="2"/>
        <v>701</v>
      </c>
      <c r="K45" s="11">
        <f t="shared" si="2"/>
        <v>12</v>
      </c>
      <c r="L45" s="11">
        <f t="shared" si="2"/>
        <v>689</v>
      </c>
      <c r="M45" s="11"/>
      <c r="N45" s="11">
        <f t="shared" ref="N45:T45" si="3">SUM(N40:N44)</f>
        <v>381</v>
      </c>
      <c r="O45" s="11">
        <f t="shared" si="3"/>
        <v>1698</v>
      </c>
      <c r="P45" s="11">
        <f>SUM(Q40:Q44)</f>
        <v>4</v>
      </c>
      <c r="Q45" s="11">
        <f>SUM(P40:P44)</f>
        <v>2</v>
      </c>
      <c r="R45" s="11">
        <f t="shared" si="3"/>
        <v>1</v>
      </c>
      <c r="S45" s="11">
        <f t="shared" si="3"/>
        <v>37</v>
      </c>
      <c r="T45" s="11">
        <f t="shared" si="3"/>
        <v>4</v>
      </c>
    </row>
    <row r="46" spans="1:20">
      <c r="A46" s="8" t="s">
        <v>48</v>
      </c>
      <c r="B46" s="8">
        <f>'YTD Totals'!B46</f>
        <v>7188</v>
      </c>
      <c r="C46" s="8">
        <f>April!D46</f>
        <v>7523</v>
      </c>
      <c r="D46" s="8">
        <f>MayR!I44</f>
        <v>7540</v>
      </c>
      <c r="E46" s="8">
        <f>MayR!J44</f>
        <v>20</v>
      </c>
      <c r="F46" s="8">
        <f>MayR!K44</f>
        <v>3</v>
      </c>
      <c r="G46" s="8">
        <f>MayR!L44</f>
        <v>7384</v>
      </c>
      <c r="H46" s="8">
        <f>MayR!M44</f>
        <v>5</v>
      </c>
      <c r="I46" s="8">
        <f>MayR!N44</f>
        <v>1</v>
      </c>
      <c r="J46" s="8">
        <f>MayR!B44</f>
        <v>141</v>
      </c>
      <c r="K46" s="8">
        <f>MayR!C44</f>
        <v>58</v>
      </c>
      <c r="L46" s="8">
        <f>MayR!D44</f>
        <v>83</v>
      </c>
      <c r="M46" s="8">
        <f>MayR!U37</f>
        <v>25</v>
      </c>
      <c r="N46" s="8">
        <f>MayR!G44</f>
        <v>26</v>
      </c>
      <c r="O46" s="8">
        <f>MayR!O44</f>
        <v>355</v>
      </c>
      <c r="P46" s="8">
        <f>MayR!P44</f>
        <v>3</v>
      </c>
      <c r="Q46" s="8">
        <f>MayR!Q44</f>
        <v>3</v>
      </c>
      <c r="R46" s="8">
        <f>MayR!R44</f>
        <v>41</v>
      </c>
      <c r="S46" s="8">
        <f>MayR!E44</f>
        <v>52</v>
      </c>
      <c r="T46" s="8">
        <f>MayR!F44</f>
        <v>21</v>
      </c>
    </row>
    <row r="47" spans="1:20">
      <c r="A47" s="7" t="s">
        <v>49</v>
      </c>
      <c r="B47" s="7">
        <f>'YTD Totals'!B47</f>
        <v>7678</v>
      </c>
      <c r="C47" s="7">
        <f>April!D47</f>
        <v>7857</v>
      </c>
      <c r="D47" s="7">
        <f>MayR!I45</f>
        <v>7873</v>
      </c>
      <c r="E47" s="7">
        <f>MayR!J45</f>
        <v>45</v>
      </c>
      <c r="F47" s="7">
        <f>MayR!K45</f>
        <v>29</v>
      </c>
      <c r="G47" s="7">
        <f>MayR!L45</f>
        <v>7843</v>
      </c>
      <c r="H47" s="7">
        <f>MayR!M45</f>
        <v>13</v>
      </c>
      <c r="I47" s="7">
        <f>MayR!N45</f>
        <v>6</v>
      </c>
      <c r="J47" s="7">
        <f>MayR!B45</f>
        <v>254</v>
      </c>
      <c r="K47" s="7">
        <f>MayR!C45</f>
        <v>129</v>
      </c>
      <c r="L47" s="7">
        <f>MayR!D45</f>
        <v>125</v>
      </c>
      <c r="M47" s="7">
        <f>MayR!U38</f>
        <v>23</v>
      </c>
      <c r="N47" s="7">
        <f>MayR!G45</f>
        <v>33</v>
      </c>
      <c r="O47" s="7">
        <f>MayR!O45</f>
        <v>207</v>
      </c>
      <c r="P47" s="7">
        <f>MayR!P45</f>
        <v>0</v>
      </c>
      <c r="Q47" s="7">
        <f>MayR!Q45</f>
        <v>10</v>
      </c>
      <c r="R47" s="7">
        <f>MayR!R45</f>
        <v>49</v>
      </c>
      <c r="S47" s="7">
        <f>MayR!E45</f>
        <v>103</v>
      </c>
      <c r="T47" s="7">
        <f>MayR!F45</f>
        <v>58</v>
      </c>
    </row>
    <row r="48" spans="1:20">
      <c r="A48" s="8" t="s">
        <v>50</v>
      </c>
      <c r="B48" s="8">
        <f>'YTD Totals'!B48</f>
        <v>15339</v>
      </c>
      <c r="C48" s="8">
        <f>April!D48</f>
        <v>15115</v>
      </c>
      <c r="D48" s="8">
        <f>MayR!I46</f>
        <v>15184</v>
      </c>
      <c r="E48" s="8">
        <f>MayR!J46</f>
        <v>86</v>
      </c>
      <c r="F48" s="8">
        <f>MayR!K46</f>
        <v>17</v>
      </c>
      <c r="G48" s="8">
        <f>MayR!L46</f>
        <v>15097</v>
      </c>
      <c r="H48" s="8">
        <f>MayR!M46</f>
        <v>22</v>
      </c>
      <c r="I48" s="8">
        <f>MayR!N46</f>
        <v>7</v>
      </c>
      <c r="J48" s="8">
        <f>MayR!B46</f>
        <v>1613</v>
      </c>
      <c r="K48" s="8">
        <f>MayR!C46</f>
        <v>643</v>
      </c>
      <c r="L48" s="8">
        <f>MayR!D46</f>
        <v>970</v>
      </c>
      <c r="M48" s="8">
        <f>MayR!U39</f>
        <v>112</v>
      </c>
      <c r="N48" s="8">
        <f>MayR!G46</f>
        <v>229</v>
      </c>
      <c r="O48" s="8">
        <f>MayR!O46</f>
        <v>1349</v>
      </c>
      <c r="P48" s="8">
        <f>MayR!P46</f>
        <v>15</v>
      </c>
      <c r="Q48" s="8">
        <f>MayR!Q46</f>
        <v>43</v>
      </c>
      <c r="R48" s="8">
        <f>MayR!R46</f>
        <v>131</v>
      </c>
      <c r="S48" s="8">
        <f>MayR!E46</f>
        <v>372</v>
      </c>
      <c r="T48" s="8">
        <f>MayR!F46</f>
        <v>282</v>
      </c>
    </row>
    <row r="49" spans="1:20">
      <c r="A49" s="7" t="s">
        <v>51</v>
      </c>
      <c r="B49" s="7">
        <f>'YTD Totals'!B49</f>
        <v>32621</v>
      </c>
      <c r="C49" s="7">
        <f>April!D49</f>
        <v>30113</v>
      </c>
      <c r="D49" s="7">
        <f>MayR!I47</f>
        <v>30166</v>
      </c>
      <c r="E49" s="7">
        <f>MayR!J47</f>
        <v>172</v>
      </c>
      <c r="F49" s="7">
        <f>MayR!K47</f>
        <v>119</v>
      </c>
      <c r="G49" s="7">
        <f>MayR!L47</f>
        <v>29450</v>
      </c>
      <c r="H49" s="7">
        <f>MayR!M47</f>
        <v>64</v>
      </c>
      <c r="I49" s="7">
        <f>MayR!N47</f>
        <v>39</v>
      </c>
      <c r="J49" s="7">
        <f>MayR!B47</f>
        <v>3951</v>
      </c>
      <c r="K49" s="7">
        <f>MayR!C47</f>
        <v>1049</v>
      </c>
      <c r="L49" s="7">
        <f>MayR!D47</f>
        <v>2902</v>
      </c>
      <c r="M49" s="7">
        <f>MayR!U24</f>
        <v>226</v>
      </c>
      <c r="N49" s="7">
        <f>MayR!G47</f>
        <v>312</v>
      </c>
      <c r="O49" s="7">
        <f>MayR!O47</f>
        <v>1782</v>
      </c>
      <c r="P49" s="7">
        <f>MayR!P47</f>
        <v>19</v>
      </c>
      <c r="Q49" s="7">
        <f>MayR!Q47</f>
        <v>68</v>
      </c>
      <c r="R49" s="7">
        <f>MayR!R47</f>
        <v>2</v>
      </c>
      <c r="S49" s="7">
        <f>MayR!E47</f>
        <v>374</v>
      </c>
      <c r="T49" s="7">
        <f>MayR!F47</f>
        <v>560</v>
      </c>
    </row>
    <row r="50" spans="1:20">
      <c r="A50" s="8" t="s">
        <v>52</v>
      </c>
      <c r="B50" s="8">
        <f>'YTD Totals'!B50</f>
        <v>23275</v>
      </c>
      <c r="C50" s="8">
        <f>April!D50</f>
        <v>22947</v>
      </c>
      <c r="D50" s="8">
        <f>MayR!I48</f>
        <v>23010</v>
      </c>
      <c r="E50" s="8">
        <f>MayR!J48</f>
        <v>71</v>
      </c>
      <c r="F50" s="8">
        <f>MayR!K48</f>
        <v>10</v>
      </c>
      <c r="G50" s="8">
        <f>MayR!L48</f>
        <v>22920</v>
      </c>
      <c r="H50" s="8">
        <f>MayR!M48</f>
        <v>34</v>
      </c>
      <c r="I50" s="8">
        <f>MayR!N48</f>
        <v>0</v>
      </c>
      <c r="J50" s="8">
        <f>MayR!B48</f>
        <v>2282</v>
      </c>
      <c r="K50" s="8">
        <f>MayR!C48</f>
        <v>636</v>
      </c>
      <c r="L50" s="8">
        <f>MayR!D48</f>
        <v>1646</v>
      </c>
      <c r="M50" s="8">
        <f>MayR!U40</f>
        <v>260</v>
      </c>
      <c r="N50" s="8">
        <f>MayR!G48</f>
        <v>304</v>
      </c>
      <c r="O50" s="8">
        <f>MayR!O48</f>
        <v>1738</v>
      </c>
      <c r="P50" s="8">
        <f>MayR!P48</f>
        <v>14</v>
      </c>
      <c r="Q50" s="8">
        <f>MayR!Q48</f>
        <v>78</v>
      </c>
      <c r="R50" s="8">
        <f>MayR!R48</f>
        <v>168</v>
      </c>
      <c r="S50" s="8">
        <f>MayR!E48</f>
        <v>419</v>
      </c>
      <c r="T50" s="8">
        <f>MayR!F48</f>
        <v>166</v>
      </c>
    </row>
    <row r="51" spans="1:20">
      <c r="A51" s="7" t="s">
        <v>53</v>
      </c>
      <c r="B51" s="7">
        <f>'YTD Totals'!B51</f>
        <v>10987</v>
      </c>
      <c r="C51" s="7">
        <f>April!D51</f>
        <v>10852</v>
      </c>
      <c r="D51" s="7">
        <f>MayR!I49</f>
        <v>10779</v>
      </c>
      <c r="E51" s="7">
        <f>MayR!J49</f>
        <v>81</v>
      </c>
      <c r="F51" s="7">
        <f>MayR!K49</f>
        <v>154</v>
      </c>
      <c r="G51" s="7">
        <f>MayR!L49</f>
        <v>10181</v>
      </c>
      <c r="H51" s="7">
        <f>MayR!M49</f>
        <v>24</v>
      </c>
      <c r="I51" s="7">
        <f>MayR!N49</f>
        <v>24</v>
      </c>
      <c r="J51" s="7">
        <f>MayR!B49</f>
        <v>1355</v>
      </c>
      <c r="K51" s="7">
        <f>MayR!C49</f>
        <v>450</v>
      </c>
      <c r="L51" s="7">
        <f>MayR!D49</f>
        <v>905</v>
      </c>
      <c r="M51" s="7">
        <f>MayR!U41</f>
        <v>118</v>
      </c>
      <c r="N51" s="7">
        <f>MayR!G49</f>
        <v>154</v>
      </c>
      <c r="O51" s="7">
        <f>MayR!O49</f>
        <v>1061</v>
      </c>
      <c r="P51" s="7">
        <f>MayR!P49</f>
        <v>9</v>
      </c>
      <c r="Q51" s="7">
        <f>MayR!Q49</f>
        <v>27</v>
      </c>
      <c r="R51" s="7">
        <f>MayR!R49</f>
        <v>114</v>
      </c>
      <c r="S51" s="7">
        <f>MayR!E49</f>
        <v>134</v>
      </c>
      <c r="T51" s="7">
        <f>MayR!F49</f>
        <v>267</v>
      </c>
    </row>
    <row r="52" spans="1:20">
      <c r="A52" s="8" t="s">
        <v>54</v>
      </c>
      <c r="B52" s="8">
        <f>'YTD Totals'!B52</f>
        <v>29873</v>
      </c>
      <c r="C52" s="8">
        <f>April!D52</f>
        <v>28911</v>
      </c>
      <c r="D52" s="8">
        <f>MayR!I50</f>
        <v>29186</v>
      </c>
      <c r="E52" s="8">
        <f>MayR!J50</f>
        <v>282</v>
      </c>
      <c r="F52" s="8">
        <f>MayR!K50</f>
        <v>7</v>
      </c>
      <c r="G52" s="8">
        <f>MayR!L50</f>
        <v>28845</v>
      </c>
      <c r="H52" s="8">
        <f>MayR!M50</f>
        <v>159</v>
      </c>
      <c r="I52" s="8">
        <f>MayR!N50</f>
        <v>0</v>
      </c>
      <c r="J52" s="8">
        <f>MayR!B50</f>
        <v>2812</v>
      </c>
      <c r="K52" s="8">
        <f>MayR!C50</f>
        <v>1090</v>
      </c>
      <c r="L52" s="8">
        <f>MayR!D50</f>
        <v>1722</v>
      </c>
      <c r="M52" s="8">
        <f>MayR!U42</f>
        <v>493</v>
      </c>
      <c r="N52" s="8">
        <f>MayR!G50</f>
        <v>334</v>
      </c>
      <c r="O52" s="8">
        <f>MayR!O50</f>
        <v>4703</v>
      </c>
      <c r="P52" s="8">
        <f>MayR!P50</f>
        <v>46</v>
      </c>
      <c r="Q52" s="8">
        <f>MayR!Q50</f>
        <v>113</v>
      </c>
      <c r="R52" s="8">
        <f>MayR!R50</f>
        <v>395</v>
      </c>
      <c r="S52" s="8">
        <f>MayR!E50</f>
        <v>327</v>
      </c>
      <c r="T52" s="8">
        <f>MayR!F50</f>
        <v>415</v>
      </c>
    </row>
    <row r="53" spans="1:20">
      <c r="A53" s="7" t="s">
        <v>55</v>
      </c>
      <c r="B53" s="7">
        <f>'YTD Totals'!B53</f>
        <v>10952</v>
      </c>
      <c r="C53" s="7">
        <f>April!D53</f>
        <v>10713</v>
      </c>
      <c r="D53" s="7">
        <f>MayR!I51</f>
        <v>10727</v>
      </c>
      <c r="E53" s="7">
        <f>MayR!J51</f>
        <v>16</v>
      </c>
      <c r="F53" s="7">
        <f>MayR!K51</f>
        <v>2</v>
      </c>
      <c r="G53" s="7">
        <f>MayR!L51</f>
        <v>10654</v>
      </c>
      <c r="H53" s="7">
        <f>MayR!M51</f>
        <v>3</v>
      </c>
      <c r="I53" s="7">
        <f>MayR!N51</f>
        <v>1</v>
      </c>
      <c r="J53" s="7">
        <f>MayR!B51</f>
        <v>418</v>
      </c>
      <c r="K53" s="7">
        <f>MayR!C51</f>
        <v>284</v>
      </c>
      <c r="L53" s="7">
        <f>MayR!D51</f>
        <v>134</v>
      </c>
      <c r="M53" s="7">
        <f>MayR!U13</f>
        <v>18</v>
      </c>
      <c r="N53" s="7">
        <f>MayR!G51</f>
        <v>62</v>
      </c>
      <c r="O53" s="7">
        <f>MayR!O51</f>
        <v>607</v>
      </c>
      <c r="P53" s="7">
        <f>MayR!P51</f>
        <v>1</v>
      </c>
      <c r="Q53" s="7">
        <f>MayR!Q51</f>
        <v>9</v>
      </c>
      <c r="R53" s="7">
        <f>MayR!R51</f>
        <v>68</v>
      </c>
      <c r="S53" s="7">
        <f>MayR!E51</f>
        <v>60</v>
      </c>
      <c r="T53" s="7">
        <f>MayR!F51</f>
        <v>97</v>
      </c>
    </row>
    <row r="54" spans="1:20">
      <c r="A54" s="8" t="s">
        <v>56</v>
      </c>
      <c r="B54" s="8">
        <f>'YTD Totals'!B54</f>
        <v>22764</v>
      </c>
      <c r="C54" s="8">
        <f>April!D54</f>
        <v>22786</v>
      </c>
      <c r="D54" s="8">
        <f>MayR!I52</f>
        <v>22678</v>
      </c>
      <c r="E54" s="8">
        <f>MayR!J52</f>
        <v>65</v>
      </c>
      <c r="F54" s="8">
        <f>MayR!K52</f>
        <v>172</v>
      </c>
      <c r="G54" s="8">
        <f>MayR!L52</f>
        <v>22000</v>
      </c>
      <c r="H54" s="8">
        <f>MayR!M52</f>
        <v>30</v>
      </c>
      <c r="I54" s="8">
        <f>MayR!N52</f>
        <v>52</v>
      </c>
      <c r="J54" s="8">
        <f>MayR!B52</f>
        <v>1768</v>
      </c>
      <c r="K54" s="8">
        <f>MayR!C52</f>
        <v>767</v>
      </c>
      <c r="L54" s="8">
        <f>MayR!D52</f>
        <v>1001</v>
      </c>
      <c r="M54" s="8">
        <f>MayR!U43</f>
        <v>89</v>
      </c>
      <c r="N54" s="8">
        <f>MayR!G52</f>
        <v>186</v>
      </c>
      <c r="O54" s="8">
        <f>MayR!O52</f>
        <v>1197</v>
      </c>
      <c r="P54" s="8">
        <f>MayR!P52</f>
        <v>16</v>
      </c>
      <c r="Q54" s="8">
        <f>MayR!Q52</f>
        <v>34</v>
      </c>
      <c r="R54" s="8">
        <f>MayR!R52</f>
        <v>66</v>
      </c>
      <c r="S54" s="8">
        <f>MayR!E52</f>
        <v>315</v>
      </c>
      <c r="T54" s="8">
        <f>MayR!F52</f>
        <v>311</v>
      </c>
    </row>
    <row r="55" spans="1:20">
      <c r="A55" s="7" t="s">
        <v>57</v>
      </c>
      <c r="B55" s="7">
        <f>'YTD Totals'!B55</f>
        <v>10330</v>
      </c>
      <c r="C55" s="7">
        <f>April!D55</f>
        <v>10560</v>
      </c>
      <c r="D55" s="7">
        <f>MayR!I53</f>
        <v>10561</v>
      </c>
      <c r="E55" s="7">
        <f>MayR!J53</f>
        <v>1</v>
      </c>
      <c r="F55" s="7">
        <f>MayR!K53</f>
        <v>0</v>
      </c>
      <c r="G55" s="7">
        <f>MayR!L53</f>
        <v>10385</v>
      </c>
      <c r="H55" s="7">
        <f>MayR!M53</f>
        <v>1</v>
      </c>
      <c r="I55" s="7">
        <f>MayR!N53</f>
        <v>0</v>
      </c>
      <c r="J55" s="7">
        <f>MayR!B53</f>
        <v>153</v>
      </c>
      <c r="K55" s="7">
        <f>MayR!C53</f>
        <v>111</v>
      </c>
      <c r="L55" s="7">
        <f>MayR!D53</f>
        <v>42</v>
      </c>
      <c r="M55" s="7">
        <f>MayR!U44</f>
        <v>7</v>
      </c>
      <c r="N55" s="7">
        <f>MayR!G53</f>
        <v>17</v>
      </c>
      <c r="O55" s="7">
        <f>MayR!O53</f>
        <v>272</v>
      </c>
      <c r="P55" s="7">
        <f>MayR!P53</f>
        <v>0</v>
      </c>
      <c r="Q55" s="7">
        <f>MayR!Q53</f>
        <v>4</v>
      </c>
      <c r="R55" s="7">
        <f>MayR!R53</f>
        <v>14</v>
      </c>
      <c r="S55" s="7">
        <f>MayR!E53</f>
        <v>41</v>
      </c>
      <c r="T55" s="7">
        <f>MayR!F53</f>
        <v>89</v>
      </c>
    </row>
    <row r="56" spans="1:20">
      <c r="A56" s="8" t="s">
        <v>58</v>
      </c>
      <c r="B56" s="8">
        <f>'YTD Totals'!B56</f>
        <v>14521</v>
      </c>
      <c r="C56" s="8">
        <f>April!D56</f>
        <v>14741</v>
      </c>
      <c r="D56" s="8">
        <f>MayR!I54</f>
        <v>14563</v>
      </c>
      <c r="E56" s="8">
        <f>MayR!J54</f>
        <v>49</v>
      </c>
      <c r="F56" s="8">
        <f>MayR!K54</f>
        <v>227</v>
      </c>
      <c r="G56" s="8">
        <f>MayR!L54</f>
        <v>14462</v>
      </c>
      <c r="H56" s="8">
        <f>MayR!M54</f>
        <v>7</v>
      </c>
      <c r="I56" s="8">
        <f>MayR!N54</f>
        <v>56</v>
      </c>
      <c r="J56" s="8">
        <f>MayR!B54</f>
        <v>135</v>
      </c>
      <c r="K56" s="8">
        <f>MayR!C54</f>
        <v>72</v>
      </c>
      <c r="L56" s="8">
        <f>MayR!D54</f>
        <v>63</v>
      </c>
      <c r="M56" s="8">
        <f>MayR!U45</f>
        <v>20</v>
      </c>
      <c r="N56" s="8">
        <f>MayR!G54</f>
        <v>35</v>
      </c>
      <c r="O56" s="8">
        <f>MayR!O54</f>
        <v>697</v>
      </c>
      <c r="P56" s="8">
        <f>MayR!P54</f>
        <v>5</v>
      </c>
      <c r="Q56" s="8">
        <f>MayR!Q54</f>
        <v>6</v>
      </c>
      <c r="R56" s="8">
        <f>MayR!R54</f>
        <v>40</v>
      </c>
      <c r="S56" s="8">
        <f>MayR!E54</f>
        <v>176</v>
      </c>
      <c r="T56" s="8">
        <f>MayR!F54</f>
        <v>22</v>
      </c>
    </row>
    <row r="57" spans="1:20">
      <c r="A57" s="7" t="s">
        <v>59</v>
      </c>
      <c r="B57" s="7">
        <f>'YTD Totals'!B57</f>
        <v>14622</v>
      </c>
      <c r="C57" s="7">
        <f>April!D57</f>
        <v>14852</v>
      </c>
      <c r="D57" s="7">
        <f>MayR!I55</f>
        <v>14933</v>
      </c>
      <c r="E57" s="7">
        <f>MayR!J55</f>
        <v>82</v>
      </c>
      <c r="F57" s="7">
        <f>MayR!K55</f>
        <v>1</v>
      </c>
      <c r="G57" s="7">
        <f>MayR!L55</f>
        <v>14520</v>
      </c>
      <c r="H57" s="7">
        <f>MayR!M55</f>
        <v>14</v>
      </c>
      <c r="I57" s="7">
        <f>MayR!N55</f>
        <v>1</v>
      </c>
      <c r="J57" s="7">
        <f>MayR!B55</f>
        <v>425</v>
      </c>
      <c r="K57" s="7">
        <f>MayR!C55</f>
        <v>202</v>
      </c>
      <c r="L57" s="7">
        <f>MayR!D55</f>
        <v>223</v>
      </c>
      <c r="M57" s="7">
        <f>MayR!U46</f>
        <v>49</v>
      </c>
      <c r="N57" s="7">
        <f>MayR!G55</f>
        <v>57</v>
      </c>
      <c r="O57" s="7">
        <f>MayR!O55</f>
        <v>757</v>
      </c>
      <c r="P57" s="7">
        <f>MayR!P55</f>
        <v>7</v>
      </c>
      <c r="Q57" s="7">
        <f>MayR!Q55</f>
        <v>8</v>
      </c>
      <c r="R57" s="7">
        <f>MayR!R55</f>
        <v>33</v>
      </c>
      <c r="S57" s="7">
        <f>MayR!E55</f>
        <v>126</v>
      </c>
      <c r="T57" s="7">
        <f>MayR!F55</f>
        <v>212</v>
      </c>
    </row>
    <row r="58" spans="1:20">
      <c r="A58" s="6" t="s">
        <v>68</v>
      </c>
      <c r="B58" s="6">
        <f>'YTD Totals'!B58</f>
        <v>1060029</v>
      </c>
      <c r="C58" s="6">
        <f t="shared" ref="C58:T58" si="4">SUM(C46:C57)+SUM(C17:C44)+SUM(C2:C15)</f>
        <v>1012516</v>
      </c>
      <c r="D58" s="6">
        <f t="shared" si="4"/>
        <v>1013045</v>
      </c>
      <c r="E58" s="6">
        <f t="shared" si="4"/>
        <v>6187</v>
      </c>
      <c r="F58" s="6">
        <f t="shared" si="4"/>
        <v>5560</v>
      </c>
      <c r="G58" s="6">
        <f>MayR!X2</f>
        <v>402242</v>
      </c>
      <c r="H58" s="6">
        <f>MayR!X3</f>
        <v>2027</v>
      </c>
      <c r="I58" s="6">
        <f>MayR!X4</f>
        <v>2152</v>
      </c>
      <c r="J58" s="6">
        <f t="shared" si="4"/>
        <v>74398</v>
      </c>
      <c r="K58" s="6">
        <f t="shared" si="4"/>
        <v>33337</v>
      </c>
      <c r="L58" s="6">
        <f t="shared" si="4"/>
        <v>41061</v>
      </c>
      <c r="M58" s="6">
        <f>SUM(M2:M57)</f>
        <v>9207</v>
      </c>
      <c r="N58" s="6">
        <f t="shared" si="4"/>
        <v>8649</v>
      </c>
      <c r="O58" s="6">
        <f t="shared" si="4"/>
        <v>116047</v>
      </c>
      <c r="P58" s="6">
        <f>SUM(Q46:Q57)+SUM(Q17:Q44)+SUM(Q2:Q15)</f>
        <v>2099</v>
      </c>
      <c r="Q58" s="6">
        <f>SUM(P46:P57)+SUM(P17:P44)+SUM(P2:P15)</f>
        <v>643</v>
      </c>
      <c r="R58" s="6">
        <f t="shared" si="4"/>
        <v>9690</v>
      </c>
      <c r="S58" s="6">
        <f t="shared" si="4"/>
        <v>11717</v>
      </c>
      <c r="T58" s="6">
        <f t="shared" si="4"/>
        <v>11717</v>
      </c>
    </row>
  </sheetData>
  <sheetProtection autoFilter="0"/>
  <autoFilter ref="A1:T58" xr:uid="{00000000-0009-0000-0000-000017000000}"/>
  <dataValidations disablePrompts="1" count="1">
    <dataValidation allowBlank="1" showInputMessage="1" showErrorMessage="1" prompt="If your library has 10 copies of THE BRETHREN by John Grisham on the same bibliographic record, you have 1 title and 2 items" sqref="G1" xr:uid="{00000000-0002-0000-1700-000000000000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1"/>
  <dimension ref="A1:X55"/>
  <sheetViews>
    <sheetView workbookViewId="0"/>
  </sheetViews>
  <sheetFormatPr defaultRowHeight="15"/>
  <cols>
    <col min="2" max="18" width="21.7109375" customWidth="1"/>
  </cols>
  <sheetData>
    <row r="1" spans="1:24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4">
      <c r="A2" t="s">
        <v>7</v>
      </c>
      <c r="B2">
        <v>5042</v>
      </c>
      <c r="C2">
        <v>2437</v>
      </c>
      <c r="D2">
        <v>2605</v>
      </c>
      <c r="E2">
        <v>878</v>
      </c>
      <c r="F2">
        <v>799</v>
      </c>
      <c r="G2">
        <v>483</v>
      </c>
      <c r="H2">
        <v>59066</v>
      </c>
      <c r="I2">
        <v>58885</v>
      </c>
      <c r="J2">
        <v>333</v>
      </c>
      <c r="K2">
        <v>514</v>
      </c>
      <c r="L2">
        <v>57615</v>
      </c>
      <c r="M2">
        <v>142</v>
      </c>
      <c r="N2">
        <v>288</v>
      </c>
      <c r="O2">
        <v>6328</v>
      </c>
      <c r="P2">
        <v>34</v>
      </c>
      <c r="Q2">
        <v>119</v>
      </c>
      <c r="R2">
        <v>416</v>
      </c>
      <c r="T2" s="30" t="s">
        <v>91</v>
      </c>
      <c r="U2" s="31">
        <v>527</v>
      </c>
      <c r="W2" t="s">
        <v>222</v>
      </c>
      <c r="X2">
        <v>402242</v>
      </c>
    </row>
    <row r="3" spans="1:24">
      <c r="A3" t="s">
        <v>8</v>
      </c>
      <c r="B3">
        <v>1598</v>
      </c>
      <c r="C3">
        <v>940</v>
      </c>
      <c r="D3">
        <v>658</v>
      </c>
      <c r="E3">
        <v>256</v>
      </c>
      <c r="F3">
        <v>309</v>
      </c>
      <c r="G3">
        <v>201</v>
      </c>
      <c r="H3">
        <v>25856</v>
      </c>
      <c r="I3">
        <v>25696</v>
      </c>
      <c r="J3">
        <v>200</v>
      </c>
      <c r="K3">
        <v>360</v>
      </c>
      <c r="L3">
        <v>25283</v>
      </c>
      <c r="M3">
        <v>79</v>
      </c>
      <c r="N3">
        <v>187</v>
      </c>
      <c r="O3">
        <v>3866</v>
      </c>
      <c r="P3">
        <v>17</v>
      </c>
      <c r="Q3">
        <v>74</v>
      </c>
      <c r="R3">
        <v>260</v>
      </c>
      <c r="T3" s="30" t="s">
        <v>92</v>
      </c>
      <c r="U3" s="31">
        <v>352</v>
      </c>
      <c r="W3" t="s">
        <v>223</v>
      </c>
      <c r="X3">
        <v>2027</v>
      </c>
    </row>
    <row r="4" spans="1:24">
      <c r="A4" t="s">
        <v>9</v>
      </c>
      <c r="B4">
        <v>7431</v>
      </c>
      <c r="C4">
        <v>3018</v>
      </c>
      <c r="D4">
        <v>4413</v>
      </c>
      <c r="E4">
        <v>730</v>
      </c>
      <c r="F4">
        <v>944</v>
      </c>
      <c r="G4">
        <v>654</v>
      </c>
      <c r="H4">
        <v>65624</v>
      </c>
      <c r="I4">
        <v>65809</v>
      </c>
      <c r="J4">
        <v>432</v>
      </c>
      <c r="K4">
        <v>247</v>
      </c>
      <c r="L4">
        <v>62620</v>
      </c>
      <c r="M4">
        <v>253</v>
      </c>
      <c r="N4">
        <v>69</v>
      </c>
      <c r="O4">
        <v>6444</v>
      </c>
      <c r="P4">
        <v>31</v>
      </c>
      <c r="Q4">
        <v>167</v>
      </c>
      <c r="R4">
        <v>556</v>
      </c>
      <c r="T4" s="30" t="s">
        <v>93</v>
      </c>
      <c r="U4" s="31">
        <v>5</v>
      </c>
      <c r="W4" t="s">
        <v>224</v>
      </c>
      <c r="X4">
        <v>2152</v>
      </c>
    </row>
    <row r="5" spans="1:24">
      <c r="A5" t="s">
        <v>10</v>
      </c>
      <c r="B5">
        <v>272</v>
      </c>
      <c r="C5">
        <v>101</v>
      </c>
      <c r="D5">
        <v>171</v>
      </c>
      <c r="E5">
        <v>53</v>
      </c>
      <c r="F5">
        <v>14</v>
      </c>
      <c r="G5">
        <v>17</v>
      </c>
      <c r="H5">
        <v>12087</v>
      </c>
      <c r="I5">
        <v>12101</v>
      </c>
      <c r="J5">
        <v>14</v>
      </c>
      <c r="K5">
        <v>0</v>
      </c>
      <c r="L5">
        <v>11824</v>
      </c>
      <c r="M5">
        <v>3</v>
      </c>
      <c r="N5">
        <v>0</v>
      </c>
      <c r="O5">
        <v>160</v>
      </c>
      <c r="P5">
        <v>0</v>
      </c>
      <c r="Q5">
        <v>2</v>
      </c>
      <c r="R5">
        <v>6</v>
      </c>
      <c r="T5" s="30" t="s">
        <v>94</v>
      </c>
      <c r="U5" s="31">
        <v>1013</v>
      </c>
    </row>
    <row r="6" spans="1:24">
      <c r="A6" t="s">
        <v>11</v>
      </c>
      <c r="B6">
        <v>4777</v>
      </c>
      <c r="C6">
        <v>2174</v>
      </c>
      <c r="D6">
        <v>2603</v>
      </c>
      <c r="E6">
        <v>857</v>
      </c>
      <c r="F6">
        <v>758</v>
      </c>
      <c r="G6">
        <v>500</v>
      </c>
      <c r="H6">
        <v>58298</v>
      </c>
      <c r="I6">
        <v>58573</v>
      </c>
      <c r="J6">
        <v>509</v>
      </c>
      <c r="K6">
        <v>234</v>
      </c>
      <c r="L6">
        <v>56315</v>
      </c>
      <c r="M6">
        <v>308</v>
      </c>
      <c r="N6">
        <v>85</v>
      </c>
      <c r="O6">
        <v>12093</v>
      </c>
      <c r="P6">
        <v>39</v>
      </c>
      <c r="Q6">
        <v>145</v>
      </c>
      <c r="R6">
        <v>647</v>
      </c>
      <c r="T6" s="30" t="s">
        <v>95</v>
      </c>
      <c r="U6" s="31">
        <v>118</v>
      </c>
    </row>
    <row r="7" spans="1:24">
      <c r="A7" t="s">
        <v>12</v>
      </c>
      <c r="B7">
        <v>568</v>
      </c>
      <c r="C7">
        <v>346</v>
      </c>
      <c r="D7">
        <v>222</v>
      </c>
      <c r="E7">
        <v>123</v>
      </c>
      <c r="F7">
        <v>148</v>
      </c>
      <c r="G7">
        <v>68</v>
      </c>
      <c r="H7">
        <v>14362</v>
      </c>
      <c r="I7">
        <v>14402</v>
      </c>
      <c r="J7">
        <v>49</v>
      </c>
      <c r="K7">
        <v>9</v>
      </c>
      <c r="L7">
        <v>14304</v>
      </c>
      <c r="M7">
        <v>15</v>
      </c>
      <c r="N7">
        <v>6</v>
      </c>
      <c r="O7">
        <v>624</v>
      </c>
      <c r="P7">
        <v>2</v>
      </c>
      <c r="Q7">
        <v>14</v>
      </c>
      <c r="R7">
        <v>55</v>
      </c>
      <c r="T7" s="30" t="s">
        <v>96</v>
      </c>
      <c r="U7" s="31">
        <v>8</v>
      </c>
    </row>
    <row r="8" spans="1:24">
      <c r="A8" t="s">
        <v>13</v>
      </c>
      <c r="B8">
        <v>344</v>
      </c>
      <c r="C8">
        <v>284</v>
      </c>
      <c r="D8">
        <v>60</v>
      </c>
      <c r="E8">
        <v>34</v>
      </c>
      <c r="F8">
        <v>79</v>
      </c>
      <c r="G8">
        <v>43</v>
      </c>
      <c r="H8">
        <v>9603</v>
      </c>
      <c r="I8">
        <v>9604</v>
      </c>
      <c r="J8">
        <v>1</v>
      </c>
      <c r="K8">
        <v>0</v>
      </c>
      <c r="L8">
        <v>9449</v>
      </c>
      <c r="M8">
        <v>0</v>
      </c>
      <c r="N8">
        <v>0</v>
      </c>
      <c r="O8">
        <v>485</v>
      </c>
      <c r="P8">
        <v>6</v>
      </c>
      <c r="Q8">
        <v>7</v>
      </c>
      <c r="R8">
        <v>56</v>
      </c>
      <c r="T8" s="30" t="s">
        <v>97</v>
      </c>
      <c r="U8" s="31">
        <v>447</v>
      </c>
    </row>
    <row r="9" spans="1:24">
      <c r="A9" t="s">
        <v>14</v>
      </c>
      <c r="B9">
        <v>284</v>
      </c>
      <c r="C9">
        <v>163</v>
      </c>
      <c r="D9">
        <v>121</v>
      </c>
      <c r="E9">
        <v>38</v>
      </c>
      <c r="F9">
        <v>9</v>
      </c>
      <c r="G9">
        <v>40</v>
      </c>
      <c r="H9">
        <v>8071</v>
      </c>
      <c r="I9">
        <v>8105</v>
      </c>
      <c r="J9">
        <v>36</v>
      </c>
      <c r="K9">
        <v>2</v>
      </c>
      <c r="L9">
        <v>7987</v>
      </c>
      <c r="M9">
        <v>15</v>
      </c>
      <c r="N9">
        <v>0</v>
      </c>
      <c r="O9">
        <v>205</v>
      </c>
      <c r="P9">
        <v>8</v>
      </c>
      <c r="Q9">
        <v>7</v>
      </c>
      <c r="R9">
        <v>1</v>
      </c>
      <c r="T9" s="30" t="s">
        <v>98</v>
      </c>
      <c r="U9" s="31">
        <v>16</v>
      </c>
    </row>
    <row r="10" spans="1:24">
      <c r="A10" t="s">
        <v>15</v>
      </c>
      <c r="B10">
        <v>35</v>
      </c>
      <c r="C10">
        <v>6</v>
      </c>
      <c r="D10">
        <v>29</v>
      </c>
      <c r="E10">
        <v>26</v>
      </c>
      <c r="F10">
        <v>0</v>
      </c>
      <c r="G10">
        <v>8</v>
      </c>
      <c r="H10">
        <v>5390</v>
      </c>
      <c r="I10">
        <v>5407</v>
      </c>
      <c r="J10">
        <v>17</v>
      </c>
      <c r="K10">
        <v>0</v>
      </c>
      <c r="L10">
        <v>5327</v>
      </c>
      <c r="M10">
        <v>1</v>
      </c>
      <c r="N10">
        <v>0</v>
      </c>
      <c r="O10">
        <v>119</v>
      </c>
      <c r="P10">
        <v>0</v>
      </c>
      <c r="Q10">
        <v>5</v>
      </c>
      <c r="R10">
        <v>7</v>
      </c>
      <c r="T10" s="30" t="s">
        <v>99</v>
      </c>
      <c r="U10" s="31">
        <v>15</v>
      </c>
    </row>
    <row r="11" spans="1:2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351</v>
      </c>
      <c r="I11">
        <v>361</v>
      </c>
      <c r="J11">
        <v>10</v>
      </c>
      <c r="K11">
        <v>0</v>
      </c>
      <c r="L11">
        <v>361</v>
      </c>
      <c r="M11">
        <v>10</v>
      </c>
      <c r="N11">
        <v>0</v>
      </c>
      <c r="O11">
        <v>44</v>
      </c>
      <c r="P11">
        <v>0</v>
      </c>
      <c r="Q11">
        <v>0</v>
      </c>
      <c r="R11">
        <v>0</v>
      </c>
      <c r="T11" s="30" t="s">
        <v>100</v>
      </c>
      <c r="U11" s="31">
        <v>22</v>
      </c>
    </row>
    <row r="12" spans="1:24">
      <c r="A12" t="s">
        <v>17</v>
      </c>
      <c r="B12">
        <v>150</v>
      </c>
      <c r="C12">
        <v>61</v>
      </c>
      <c r="D12">
        <v>89</v>
      </c>
      <c r="E12">
        <v>20</v>
      </c>
      <c r="F12">
        <v>42</v>
      </c>
      <c r="G12">
        <v>24</v>
      </c>
      <c r="H12">
        <v>2544</v>
      </c>
      <c r="I12">
        <v>2442</v>
      </c>
      <c r="J12">
        <v>20</v>
      </c>
      <c r="K12">
        <v>122</v>
      </c>
      <c r="L12">
        <v>2397</v>
      </c>
      <c r="M12">
        <v>17</v>
      </c>
      <c r="N12">
        <v>15</v>
      </c>
      <c r="O12">
        <v>480</v>
      </c>
      <c r="P12">
        <v>2</v>
      </c>
      <c r="Q12">
        <v>5</v>
      </c>
      <c r="R12">
        <v>43</v>
      </c>
      <c r="T12" s="30" t="s">
        <v>101</v>
      </c>
      <c r="U12" s="31">
        <v>3</v>
      </c>
    </row>
    <row r="13" spans="1:24">
      <c r="A13" t="s">
        <v>18</v>
      </c>
      <c r="B13">
        <v>412</v>
      </c>
      <c r="C13">
        <v>250</v>
      </c>
      <c r="D13">
        <v>162</v>
      </c>
      <c r="E13">
        <v>143</v>
      </c>
      <c r="F13">
        <v>156</v>
      </c>
      <c r="G13">
        <v>53</v>
      </c>
      <c r="H13">
        <v>4976</v>
      </c>
      <c r="I13">
        <v>4845</v>
      </c>
      <c r="J13">
        <v>66</v>
      </c>
      <c r="K13">
        <v>197</v>
      </c>
      <c r="L13">
        <v>4715</v>
      </c>
      <c r="M13">
        <v>37</v>
      </c>
      <c r="N13">
        <v>55</v>
      </c>
      <c r="O13">
        <v>517</v>
      </c>
      <c r="P13">
        <v>7</v>
      </c>
      <c r="Q13">
        <v>17</v>
      </c>
      <c r="R13">
        <v>39</v>
      </c>
      <c r="T13" s="30" t="s">
        <v>102</v>
      </c>
      <c r="U13" s="31">
        <v>18</v>
      </c>
    </row>
    <row r="14" spans="1:24">
      <c r="A14" t="s">
        <v>19</v>
      </c>
      <c r="B14">
        <v>728</v>
      </c>
      <c r="C14">
        <v>389</v>
      </c>
      <c r="D14">
        <v>339</v>
      </c>
      <c r="E14">
        <v>280</v>
      </c>
      <c r="F14">
        <v>140</v>
      </c>
      <c r="G14">
        <v>118</v>
      </c>
      <c r="H14">
        <v>12041</v>
      </c>
      <c r="I14">
        <v>11932</v>
      </c>
      <c r="J14">
        <v>110</v>
      </c>
      <c r="K14">
        <v>219</v>
      </c>
      <c r="L14">
        <v>11664</v>
      </c>
      <c r="M14">
        <v>51</v>
      </c>
      <c r="N14">
        <v>47</v>
      </c>
      <c r="O14">
        <v>1114</v>
      </c>
      <c r="P14">
        <v>2</v>
      </c>
      <c r="Q14">
        <v>30</v>
      </c>
      <c r="R14">
        <v>107</v>
      </c>
      <c r="T14" s="30" t="s">
        <v>103</v>
      </c>
      <c r="U14" s="31">
        <v>110</v>
      </c>
    </row>
    <row r="15" spans="1:24">
      <c r="A15" t="s">
        <v>20</v>
      </c>
      <c r="B15">
        <v>548</v>
      </c>
      <c r="C15">
        <v>281</v>
      </c>
      <c r="D15">
        <v>267</v>
      </c>
      <c r="E15">
        <v>171</v>
      </c>
      <c r="F15">
        <v>81</v>
      </c>
      <c r="G15">
        <v>69</v>
      </c>
      <c r="H15">
        <v>7621</v>
      </c>
      <c r="I15">
        <v>7640</v>
      </c>
      <c r="J15">
        <v>90</v>
      </c>
      <c r="K15">
        <v>71</v>
      </c>
      <c r="L15">
        <v>7526</v>
      </c>
      <c r="M15">
        <v>52</v>
      </c>
      <c r="N15">
        <v>16</v>
      </c>
      <c r="O15">
        <v>745</v>
      </c>
      <c r="P15">
        <v>2</v>
      </c>
      <c r="Q15">
        <v>10</v>
      </c>
      <c r="R15">
        <v>89</v>
      </c>
      <c r="T15" s="30" t="s">
        <v>104</v>
      </c>
      <c r="U15" s="31">
        <v>47</v>
      </c>
    </row>
    <row r="16" spans="1:24">
      <c r="A16" t="s">
        <v>21</v>
      </c>
      <c r="B16">
        <v>261</v>
      </c>
      <c r="C16">
        <v>89</v>
      </c>
      <c r="D16">
        <v>172</v>
      </c>
      <c r="E16">
        <v>68</v>
      </c>
      <c r="F16">
        <v>25</v>
      </c>
      <c r="G16">
        <v>28</v>
      </c>
      <c r="H16">
        <v>9080</v>
      </c>
      <c r="I16">
        <v>8998</v>
      </c>
      <c r="J16">
        <v>37</v>
      </c>
      <c r="K16">
        <v>119</v>
      </c>
      <c r="L16">
        <v>8860</v>
      </c>
      <c r="M16">
        <v>5</v>
      </c>
      <c r="N16">
        <v>8</v>
      </c>
      <c r="O16">
        <v>353</v>
      </c>
      <c r="P16">
        <v>3</v>
      </c>
      <c r="Q16">
        <v>3</v>
      </c>
      <c r="R16">
        <v>71</v>
      </c>
      <c r="T16" s="30" t="s">
        <v>105</v>
      </c>
      <c r="U16" s="31">
        <v>420</v>
      </c>
    </row>
    <row r="17" spans="1:21">
      <c r="A17" t="s">
        <v>22</v>
      </c>
      <c r="B17">
        <v>1922</v>
      </c>
      <c r="C17">
        <v>683</v>
      </c>
      <c r="D17">
        <v>1239</v>
      </c>
      <c r="E17">
        <v>282</v>
      </c>
      <c r="F17">
        <v>398</v>
      </c>
      <c r="G17">
        <v>155</v>
      </c>
      <c r="H17">
        <v>16301</v>
      </c>
      <c r="I17">
        <v>16137</v>
      </c>
      <c r="J17">
        <v>198</v>
      </c>
      <c r="K17">
        <v>362</v>
      </c>
      <c r="L17">
        <v>15863</v>
      </c>
      <c r="M17">
        <v>69</v>
      </c>
      <c r="N17">
        <v>62</v>
      </c>
      <c r="O17">
        <v>2111</v>
      </c>
      <c r="P17">
        <v>13</v>
      </c>
      <c r="Q17">
        <v>40</v>
      </c>
      <c r="R17">
        <v>224</v>
      </c>
      <c r="T17" s="30" t="s">
        <v>175</v>
      </c>
      <c r="U17" s="31">
        <v>8</v>
      </c>
    </row>
    <row r="18" spans="1:21">
      <c r="A18" t="s">
        <v>23</v>
      </c>
      <c r="B18">
        <v>468</v>
      </c>
      <c r="C18">
        <v>184</v>
      </c>
      <c r="D18">
        <v>284</v>
      </c>
      <c r="E18">
        <v>84</v>
      </c>
      <c r="F18">
        <v>41</v>
      </c>
      <c r="G18">
        <v>27</v>
      </c>
      <c r="H18">
        <v>11557</v>
      </c>
      <c r="I18">
        <v>11618</v>
      </c>
      <c r="J18">
        <v>61</v>
      </c>
      <c r="K18">
        <v>0</v>
      </c>
      <c r="L18">
        <v>11486</v>
      </c>
      <c r="M18">
        <v>9</v>
      </c>
      <c r="N18">
        <v>0</v>
      </c>
      <c r="O18">
        <v>108</v>
      </c>
      <c r="P18">
        <v>2</v>
      </c>
      <c r="Q18">
        <v>3</v>
      </c>
      <c r="R18">
        <v>13</v>
      </c>
      <c r="T18" s="30" t="s">
        <v>106</v>
      </c>
      <c r="U18" s="31">
        <v>26</v>
      </c>
    </row>
    <row r="19" spans="1:21">
      <c r="A19" t="s">
        <v>24</v>
      </c>
      <c r="B19">
        <v>2310</v>
      </c>
      <c r="C19">
        <v>913</v>
      </c>
      <c r="D19">
        <v>1397</v>
      </c>
      <c r="E19">
        <v>210</v>
      </c>
      <c r="F19">
        <v>375</v>
      </c>
      <c r="G19">
        <v>258</v>
      </c>
      <c r="H19">
        <v>29585</v>
      </c>
      <c r="I19">
        <v>29718</v>
      </c>
      <c r="J19">
        <v>167</v>
      </c>
      <c r="K19">
        <v>34</v>
      </c>
      <c r="L19">
        <v>29011</v>
      </c>
      <c r="M19">
        <v>29</v>
      </c>
      <c r="N19">
        <v>7</v>
      </c>
      <c r="O19">
        <v>2720</v>
      </c>
      <c r="P19">
        <v>24</v>
      </c>
      <c r="Q19">
        <v>73</v>
      </c>
      <c r="R19">
        <v>259</v>
      </c>
      <c r="T19" s="30" t="s">
        <v>107</v>
      </c>
      <c r="U19" s="31">
        <v>328</v>
      </c>
    </row>
    <row r="20" spans="1:21">
      <c r="A20" t="s">
        <v>173</v>
      </c>
      <c r="B20">
        <v>20</v>
      </c>
      <c r="C20">
        <v>19</v>
      </c>
      <c r="D20">
        <v>1</v>
      </c>
      <c r="E20">
        <v>30</v>
      </c>
      <c r="F20">
        <v>1</v>
      </c>
      <c r="G20">
        <v>15</v>
      </c>
      <c r="H20">
        <v>5530</v>
      </c>
      <c r="I20">
        <v>5518</v>
      </c>
      <c r="J20">
        <v>2</v>
      </c>
      <c r="K20">
        <v>14</v>
      </c>
      <c r="L20">
        <v>5182</v>
      </c>
      <c r="M20">
        <v>1</v>
      </c>
      <c r="N20">
        <v>10</v>
      </c>
      <c r="O20">
        <v>5927</v>
      </c>
      <c r="P20">
        <v>1</v>
      </c>
      <c r="Q20">
        <v>2</v>
      </c>
      <c r="R20">
        <v>345</v>
      </c>
      <c r="T20" s="30" t="s">
        <v>108</v>
      </c>
      <c r="U20" s="31">
        <v>2096</v>
      </c>
    </row>
    <row r="21" spans="1:21">
      <c r="A21" t="s">
        <v>25</v>
      </c>
      <c r="B21">
        <v>1790</v>
      </c>
      <c r="C21">
        <v>1115</v>
      </c>
      <c r="D21">
        <v>675</v>
      </c>
      <c r="E21">
        <v>248</v>
      </c>
      <c r="F21">
        <v>357</v>
      </c>
      <c r="G21">
        <v>305</v>
      </c>
      <c r="H21">
        <v>26153</v>
      </c>
      <c r="I21">
        <v>26263</v>
      </c>
      <c r="J21">
        <v>110</v>
      </c>
      <c r="K21">
        <v>0</v>
      </c>
      <c r="L21">
        <v>25651</v>
      </c>
      <c r="M21">
        <v>44</v>
      </c>
      <c r="N21">
        <v>0</v>
      </c>
      <c r="O21">
        <v>4105</v>
      </c>
      <c r="P21">
        <v>14</v>
      </c>
      <c r="Q21">
        <v>76</v>
      </c>
      <c r="R21">
        <v>284</v>
      </c>
      <c r="T21" s="30" t="s">
        <v>109</v>
      </c>
      <c r="U21" s="31">
        <v>95</v>
      </c>
    </row>
    <row r="22" spans="1:21">
      <c r="A22" t="s">
        <v>26</v>
      </c>
      <c r="B22">
        <v>157</v>
      </c>
      <c r="C22">
        <v>85</v>
      </c>
      <c r="D22">
        <v>72</v>
      </c>
      <c r="E22">
        <v>101</v>
      </c>
      <c r="F22">
        <v>30</v>
      </c>
      <c r="G22">
        <v>41</v>
      </c>
      <c r="H22">
        <v>13675</v>
      </c>
      <c r="I22">
        <v>13837</v>
      </c>
      <c r="J22">
        <v>165</v>
      </c>
      <c r="K22">
        <v>3</v>
      </c>
      <c r="L22">
        <v>13294</v>
      </c>
      <c r="M22">
        <v>50</v>
      </c>
      <c r="N22">
        <v>2</v>
      </c>
      <c r="O22">
        <v>1238</v>
      </c>
      <c r="P22">
        <v>5</v>
      </c>
      <c r="Q22">
        <v>14</v>
      </c>
      <c r="R22">
        <v>461</v>
      </c>
      <c r="T22" s="30" t="s">
        <v>110</v>
      </c>
      <c r="U22" s="31">
        <v>424</v>
      </c>
    </row>
    <row r="23" spans="1:21">
      <c r="A23" t="s">
        <v>27</v>
      </c>
      <c r="B23">
        <v>2176</v>
      </c>
      <c r="C23">
        <v>996</v>
      </c>
      <c r="D23">
        <v>1180</v>
      </c>
      <c r="E23">
        <v>444</v>
      </c>
      <c r="F23">
        <v>431</v>
      </c>
      <c r="G23">
        <v>279</v>
      </c>
      <c r="H23">
        <v>21697</v>
      </c>
      <c r="I23">
        <v>21894</v>
      </c>
      <c r="J23">
        <v>202</v>
      </c>
      <c r="K23">
        <v>5</v>
      </c>
      <c r="L23">
        <v>21293</v>
      </c>
      <c r="M23">
        <v>124</v>
      </c>
      <c r="N23">
        <v>1</v>
      </c>
      <c r="O23">
        <v>3135</v>
      </c>
      <c r="P23">
        <v>32</v>
      </c>
      <c r="Q23">
        <v>75</v>
      </c>
      <c r="R23">
        <v>340</v>
      </c>
      <c r="T23" s="30" t="s">
        <v>111</v>
      </c>
      <c r="U23" s="31">
        <v>70</v>
      </c>
    </row>
    <row r="24" spans="1:21">
      <c r="A24" t="s">
        <v>28</v>
      </c>
      <c r="B24">
        <v>10219</v>
      </c>
      <c r="C24">
        <v>4785</v>
      </c>
      <c r="D24">
        <v>5434</v>
      </c>
      <c r="E24">
        <v>995</v>
      </c>
      <c r="F24">
        <v>1237</v>
      </c>
      <c r="G24">
        <v>865</v>
      </c>
      <c r="H24">
        <v>90489</v>
      </c>
      <c r="I24">
        <v>90484</v>
      </c>
      <c r="J24">
        <v>679</v>
      </c>
      <c r="K24">
        <v>684</v>
      </c>
      <c r="L24">
        <v>82770</v>
      </c>
      <c r="M24">
        <v>423</v>
      </c>
      <c r="N24">
        <v>402</v>
      </c>
      <c r="O24">
        <v>15709</v>
      </c>
      <c r="P24">
        <v>113</v>
      </c>
      <c r="Q24">
        <v>264</v>
      </c>
      <c r="R24">
        <v>2067</v>
      </c>
      <c r="T24" s="30" t="s">
        <v>112</v>
      </c>
      <c r="U24" s="31">
        <v>226</v>
      </c>
    </row>
    <row r="25" spans="1:21">
      <c r="A25" t="s">
        <v>29</v>
      </c>
      <c r="B25">
        <v>667</v>
      </c>
      <c r="C25">
        <v>366</v>
      </c>
      <c r="D25">
        <v>301</v>
      </c>
      <c r="E25">
        <v>267</v>
      </c>
      <c r="F25">
        <v>118</v>
      </c>
      <c r="G25">
        <v>86</v>
      </c>
      <c r="H25">
        <v>13738</v>
      </c>
      <c r="I25">
        <v>13790</v>
      </c>
      <c r="J25">
        <v>107</v>
      </c>
      <c r="K25">
        <v>55</v>
      </c>
      <c r="L25">
        <v>13588</v>
      </c>
      <c r="M25">
        <v>49</v>
      </c>
      <c r="N25">
        <v>17</v>
      </c>
      <c r="O25">
        <v>839</v>
      </c>
      <c r="P25">
        <v>3</v>
      </c>
      <c r="Q25">
        <v>15</v>
      </c>
      <c r="R25">
        <v>62</v>
      </c>
      <c r="T25" s="30" t="s">
        <v>113</v>
      </c>
      <c r="U25" s="31">
        <v>31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408</v>
      </c>
      <c r="P26">
        <v>3</v>
      </c>
      <c r="Q26">
        <v>2</v>
      </c>
      <c r="R26">
        <v>0</v>
      </c>
      <c r="T26" s="30" t="s">
        <v>114</v>
      </c>
      <c r="U26" s="31">
        <v>94</v>
      </c>
    </row>
    <row r="27" spans="1:21">
      <c r="A27" t="s">
        <v>31</v>
      </c>
      <c r="B27">
        <v>832</v>
      </c>
      <c r="C27">
        <v>405</v>
      </c>
      <c r="D27">
        <v>427</v>
      </c>
      <c r="E27">
        <v>82</v>
      </c>
      <c r="F27">
        <v>184</v>
      </c>
      <c r="G27">
        <v>111</v>
      </c>
      <c r="H27">
        <v>14452</v>
      </c>
      <c r="I27">
        <v>14381</v>
      </c>
      <c r="J27">
        <v>44</v>
      </c>
      <c r="K27">
        <v>115</v>
      </c>
      <c r="L27">
        <v>14126</v>
      </c>
      <c r="M27">
        <v>17</v>
      </c>
      <c r="N27">
        <v>13</v>
      </c>
      <c r="O27">
        <v>980</v>
      </c>
      <c r="P27">
        <v>13</v>
      </c>
      <c r="Q27">
        <v>25</v>
      </c>
      <c r="R27">
        <v>99</v>
      </c>
      <c r="T27" s="30" t="s">
        <v>115</v>
      </c>
      <c r="U27" s="31">
        <v>172</v>
      </c>
    </row>
    <row r="28" spans="1:21">
      <c r="A28" t="s">
        <v>32</v>
      </c>
      <c r="B28">
        <v>300</v>
      </c>
      <c r="C28">
        <v>110</v>
      </c>
      <c r="D28">
        <v>190</v>
      </c>
      <c r="E28">
        <v>27</v>
      </c>
      <c r="F28">
        <v>81</v>
      </c>
      <c r="G28">
        <v>47</v>
      </c>
      <c r="H28">
        <v>3921</v>
      </c>
      <c r="I28">
        <v>3943</v>
      </c>
      <c r="J28">
        <v>22</v>
      </c>
      <c r="K28">
        <v>0</v>
      </c>
      <c r="L28">
        <v>3931</v>
      </c>
      <c r="M28">
        <v>6</v>
      </c>
      <c r="N28">
        <v>0</v>
      </c>
      <c r="O28">
        <v>559</v>
      </c>
      <c r="P28">
        <v>5</v>
      </c>
      <c r="Q28">
        <v>15</v>
      </c>
      <c r="R28">
        <v>42</v>
      </c>
      <c r="T28" s="30" t="s">
        <v>116</v>
      </c>
      <c r="U28" s="31">
        <v>0</v>
      </c>
    </row>
    <row r="29" spans="1:21">
      <c r="A29" t="s">
        <v>33</v>
      </c>
      <c r="B29">
        <v>1882</v>
      </c>
      <c r="C29">
        <v>756</v>
      </c>
      <c r="D29">
        <v>1126</v>
      </c>
      <c r="E29">
        <v>416</v>
      </c>
      <c r="F29">
        <v>247</v>
      </c>
      <c r="G29">
        <v>246</v>
      </c>
      <c r="H29">
        <v>16307</v>
      </c>
      <c r="I29">
        <v>16355</v>
      </c>
      <c r="J29">
        <v>119</v>
      </c>
      <c r="K29">
        <v>71</v>
      </c>
      <c r="L29">
        <v>16212</v>
      </c>
      <c r="M29">
        <v>47</v>
      </c>
      <c r="N29">
        <v>23</v>
      </c>
      <c r="O29">
        <v>1747</v>
      </c>
      <c r="P29">
        <v>18</v>
      </c>
      <c r="Q29">
        <v>54</v>
      </c>
      <c r="R29">
        <v>97</v>
      </c>
      <c r="T29" s="30" t="s">
        <v>117</v>
      </c>
      <c r="U29" s="31">
        <v>15</v>
      </c>
    </row>
    <row r="30" spans="1:21">
      <c r="A30" t="s">
        <v>34</v>
      </c>
      <c r="B30">
        <v>19</v>
      </c>
      <c r="C30">
        <v>18</v>
      </c>
      <c r="D30">
        <v>1</v>
      </c>
      <c r="E30">
        <v>40</v>
      </c>
      <c r="F30">
        <v>11</v>
      </c>
      <c r="G30">
        <v>7</v>
      </c>
      <c r="H30">
        <v>779</v>
      </c>
      <c r="I30">
        <v>785</v>
      </c>
      <c r="J30">
        <v>9</v>
      </c>
      <c r="K30">
        <v>3</v>
      </c>
      <c r="L30">
        <v>715</v>
      </c>
      <c r="M30">
        <v>8</v>
      </c>
      <c r="N30">
        <v>3</v>
      </c>
      <c r="O30">
        <v>350</v>
      </c>
      <c r="P30">
        <v>0</v>
      </c>
      <c r="Q30">
        <v>3</v>
      </c>
      <c r="R30">
        <v>18</v>
      </c>
      <c r="T30" s="30" t="s">
        <v>118</v>
      </c>
      <c r="U30" s="31">
        <v>205</v>
      </c>
    </row>
    <row r="31" spans="1:21">
      <c r="A31" t="s">
        <v>35</v>
      </c>
      <c r="B31">
        <v>332</v>
      </c>
      <c r="C31">
        <v>164</v>
      </c>
      <c r="D31">
        <v>168</v>
      </c>
      <c r="E31">
        <v>199</v>
      </c>
      <c r="F31">
        <v>33</v>
      </c>
      <c r="G31">
        <v>52</v>
      </c>
      <c r="H31">
        <v>19959</v>
      </c>
      <c r="I31">
        <v>20007</v>
      </c>
      <c r="J31">
        <v>66</v>
      </c>
      <c r="K31">
        <v>18</v>
      </c>
      <c r="L31">
        <v>19353</v>
      </c>
      <c r="M31">
        <v>24</v>
      </c>
      <c r="N31">
        <v>13</v>
      </c>
      <c r="O31">
        <v>530</v>
      </c>
      <c r="P31">
        <v>2</v>
      </c>
      <c r="Q31">
        <v>6</v>
      </c>
      <c r="R31">
        <v>32</v>
      </c>
      <c r="T31" s="30" t="s">
        <v>119</v>
      </c>
      <c r="U31" s="31">
        <v>95</v>
      </c>
    </row>
    <row r="32" spans="1:21">
      <c r="A32" t="s">
        <v>36</v>
      </c>
      <c r="B32">
        <v>2213</v>
      </c>
      <c r="C32">
        <v>1307</v>
      </c>
      <c r="D32">
        <v>906</v>
      </c>
      <c r="E32">
        <v>371</v>
      </c>
      <c r="F32">
        <v>443</v>
      </c>
      <c r="G32">
        <v>299</v>
      </c>
      <c r="H32">
        <v>24048</v>
      </c>
      <c r="I32">
        <v>24016</v>
      </c>
      <c r="J32">
        <v>159</v>
      </c>
      <c r="K32">
        <v>191</v>
      </c>
      <c r="L32">
        <v>23821</v>
      </c>
      <c r="M32">
        <v>67</v>
      </c>
      <c r="N32">
        <v>105</v>
      </c>
      <c r="O32">
        <v>2485</v>
      </c>
      <c r="P32">
        <v>9</v>
      </c>
      <c r="Q32">
        <v>71</v>
      </c>
      <c r="R32">
        <v>236</v>
      </c>
      <c r="T32" s="30" t="s">
        <v>120</v>
      </c>
      <c r="U32" s="31">
        <v>100</v>
      </c>
    </row>
    <row r="33" spans="1:21">
      <c r="A33" t="s">
        <v>37</v>
      </c>
      <c r="B33">
        <v>1285</v>
      </c>
      <c r="C33">
        <v>806</v>
      </c>
      <c r="D33">
        <v>479</v>
      </c>
      <c r="E33">
        <v>263</v>
      </c>
      <c r="F33">
        <v>318</v>
      </c>
      <c r="G33">
        <v>175</v>
      </c>
      <c r="H33">
        <v>17453</v>
      </c>
      <c r="I33">
        <v>17571</v>
      </c>
      <c r="J33">
        <v>128</v>
      </c>
      <c r="K33">
        <v>10</v>
      </c>
      <c r="L33">
        <v>17402</v>
      </c>
      <c r="M33">
        <v>47</v>
      </c>
      <c r="N33">
        <v>1</v>
      </c>
      <c r="O33">
        <v>2461</v>
      </c>
      <c r="P33">
        <v>18</v>
      </c>
      <c r="Q33">
        <v>30</v>
      </c>
      <c r="R33">
        <v>160</v>
      </c>
      <c r="T33" s="30" t="s">
        <v>121</v>
      </c>
      <c r="U33" s="31">
        <v>548</v>
      </c>
    </row>
    <row r="34" spans="1:21">
      <c r="A34" t="s">
        <v>38</v>
      </c>
      <c r="B34">
        <v>863</v>
      </c>
      <c r="C34">
        <v>439</v>
      </c>
      <c r="D34">
        <v>424</v>
      </c>
      <c r="E34">
        <v>73</v>
      </c>
      <c r="F34">
        <v>170</v>
      </c>
      <c r="G34">
        <v>145</v>
      </c>
      <c r="H34">
        <v>10377</v>
      </c>
      <c r="I34">
        <v>10409</v>
      </c>
      <c r="J34">
        <v>37</v>
      </c>
      <c r="K34">
        <v>5</v>
      </c>
      <c r="L34">
        <v>10216</v>
      </c>
      <c r="M34">
        <v>7</v>
      </c>
      <c r="N34">
        <v>0</v>
      </c>
      <c r="O34">
        <v>1280</v>
      </c>
      <c r="P34">
        <v>7</v>
      </c>
      <c r="Q34">
        <v>30</v>
      </c>
      <c r="R34">
        <v>103</v>
      </c>
      <c r="T34" s="30" t="s">
        <v>122</v>
      </c>
      <c r="U34" s="31">
        <v>98</v>
      </c>
    </row>
    <row r="35" spans="1:21">
      <c r="A35" t="s">
        <v>39</v>
      </c>
      <c r="B35">
        <v>5671</v>
      </c>
      <c r="C35">
        <v>2764</v>
      </c>
      <c r="D35">
        <v>2907</v>
      </c>
      <c r="E35">
        <v>682</v>
      </c>
      <c r="F35">
        <v>656</v>
      </c>
      <c r="G35">
        <v>636</v>
      </c>
      <c r="H35">
        <v>68448</v>
      </c>
      <c r="I35">
        <v>68706</v>
      </c>
      <c r="J35">
        <v>407</v>
      </c>
      <c r="K35">
        <v>149</v>
      </c>
      <c r="L35">
        <v>66419</v>
      </c>
      <c r="M35">
        <v>198</v>
      </c>
      <c r="N35">
        <v>42</v>
      </c>
      <c r="O35">
        <v>12365</v>
      </c>
      <c r="P35">
        <v>47</v>
      </c>
      <c r="Q35">
        <v>176</v>
      </c>
      <c r="R35">
        <v>784</v>
      </c>
      <c r="T35" s="30" t="s">
        <v>123</v>
      </c>
      <c r="U35" s="31">
        <v>259</v>
      </c>
    </row>
    <row r="36" spans="1:21">
      <c r="A36" t="s">
        <v>40</v>
      </c>
      <c r="B36">
        <v>819</v>
      </c>
      <c r="C36">
        <v>487</v>
      </c>
      <c r="D36">
        <v>332</v>
      </c>
      <c r="E36">
        <v>340</v>
      </c>
      <c r="F36">
        <v>227</v>
      </c>
      <c r="G36">
        <v>131</v>
      </c>
      <c r="H36">
        <v>21246</v>
      </c>
      <c r="I36">
        <v>21345</v>
      </c>
      <c r="J36">
        <v>108</v>
      </c>
      <c r="K36">
        <v>9</v>
      </c>
      <c r="L36">
        <v>21042</v>
      </c>
      <c r="M36">
        <v>26</v>
      </c>
      <c r="N36">
        <v>2</v>
      </c>
      <c r="O36">
        <v>1225</v>
      </c>
      <c r="P36">
        <v>4</v>
      </c>
      <c r="Q36">
        <v>21</v>
      </c>
      <c r="R36">
        <v>154</v>
      </c>
      <c r="T36" s="30" t="s">
        <v>124</v>
      </c>
      <c r="U36" s="31"/>
    </row>
    <row r="37" spans="1:21">
      <c r="A37" t="s">
        <v>41</v>
      </c>
      <c r="B37">
        <v>1904</v>
      </c>
      <c r="C37">
        <v>824</v>
      </c>
      <c r="D37">
        <v>1080</v>
      </c>
      <c r="E37">
        <v>281</v>
      </c>
      <c r="F37">
        <v>338</v>
      </c>
      <c r="G37">
        <v>315</v>
      </c>
      <c r="H37">
        <v>32111</v>
      </c>
      <c r="I37">
        <v>32047</v>
      </c>
      <c r="J37">
        <v>256</v>
      </c>
      <c r="K37">
        <v>320</v>
      </c>
      <c r="L37">
        <v>30868</v>
      </c>
      <c r="M37">
        <v>77</v>
      </c>
      <c r="N37">
        <v>144</v>
      </c>
      <c r="O37">
        <v>5565</v>
      </c>
      <c r="P37">
        <v>19</v>
      </c>
      <c r="Q37">
        <v>91</v>
      </c>
      <c r="R37">
        <v>410</v>
      </c>
      <c r="T37" s="30" t="s">
        <v>125</v>
      </c>
      <c r="U37" s="31">
        <v>25</v>
      </c>
    </row>
    <row r="38" spans="1:21">
      <c r="A38" t="s">
        <v>42</v>
      </c>
      <c r="B38">
        <v>91</v>
      </c>
      <c r="C38">
        <v>69</v>
      </c>
      <c r="D38">
        <v>22</v>
      </c>
      <c r="E38">
        <v>69</v>
      </c>
      <c r="F38">
        <v>13</v>
      </c>
      <c r="G38">
        <v>18</v>
      </c>
      <c r="H38">
        <v>9141</v>
      </c>
      <c r="I38">
        <v>9213</v>
      </c>
      <c r="J38">
        <v>74</v>
      </c>
      <c r="K38">
        <v>2</v>
      </c>
      <c r="L38">
        <v>9205</v>
      </c>
      <c r="M38">
        <v>17</v>
      </c>
      <c r="N38">
        <v>1</v>
      </c>
      <c r="O38">
        <v>200</v>
      </c>
      <c r="P38">
        <v>1</v>
      </c>
      <c r="Q38">
        <v>1</v>
      </c>
      <c r="R38">
        <v>25</v>
      </c>
      <c r="T38" s="30" t="s">
        <v>126</v>
      </c>
      <c r="U38" s="31">
        <v>23</v>
      </c>
    </row>
    <row r="39" spans="1:21">
      <c r="A39" t="s">
        <v>43</v>
      </c>
      <c r="B39">
        <v>131</v>
      </c>
      <c r="C39">
        <v>7</v>
      </c>
      <c r="D39">
        <v>124</v>
      </c>
      <c r="E39">
        <v>16</v>
      </c>
      <c r="F39">
        <v>0</v>
      </c>
      <c r="G39">
        <v>64</v>
      </c>
      <c r="H39">
        <v>11611</v>
      </c>
      <c r="I39">
        <v>11627</v>
      </c>
      <c r="J39">
        <v>66</v>
      </c>
      <c r="K39">
        <v>50</v>
      </c>
      <c r="L39">
        <v>10190</v>
      </c>
      <c r="M39">
        <v>6</v>
      </c>
      <c r="N39">
        <v>15</v>
      </c>
      <c r="O39">
        <v>239</v>
      </c>
      <c r="P39">
        <v>0</v>
      </c>
      <c r="Q39">
        <v>0</v>
      </c>
      <c r="R39">
        <v>0</v>
      </c>
      <c r="T39" s="30" t="s">
        <v>127</v>
      </c>
      <c r="U39" s="31">
        <v>112</v>
      </c>
    </row>
    <row r="40" spans="1:21">
      <c r="A40" t="s">
        <v>44</v>
      </c>
      <c r="B40">
        <v>502</v>
      </c>
      <c r="C40">
        <v>0</v>
      </c>
      <c r="D40">
        <v>502</v>
      </c>
      <c r="E40">
        <v>21</v>
      </c>
      <c r="F40">
        <v>2</v>
      </c>
      <c r="G40">
        <v>266</v>
      </c>
      <c r="H40">
        <v>19756</v>
      </c>
      <c r="I40">
        <v>19239</v>
      </c>
      <c r="J40">
        <v>101</v>
      </c>
      <c r="K40">
        <v>618</v>
      </c>
      <c r="L40">
        <v>15179</v>
      </c>
      <c r="M40">
        <v>5</v>
      </c>
      <c r="N40">
        <v>166</v>
      </c>
      <c r="O40">
        <v>671</v>
      </c>
      <c r="P40">
        <v>0</v>
      </c>
      <c r="Q40">
        <v>1</v>
      </c>
      <c r="R40">
        <v>1</v>
      </c>
      <c r="T40" s="30" t="s">
        <v>128</v>
      </c>
      <c r="U40" s="31">
        <v>260</v>
      </c>
    </row>
    <row r="41" spans="1:21">
      <c r="A41" t="s">
        <v>45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3791</v>
      </c>
      <c r="I41">
        <v>3791</v>
      </c>
      <c r="J41">
        <v>0</v>
      </c>
      <c r="K41">
        <v>0</v>
      </c>
      <c r="L41">
        <v>3535</v>
      </c>
      <c r="M41">
        <v>0</v>
      </c>
      <c r="N41">
        <v>0</v>
      </c>
      <c r="O41">
        <v>366</v>
      </c>
      <c r="P41">
        <v>2</v>
      </c>
      <c r="Q41">
        <v>1</v>
      </c>
      <c r="R41">
        <v>0</v>
      </c>
      <c r="T41" s="30" t="s">
        <v>129</v>
      </c>
      <c r="U41" s="31">
        <v>118</v>
      </c>
    </row>
    <row r="42" spans="1:21">
      <c r="A42" t="s">
        <v>46</v>
      </c>
      <c r="B42">
        <v>5</v>
      </c>
      <c r="C42">
        <v>1</v>
      </c>
      <c r="D42">
        <v>4</v>
      </c>
      <c r="E42">
        <v>0</v>
      </c>
      <c r="F42">
        <v>1</v>
      </c>
      <c r="G42">
        <v>4</v>
      </c>
      <c r="H42">
        <v>4948</v>
      </c>
      <c r="I42">
        <v>4949</v>
      </c>
      <c r="J42">
        <v>6</v>
      </c>
      <c r="K42">
        <v>5</v>
      </c>
      <c r="L42">
        <v>4316</v>
      </c>
      <c r="M42">
        <v>1</v>
      </c>
      <c r="N42">
        <v>0</v>
      </c>
      <c r="O42">
        <v>207</v>
      </c>
      <c r="P42">
        <v>0</v>
      </c>
      <c r="Q42">
        <v>1</v>
      </c>
      <c r="R42">
        <v>0</v>
      </c>
      <c r="T42" s="30" t="s">
        <v>130</v>
      </c>
      <c r="U42" s="31">
        <v>493</v>
      </c>
    </row>
    <row r="43" spans="1:21">
      <c r="A43" t="s">
        <v>47</v>
      </c>
      <c r="B43">
        <v>62</v>
      </c>
      <c r="C43">
        <v>3</v>
      </c>
      <c r="D43">
        <v>59</v>
      </c>
      <c r="E43">
        <v>0</v>
      </c>
      <c r="F43">
        <v>1</v>
      </c>
      <c r="G43">
        <v>46</v>
      </c>
      <c r="H43">
        <v>13404</v>
      </c>
      <c r="I43">
        <v>13402</v>
      </c>
      <c r="J43">
        <v>0</v>
      </c>
      <c r="K43">
        <v>2</v>
      </c>
      <c r="L43">
        <v>9494</v>
      </c>
      <c r="M43">
        <v>0</v>
      </c>
      <c r="N43">
        <v>0</v>
      </c>
      <c r="O43">
        <v>215</v>
      </c>
      <c r="P43">
        <v>0</v>
      </c>
      <c r="Q43">
        <v>1</v>
      </c>
      <c r="R43">
        <v>0</v>
      </c>
      <c r="T43" s="30" t="s">
        <v>131</v>
      </c>
      <c r="U43" s="31">
        <v>89</v>
      </c>
    </row>
    <row r="44" spans="1:21">
      <c r="A44" t="s">
        <v>48</v>
      </c>
      <c r="B44">
        <v>141</v>
      </c>
      <c r="C44">
        <v>58</v>
      </c>
      <c r="D44">
        <v>83</v>
      </c>
      <c r="E44">
        <v>52</v>
      </c>
      <c r="F44">
        <v>21</v>
      </c>
      <c r="G44">
        <v>26</v>
      </c>
      <c r="H44">
        <v>7523</v>
      </c>
      <c r="I44">
        <v>7540</v>
      </c>
      <c r="J44">
        <v>20</v>
      </c>
      <c r="K44">
        <v>3</v>
      </c>
      <c r="L44">
        <v>7384</v>
      </c>
      <c r="M44">
        <v>5</v>
      </c>
      <c r="N44">
        <v>1</v>
      </c>
      <c r="O44">
        <v>355</v>
      </c>
      <c r="P44">
        <v>3</v>
      </c>
      <c r="Q44">
        <v>3</v>
      </c>
      <c r="R44">
        <v>41</v>
      </c>
      <c r="T44" s="30" t="s">
        <v>132</v>
      </c>
      <c r="U44" s="31">
        <v>7</v>
      </c>
    </row>
    <row r="45" spans="1:21">
      <c r="A45" t="s">
        <v>49</v>
      </c>
      <c r="B45">
        <v>254</v>
      </c>
      <c r="C45">
        <v>129</v>
      </c>
      <c r="D45">
        <v>125</v>
      </c>
      <c r="E45">
        <v>103</v>
      </c>
      <c r="F45">
        <v>58</v>
      </c>
      <c r="G45">
        <v>33</v>
      </c>
      <c r="H45">
        <v>7857</v>
      </c>
      <c r="I45">
        <v>7873</v>
      </c>
      <c r="J45">
        <v>45</v>
      </c>
      <c r="K45">
        <v>29</v>
      </c>
      <c r="L45">
        <v>7843</v>
      </c>
      <c r="M45">
        <v>13</v>
      </c>
      <c r="N45">
        <v>6</v>
      </c>
      <c r="O45">
        <v>207</v>
      </c>
      <c r="P45">
        <v>0</v>
      </c>
      <c r="Q45">
        <v>10</v>
      </c>
      <c r="R45">
        <v>49</v>
      </c>
      <c r="T45" s="30" t="s">
        <v>133</v>
      </c>
      <c r="U45" s="31">
        <v>20</v>
      </c>
    </row>
    <row r="46" spans="1:21" ht="15.75" thickBot="1">
      <c r="A46" t="s">
        <v>50</v>
      </c>
      <c r="B46">
        <v>1613</v>
      </c>
      <c r="C46">
        <v>643</v>
      </c>
      <c r="D46">
        <v>970</v>
      </c>
      <c r="E46">
        <v>372</v>
      </c>
      <c r="F46">
        <v>282</v>
      </c>
      <c r="G46">
        <v>229</v>
      </c>
      <c r="H46">
        <v>15115</v>
      </c>
      <c r="I46">
        <v>15184</v>
      </c>
      <c r="J46">
        <v>86</v>
      </c>
      <c r="K46">
        <v>17</v>
      </c>
      <c r="L46">
        <v>15097</v>
      </c>
      <c r="M46">
        <v>22</v>
      </c>
      <c r="N46">
        <v>7</v>
      </c>
      <c r="O46">
        <v>1349</v>
      </c>
      <c r="P46">
        <v>15</v>
      </c>
      <c r="Q46">
        <v>43</v>
      </c>
      <c r="R46">
        <v>131</v>
      </c>
      <c r="T46" s="32" t="s">
        <v>134</v>
      </c>
      <c r="U46" s="31">
        <v>49</v>
      </c>
    </row>
    <row r="47" spans="1:21" ht="15.75" thickTop="1">
      <c r="A47" t="s">
        <v>51</v>
      </c>
      <c r="B47">
        <v>3951</v>
      </c>
      <c r="C47">
        <v>1049</v>
      </c>
      <c r="D47">
        <v>2902</v>
      </c>
      <c r="E47">
        <v>374</v>
      </c>
      <c r="F47">
        <v>560</v>
      </c>
      <c r="G47">
        <v>312</v>
      </c>
      <c r="H47">
        <v>30113</v>
      </c>
      <c r="I47">
        <v>30166</v>
      </c>
      <c r="J47">
        <v>172</v>
      </c>
      <c r="K47">
        <v>119</v>
      </c>
      <c r="L47">
        <v>29450</v>
      </c>
      <c r="M47">
        <v>64</v>
      </c>
      <c r="N47">
        <v>39</v>
      </c>
      <c r="O47">
        <v>1782</v>
      </c>
      <c r="P47">
        <v>19</v>
      </c>
      <c r="Q47">
        <v>68</v>
      </c>
      <c r="R47">
        <v>2</v>
      </c>
      <c r="U47" s="31">
        <v>9207</v>
      </c>
    </row>
    <row r="48" spans="1:21">
      <c r="A48" t="s">
        <v>52</v>
      </c>
      <c r="B48">
        <v>2282</v>
      </c>
      <c r="C48">
        <v>636</v>
      </c>
      <c r="D48">
        <v>1646</v>
      </c>
      <c r="E48">
        <v>419</v>
      </c>
      <c r="F48">
        <v>166</v>
      </c>
      <c r="G48">
        <v>304</v>
      </c>
      <c r="H48">
        <v>22949</v>
      </c>
      <c r="I48">
        <v>23010</v>
      </c>
      <c r="J48">
        <v>71</v>
      </c>
      <c r="K48">
        <v>10</v>
      </c>
      <c r="L48">
        <v>22920</v>
      </c>
      <c r="M48">
        <v>34</v>
      </c>
      <c r="N48">
        <v>0</v>
      </c>
      <c r="O48">
        <v>1738</v>
      </c>
      <c r="P48">
        <v>14</v>
      </c>
      <c r="Q48">
        <v>78</v>
      </c>
      <c r="R48">
        <v>168</v>
      </c>
    </row>
    <row r="49" spans="1:18">
      <c r="A49" t="s">
        <v>53</v>
      </c>
      <c r="B49">
        <v>1355</v>
      </c>
      <c r="C49">
        <v>450</v>
      </c>
      <c r="D49">
        <v>905</v>
      </c>
      <c r="E49">
        <v>134</v>
      </c>
      <c r="F49">
        <v>267</v>
      </c>
      <c r="G49">
        <v>154</v>
      </c>
      <c r="H49">
        <v>10852</v>
      </c>
      <c r="I49">
        <v>10779</v>
      </c>
      <c r="J49">
        <v>81</v>
      </c>
      <c r="K49">
        <v>154</v>
      </c>
      <c r="L49">
        <v>10181</v>
      </c>
      <c r="M49">
        <v>24</v>
      </c>
      <c r="N49">
        <v>24</v>
      </c>
      <c r="O49">
        <v>1061</v>
      </c>
      <c r="P49">
        <v>9</v>
      </c>
      <c r="Q49">
        <v>27</v>
      </c>
      <c r="R49">
        <v>114</v>
      </c>
    </row>
    <row r="50" spans="1:18">
      <c r="A50" t="s">
        <v>54</v>
      </c>
      <c r="B50">
        <v>2812</v>
      </c>
      <c r="C50">
        <v>1090</v>
      </c>
      <c r="D50">
        <v>1722</v>
      </c>
      <c r="E50">
        <v>327</v>
      </c>
      <c r="F50">
        <v>415</v>
      </c>
      <c r="G50">
        <v>334</v>
      </c>
      <c r="H50">
        <v>28911</v>
      </c>
      <c r="I50">
        <v>29186</v>
      </c>
      <c r="J50">
        <v>282</v>
      </c>
      <c r="K50">
        <v>7</v>
      </c>
      <c r="L50">
        <v>28845</v>
      </c>
      <c r="M50">
        <v>159</v>
      </c>
      <c r="N50">
        <v>0</v>
      </c>
      <c r="O50">
        <v>4703</v>
      </c>
      <c r="P50">
        <v>46</v>
      </c>
      <c r="Q50">
        <v>113</v>
      </c>
      <c r="R50">
        <v>395</v>
      </c>
    </row>
    <row r="51" spans="1:18">
      <c r="A51" t="s">
        <v>55</v>
      </c>
      <c r="B51">
        <v>418</v>
      </c>
      <c r="C51">
        <v>284</v>
      </c>
      <c r="D51">
        <v>134</v>
      </c>
      <c r="E51">
        <v>60</v>
      </c>
      <c r="F51">
        <v>97</v>
      </c>
      <c r="G51">
        <v>62</v>
      </c>
      <c r="H51">
        <v>10713</v>
      </c>
      <c r="I51">
        <v>10727</v>
      </c>
      <c r="J51">
        <v>16</v>
      </c>
      <c r="K51">
        <v>2</v>
      </c>
      <c r="L51">
        <v>10654</v>
      </c>
      <c r="M51">
        <v>3</v>
      </c>
      <c r="N51">
        <v>1</v>
      </c>
      <c r="O51">
        <v>607</v>
      </c>
      <c r="P51">
        <v>1</v>
      </c>
      <c r="Q51">
        <v>9</v>
      </c>
      <c r="R51">
        <v>68</v>
      </c>
    </row>
    <row r="52" spans="1:18">
      <c r="A52" t="s">
        <v>56</v>
      </c>
      <c r="B52">
        <v>1768</v>
      </c>
      <c r="C52">
        <v>767</v>
      </c>
      <c r="D52">
        <v>1001</v>
      </c>
      <c r="E52">
        <v>315</v>
      </c>
      <c r="F52">
        <v>311</v>
      </c>
      <c r="G52">
        <v>186</v>
      </c>
      <c r="H52">
        <v>22785</v>
      </c>
      <c r="I52">
        <v>22678</v>
      </c>
      <c r="J52">
        <v>65</v>
      </c>
      <c r="K52">
        <v>172</v>
      </c>
      <c r="L52">
        <v>22000</v>
      </c>
      <c r="M52">
        <v>30</v>
      </c>
      <c r="N52">
        <v>52</v>
      </c>
      <c r="O52">
        <v>1197</v>
      </c>
      <c r="P52">
        <v>16</v>
      </c>
      <c r="Q52">
        <v>34</v>
      </c>
      <c r="R52">
        <v>66</v>
      </c>
    </row>
    <row r="53" spans="1:18">
      <c r="A53" t="s">
        <v>57</v>
      </c>
      <c r="B53">
        <v>153</v>
      </c>
      <c r="C53">
        <v>111</v>
      </c>
      <c r="D53">
        <v>42</v>
      </c>
      <c r="E53">
        <v>41</v>
      </c>
      <c r="F53">
        <v>89</v>
      </c>
      <c r="G53">
        <v>17</v>
      </c>
      <c r="H53">
        <v>10560</v>
      </c>
      <c r="I53">
        <v>10561</v>
      </c>
      <c r="J53">
        <v>1</v>
      </c>
      <c r="K53">
        <v>0</v>
      </c>
      <c r="L53">
        <v>10385</v>
      </c>
      <c r="M53">
        <v>1</v>
      </c>
      <c r="N53">
        <v>0</v>
      </c>
      <c r="O53">
        <v>272</v>
      </c>
      <c r="P53">
        <v>0</v>
      </c>
      <c r="Q53">
        <v>4</v>
      </c>
      <c r="R53">
        <v>14</v>
      </c>
    </row>
    <row r="54" spans="1:18">
      <c r="A54" t="s">
        <v>58</v>
      </c>
      <c r="B54">
        <v>135</v>
      </c>
      <c r="C54">
        <v>72</v>
      </c>
      <c r="D54">
        <v>63</v>
      </c>
      <c r="E54">
        <v>176</v>
      </c>
      <c r="F54">
        <v>22</v>
      </c>
      <c r="G54">
        <v>35</v>
      </c>
      <c r="H54">
        <v>14741</v>
      </c>
      <c r="I54">
        <v>14563</v>
      </c>
      <c r="J54">
        <v>49</v>
      </c>
      <c r="K54">
        <v>227</v>
      </c>
      <c r="L54">
        <v>14462</v>
      </c>
      <c r="M54">
        <v>7</v>
      </c>
      <c r="N54">
        <v>56</v>
      </c>
      <c r="O54">
        <v>697</v>
      </c>
      <c r="P54">
        <v>5</v>
      </c>
      <c r="Q54">
        <v>6</v>
      </c>
      <c r="R54">
        <v>40</v>
      </c>
    </row>
    <row r="55" spans="1:18">
      <c r="A55" t="s">
        <v>59</v>
      </c>
      <c r="B55">
        <v>425</v>
      </c>
      <c r="C55">
        <v>202</v>
      </c>
      <c r="D55">
        <v>223</v>
      </c>
      <c r="E55">
        <v>126</v>
      </c>
      <c r="F55">
        <v>212</v>
      </c>
      <c r="G55">
        <v>57</v>
      </c>
      <c r="H55">
        <v>14852</v>
      </c>
      <c r="I55">
        <v>14933</v>
      </c>
      <c r="J55">
        <v>82</v>
      </c>
      <c r="K55">
        <v>1</v>
      </c>
      <c r="L55">
        <v>14520</v>
      </c>
      <c r="M55">
        <v>14</v>
      </c>
      <c r="N55">
        <v>1</v>
      </c>
      <c r="O55">
        <v>757</v>
      </c>
      <c r="P55">
        <v>7</v>
      </c>
      <c r="Q55">
        <v>8</v>
      </c>
      <c r="R55">
        <v>33</v>
      </c>
    </row>
  </sheetData>
  <sheetProtection autoFilter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2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197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60005</v>
      </c>
      <c r="C2" s="7">
        <f>May!D2</f>
        <v>58885</v>
      </c>
      <c r="D2" s="7">
        <f>JuneR!I2</f>
        <v>58775</v>
      </c>
      <c r="E2" s="7">
        <f>JuneR!J2</f>
        <v>356</v>
      </c>
      <c r="F2" s="7">
        <f>JuneR!K2</f>
        <v>467</v>
      </c>
      <c r="G2" s="7">
        <f>JuneR!L2</f>
        <v>57538</v>
      </c>
      <c r="H2" s="7">
        <f>JuneR!M2</f>
        <v>167</v>
      </c>
      <c r="I2" s="7">
        <f>JuneR!N2</f>
        <v>173</v>
      </c>
      <c r="J2" s="7">
        <f>JuneR!B2</f>
        <v>7204</v>
      </c>
      <c r="K2" s="7">
        <f>JuneR!C2</f>
        <v>2666</v>
      </c>
      <c r="L2" s="7">
        <f>JuneR!D2</f>
        <v>4538</v>
      </c>
      <c r="M2" s="7">
        <f>JuneR!U2</f>
        <v>546</v>
      </c>
      <c r="N2" s="7">
        <f>JuneR!G2</f>
        <v>611</v>
      </c>
      <c r="O2" s="7">
        <f>JuneR!O2</f>
        <v>6401</v>
      </c>
      <c r="P2" s="7">
        <f>JuneR!P2</f>
        <v>77</v>
      </c>
      <c r="Q2" s="7">
        <f>JuneR!Q2</f>
        <v>173</v>
      </c>
      <c r="R2" s="7">
        <f>JuneR!R2</f>
        <v>2</v>
      </c>
      <c r="S2" s="7">
        <f>JuneR!E2</f>
        <v>982</v>
      </c>
      <c r="T2" s="7">
        <f>JuneR!F2</f>
        <v>1076</v>
      </c>
    </row>
    <row r="3" spans="1:20">
      <c r="A3" s="8" t="s">
        <v>8</v>
      </c>
      <c r="B3" s="8">
        <f>'YTD Totals'!B3</f>
        <v>26133</v>
      </c>
      <c r="C3" s="8">
        <f>May!D3</f>
        <v>25696</v>
      </c>
      <c r="D3" s="8">
        <f>JuneR!I3</f>
        <v>25866</v>
      </c>
      <c r="E3" s="8">
        <f>JuneR!J3</f>
        <v>262</v>
      </c>
      <c r="F3" s="8">
        <f>JuneR!K3</f>
        <v>93</v>
      </c>
      <c r="G3" s="8">
        <f>JuneR!L3</f>
        <v>25460</v>
      </c>
      <c r="H3" s="8">
        <f>JuneR!M3</f>
        <v>105</v>
      </c>
      <c r="I3" s="8">
        <f>JuneR!N3</f>
        <v>53</v>
      </c>
      <c r="J3" s="8">
        <f>JuneR!B3</f>
        <v>3224</v>
      </c>
      <c r="K3" s="8">
        <f>JuneR!C3</f>
        <v>1117</v>
      </c>
      <c r="L3" s="8">
        <f>JuneR!D3</f>
        <v>2107</v>
      </c>
      <c r="M3" s="8">
        <f>JuneR!U3</f>
        <v>273</v>
      </c>
      <c r="N3" s="8">
        <f>JuneR!G3</f>
        <v>308</v>
      </c>
      <c r="O3" s="8">
        <f>JuneR!O3</f>
        <v>3909</v>
      </c>
      <c r="P3" s="8">
        <f>JuneR!P3</f>
        <v>45</v>
      </c>
      <c r="Q3" s="8">
        <f>JuneR!Q3</f>
        <v>123</v>
      </c>
      <c r="R3" s="8">
        <f>JuneR!R3</f>
        <v>3</v>
      </c>
      <c r="S3" s="8">
        <f>JuneR!E3</f>
        <v>334</v>
      </c>
      <c r="T3" s="8">
        <f>JuneR!F3</f>
        <v>396</v>
      </c>
    </row>
    <row r="4" spans="1:20">
      <c r="A4" s="7" t="s">
        <v>9</v>
      </c>
      <c r="B4" s="7">
        <f>'YTD Totals'!B4</f>
        <v>67246</v>
      </c>
      <c r="C4" s="7">
        <f>May!D4</f>
        <v>65809</v>
      </c>
      <c r="D4" s="7">
        <f>JuneR!I4</f>
        <v>65919</v>
      </c>
      <c r="E4" s="7">
        <f>JuneR!J4</f>
        <v>597</v>
      </c>
      <c r="F4" s="7">
        <f>JuneR!K4</f>
        <v>464</v>
      </c>
      <c r="G4" s="7">
        <f>JuneR!L4</f>
        <v>62780</v>
      </c>
      <c r="H4" s="7">
        <f>JuneR!M4</f>
        <v>372</v>
      </c>
      <c r="I4" s="7">
        <f>JuneR!N4</f>
        <v>107</v>
      </c>
      <c r="J4" s="7">
        <f>JuneR!B4</f>
        <v>12894</v>
      </c>
      <c r="K4" s="7">
        <f>JuneR!C4</f>
        <v>3921</v>
      </c>
      <c r="L4" s="7">
        <f>JuneR!D4</f>
        <v>8973</v>
      </c>
      <c r="M4" s="7">
        <f>JuneR!U5</f>
        <v>990</v>
      </c>
      <c r="N4" s="7">
        <f>JuneR!G4</f>
        <v>934</v>
      </c>
      <c r="O4" s="7">
        <f>JuneR!O4</f>
        <v>6544</v>
      </c>
      <c r="P4" s="7">
        <f>JuneR!P4</f>
        <v>103</v>
      </c>
      <c r="Q4" s="7">
        <f>JuneR!Q4</f>
        <v>265</v>
      </c>
      <c r="R4" s="7">
        <f>JuneR!R4</f>
        <v>6</v>
      </c>
      <c r="S4" s="7">
        <f>JuneR!E4</f>
        <v>851</v>
      </c>
      <c r="T4" s="7">
        <f>JuneR!F4</f>
        <v>1022</v>
      </c>
    </row>
    <row r="5" spans="1:20">
      <c r="A5" s="8" t="s">
        <v>10</v>
      </c>
      <c r="B5" s="8">
        <f>'YTD Totals'!B5</f>
        <v>11962</v>
      </c>
      <c r="C5" s="8">
        <f>May!D5</f>
        <v>12101</v>
      </c>
      <c r="D5" s="8">
        <f>JuneR!I5</f>
        <v>12107</v>
      </c>
      <c r="E5" s="8">
        <f>JuneR!J5</f>
        <v>7</v>
      </c>
      <c r="F5" s="8">
        <f>JuneR!K5</f>
        <v>1</v>
      </c>
      <c r="G5" s="8">
        <f>JuneR!L5</f>
        <v>11830</v>
      </c>
      <c r="H5" s="8">
        <f>JuneR!M5</f>
        <v>1</v>
      </c>
      <c r="I5" s="8">
        <f>JuneR!N5</f>
        <v>0</v>
      </c>
      <c r="J5" s="8">
        <f>JuneR!B5</f>
        <v>564</v>
      </c>
      <c r="K5" s="8">
        <f>JuneR!C5</f>
        <v>111</v>
      </c>
      <c r="L5" s="8">
        <f>JuneR!D5</f>
        <v>453</v>
      </c>
      <c r="M5" s="8">
        <f>JuneR!U7</f>
        <v>13</v>
      </c>
      <c r="N5" s="8">
        <f>JuneR!G5</f>
        <v>25</v>
      </c>
      <c r="O5" s="8">
        <f>JuneR!O5</f>
        <v>161</v>
      </c>
      <c r="P5" s="8">
        <f>JuneR!P5</f>
        <v>2</v>
      </c>
      <c r="Q5" s="8">
        <f>JuneR!Q5</f>
        <v>3</v>
      </c>
      <c r="R5" s="8">
        <f>JuneR!R5</f>
        <v>0</v>
      </c>
      <c r="S5" s="8">
        <f>JuneR!E5</f>
        <v>77</v>
      </c>
      <c r="T5" s="8">
        <f>JuneR!F5</f>
        <v>21</v>
      </c>
    </row>
    <row r="6" spans="1:20">
      <c r="A6" s="7" t="s">
        <v>11</v>
      </c>
      <c r="B6" s="7">
        <f>'YTD Totals'!B6</f>
        <v>57156</v>
      </c>
      <c r="C6" s="7">
        <f>May!D6</f>
        <v>58573</v>
      </c>
      <c r="D6" s="7">
        <f>JuneR!I6</f>
        <v>58984</v>
      </c>
      <c r="E6" s="7">
        <f>JuneR!J6</f>
        <v>577</v>
      </c>
      <c r="F6" s="7">
        <f>JuneR!K6</f>
        <v>146</v>
      </c>
      <c r="G6" s="7">
        <f>JuneR!L6</f>
        <v>56667</v>
      </c>
      <c r="H6" s="7">
        <f>JuneR!M6</f>
        <v>343</v>
      </c>
      <c r="I6" s="7">
        <f>JuneR!N6</f>
        <v>103</v>
      </c>
      <c r="J6" s="7">
        <f>JuneR!B6</f>
        <v>8614</v>
      </c>
      <c r="K6" s="7">
        <f>JuneR!C6</f>
        <v>2823</v>
      </c>
      <c r="L6" s="7">
        <f>JuneR!D6</f>
        <v>5791</v>
      </c>
      <c r="M6" s="7">
        <f>JuneR!U8</f>
        <v>322</v>
      </c>
      <c r="N6" s="7">
        <f>JuneR!G6</f>
        <v>828</v>
      </c>
      <c r="O6" s="7">
        <f>JuneR!O6</f>
        <v>12218</v>
      </c>
      <c r="P6" s="7">
        <f>JuneR!P6</f>
        <v>140</v>
      </c>
      <c r="Q6" s="7">
        <f>JuneR!Q6</f>
        <v>242</v>
      </c>
      <c r="R6" s="7">
        <f>JuneR!R6</f>
        <v>5</v>
      </c>
      <c r="S6" s="7">
        <f>JuneR!E6</f>
        <v>1117</v>
      </c>
      <c r="T6" s="7">
        <f>JuneR!F6</f>
        <v>1047</v>
      </c>
    </row>
    <row r="7" spans="1:20">
      <c r="A7" s="8" t="s">
        <v>12</v>
      </c>
      <c r="B7" s="8">
        <f>'YTD Totals'!B7</f>
        <v>14058</v>
      </c>
      <c r="C7" s="8">
        <f>May!D7</f>
        <v>14402</v>
      </c>
      <c r="D7" s="8">
        <f>JuneR!I7</f>
        <v>14476</v>
      </c>
      <c r="E7" s="8">
        <f>JuneR!J7</f>
        <v>92</v>
      </c>
      <c r="F7" s="8">
        <f>JuneR!K7</f>
        <v>18</v>
      </c>
      <c r="G7" s="8">
        <f>JuneR!L7</f>
        <v>14377</v>
      </c>
      <c r="H7" s="8">
        <f>JuneR!M7</f>
        <v>38</v>
      </c>
      <c r="I7" s="8">
        <f>JuneR!N7</f>
        <v>4</v>
      </c>
      <c r="J7" s="8">
        <f>JuneR!B7</f>
        <v>733</v>
      </c>
      <c r="K7" s="8">
        <f>JuneR!C7</f>
        <v>406</v>
      </c>
      <c r="L7" s="8">
        <f>JuneR!D7</f>
        <v>327</v>
      </c>
      <c r="M7" s="8">
        <f>JuneR!U9</f>
        <v>15</v>
      </c>
      <c r="N7" s="8">
        <f>JuneR!G7</f>
        <v>86</v>
      </c>
      <c r="O7" s="8">
        <f>JuneR!O7</f>
        <v>630</v>
      </c>
      <c r="P7" s="8">
        <f>JuneR!P7</f>
        <v>7</v>
      </c>
      <c r="Q7" s="8">
        <f>JuneR!Q7</f>
        <v>13</v>
      </c>
      <c r="R7" s="8">
        <f>JuneR!R7</f>
        <v>0</v>
      </c>
      <c r="S7" s="8">
        <f>JuneR!E7</f>
        <v>127</v>
      </c>
      <c r="T7" s="8">
        <f>JuneR!F7</f>
        <v>135</v>
      </c>
    </row>
    <row r="8" spans="1:20">
      <c r="A8" s="7" t="s">
        <v>13</v>
      </c>
      <c r="B8" s="7">
        <f>'YTD Totals'!B8</f>
        <v>9608</v>
      </c>
      <c r="C8" s="7">
        <f>May!D8</f>
        <v>9604</v>
      </c>
      <c r="D8" s="7">
        <f>JuneR!I8</f>
        <v>9498</v>
      </c>
      <c r="E8" s="7">
        <f>JuneR!J8</f>
        <v>0</v>
      </c>
      <c r="F8" s="7">
        <f>JuneR!K8</f>
        <v>106</v>
      </c>
      <c r="G8" s="7">
        <f>JuneR!L8</f>
        <v>9353</v>
      </c>
      <c r="H8" s="7">
        <f>JuneR!M8</f>
        <v>0</v>
      </c>
      <c r="I8" s="7">
        <f>JuneR!N8</f>
        <v>7</v>
      </c>
      <c r="J8" s="7">
        <f>JuneR!B8</f>
        <v>404</v>
      </c>
      <c r="K8" s="7">
        <f>JuneR!C8</f>
        <v>308</v>
      </c>
      <c r="L8" s="7">
        <f>JuneR!D8</f>
        <v>96</v>
      </c>
      <c r="M8" s="7">
        <f>JuneR!U10</f>
        <v>18</v>
      </c>
      <c r="N8" s="7">
        <f>JuneR!G8</f>
        <v>54</v>
      </c>
      <c r="O8" s="7">
        <f>JuneR!O8</f>
        <v>487</v>
      </c>
      <c r="P8" s="7">
        <f>JuneR!P8</f>
        <v>2</v>
      </c>
      <c r="Q8" s="7">
        <f>JuneR!Q8</f>
        <v>14</v>
      </c>
      <c r="R8" s="7">
        <f>JuneR!R8</f>
        <v>0</v>
      </c>
      <c r="S8" s="7">
        <f>JuneR!E8</f>
        <v>46</v>
      </c>
      <c r="T8" s="7">
        <f>JuneR!F8</f>
        <v>96</v>
      </c>
    </row>
    <row r="9" spans="1:20">
      <c r="A9" s="8" t="s">
        <v>14</v>
      </c>
      <c r="B9" s="8">
        <f>'YTD Totals'!B9</f>
        <v>8361</v>
      </c>
      <c r="C9" s="8">
        <f>May!D9</f>
        <v>8105</v>
      </c>
      <c r="D9" s="8">
        <f>JuneR!I9</f>
        <v>8156</v>
      </c>
      <c r="E9" s="8">
        <f>JuneR!J9</f>
        <v>93</v>
      </c>
      <c r="F9" s="8">
        <f>JuneR!K9</f>
        <v>42</v>
      </c>
      <c r="G9" s="8">
        <f>JuneR!L9</f>
        <v>8060</v>
      </c>
      <c r="H9" s="8">
        <f>JuneR!M9</f>
        <v>20</v>
      </c>
      <c r="I9" s="8">
        <f>JuneR!N9</f>
        <v>6</v>
      </c>
      <c r="J9" s="8">
        <f>JuneR!B9</f>
        <v>414</v>
      </c>
      <c r="K9" s="8">
        <f>JuneR!C9</f>
        <v>191</v>
      </c>
      <c r="L9" s="8">
        <f>JuneR!D9</f>
        <v>223</v>
      </c>
      <c r="M9" s="8">
        <f>JuneR!U11</f>
        <v>19</v>
      </c>
      <c r="N9" s="8">
        <f>JuneR!G9</f>
        <v>59</v>
      </c>
      <c r="O9" s="8">
        <f>JuneR!O9</f>
        <v>203</v>
      </c>
      <c r="P9" s="8">
        <f>JuneR!P9</f>
        <v>3</v>
      </c>
      <c r="Q9" s="8">
        <f>JuneR!Q9</f>
        <v>23</v>
      </c>
      <c r="R9" s="8">
        <f>JuneR!R9</f>
        <v>5</v>
      </c>
      <c r="S9" s="8">
        <f>JuneR!E9</f>
        <v>40</v>
      </c>
      <c r="T9" s="8">
        <f>JuneR!F9</f>
        <v>18</v>
      </c>
    </row>
    <row r="10" spans="1:20">
      <c r="A10" s="7" t="s">
        <v>15</v>
      </c>
      <c r="B10" s="7">
        <f>'YTD Totals'!B10</f>
        <v>5366</v>
      </c>
      <c r="C10" s="7">
        <f>May!D10</f>
        <v>5407</v>
      </c>
      <c r="D10" s="7">
        <f>JuneR!I10</f>
        <v>5443</v>
      </c>
      <c r="E10" s="7">
        <f>JuneR!J10</f>
        <v>44</v>
      </c>
      <c r="F10" s="7">
        <f>JuneR!K10</f>
        <v>8</v>
      </c>
      <c r="G10" s="7">
        <f>JuneR!L10</f>
        <v>5361</v>
      </c>
      <c r="H10" s="7">
        <f>JuneR!M10</f>
        <v>0</v>
      </c>
      <c r="I10" s="7">
        <f>JuneR!N10</f>
        <v>4</v>
      </c>
      <c r="J10" s="7">
        <f>JuneR!B10</f>
        <v>425</v>
      </c>
      <c r="K10" s="7">
        <f>JuneR!C10</f>
        <v>29</v>
      </c>
      <c r="L10" s="7">
        <f>JuneR!D10</f>
        <v>396</v>
      </c>
      <c r="M10" s="7">
        <f>JuneR!U12</f>
        <v>2</v>
      </c>
      <c r="N10" s="7">
        <f>JuneR!G10</f>
        <v>40</v>
      </c>
      <c r="O10" s="7">
        <f>JuneR!O10</f>
        <v>137</v>
      </c>
      <c r="P10" s="7">
        <f>JuneR!P10</f>
        <v>17</v>
      </c>
      <c r="Q10" s="7">
        <f>JuneR!Q10</f>
        <v>20</v>
      </c>
      <c r="R10" s="7">
        <f>JuneR!R10</f>
        <v>0</v>
      </c>
      <c r="S10" s="7">
        <f>JuneR!E10</f>
        <v>30</v>
      </c>
      <c r="T10" s="7">
        <f>JuneR!F10</f>
        <v>0</v>
      </c>
    </row>
    <row r="11" spans="1:20">
      <c r="A11" s="8" t="s">
        <v>16</v>
      </c>
      <c r="B11" s="8">
        <f>'YTD Totals'!B11</f>
        <v>35730</v>
      </c>
      <c r="C11" s="8">
        <f>May!D11</f>
        <v>361</v>
      </c>
      <c r="D11" s="8">
        <f>JuneR!I11</f>
        <v>361</v>
      </c>
      <c r="E11" s="8">
        <f>JuneR!J11</f>
        <v>0</v>
      </c>
      <c r="F11" s="8">
        <f>JuneR!K11</f>
        <v>0</v>
      </c>
      <c r="G11" s="8">
        <f>JuneR!L11</f>
        <v>361</v>
      </c>
      <c r="H11" s="8">
        <f>JuneR!M11</f>
        <v>0</v>
      </c>
      <c r="I11" s="8">
        <f>JuneR!N11</f>
        <v>0</v>
      </c>
      <c r="J11" s="8">
        <f>JuneR!B11</f>
        <v>0</v>
      </c>
      <c r="K11" s="8">
        <f>JuneR!C11</f>
        <v>0</v>
      </c>
      <c r="L11" s="8">
        <f>JuneR!D11</f>
        <v>0</v>
      </c>
      <c r="M11" s="8"/>
      <c r="N11" s="8">
        <f>JuneR!G11</f>
        <v>0</v>
      </c>
      <c r="O11" s="8">
        <f>JuneR!O11</f>
        <v>44</v>
      </c>
      <c r="P11" s="8">
        <f>JuneR!P11</f>
        <v>0</v>
      </c>
      <c r="Q11" s="8">
        <f>JuneR!Q11</f>
        <v>0</v>
      </c>
      <c r="R11" s="8">
        <f>JuneR!R11</f>
        <v>0</v>
      </c>
      <c r="S11" s="8">
        <f>JuneR!E11</f>
        <v>0</v>
      </c>
      <c r="T11" s="8">
        <f>JuneR!F11</f>
        <v>0</v>
      </c>
    </row>
    <row r="12" spans="1:20">
      <c r="A12" s="9" t="s">
        <v>17</v>
      </c>
      <c r="B12" s="9">
        <f>'YTD Totals'!B12</f>
        <v>2903</v>
      </c>
      <c r="C12" s="9">
        <f>May!D12</f>
        <v>2442</v>
      </c>
      <c r="D12" s="9">
        <f>JuneR!I12</f>
        <v>2451</v>
      </c>
      <c r="E12" s="9">
        <f>JuneR!J12</f>
        <v>20</v>
      </c>
      <c r="F12" s="9">
        <f>JuneR!K12</f>
        <v>17</v>
      </c>
      <c r="G12" s="9">
        <f>JuneR!L12</f>
        <v>2401</v>
      </c>
      <c r="H12" s="9">
        <f>JuneR!M12</f>
        <v>12</v>
      </c>
      <c r="I12" s="9">
        <f>JuneR!N12</f>
        <v>7</v>
      </c>
      <c r="J12" s="9">
        <f>JuneR!B12</f>
        <v>191</v>
      </c>
      <c r="K12" s="9">
        <f>JuneR!C12</f>
        <v>44</v>
      </c>
      <c r="L12" s="9">
        <f>JuneR!D12</f>
        <v>147</v>
      </c>
      <c r="M12" s="9"/>
      <c r="N12" s="9">
        <f>JuneR!G12</f>
        <v>35</v>
      </c>
      <c r="O12" s="9">
        <f>JuneR!O12</f>
        <v>495</v>
      </c>
      <c r="P12" s="9">
        <f>JuneR!P12</f>
        <v>15</v>
      </c>
      <c r="Q12" s="9">
        <f>JuneR!Q12</f>
        <v>10</v>
      </c>
      <c r="R12" s="9">
        <f>JuneR!R12</f>
        <v>0</v>
      </c>
      <c r="S12" s="9">
        <f>JuneR!E12</f>
        <v>14</v>
      </c>
      <c r="T12" s="9">
        <f>JuneR!F12</f>
        <v>28</v>
      </c>
    </row>
    <row r="13" spans="1:20">
      <c r="A13" s="9" t="s">
        <v>18</v>
      </c>
      <c r="B13" s="9">
        <f>'YTD Totals'!B13</f>
        <v>4779</v>
      </c>
      <c r="C13" s="9">
        <f>May!D13</f>
        <v>4845</v>
      </c>
      <c r="D13" s="9">
        <f>JuneR!I13</f>
        <v>4839</v>
      </c>
      <c r="E13" s="9">
        <f>JuneR!J13</f>
        <v>65</v>
      </c>
      <c r="F13" s="9">
        <f>JuneR!K13</f>
        <v>60</v>
      </c>
      <c r="G13" s="9">
        <f>JuneR!L13</f>
        <v>4747</v>
      </c>
      <c r="H13" s="9">
        <f>JuneR!M13</f>
        <v>37</v>
      </c>
      <c r="I13" s="9">
        <f>JuneR!N13</f>
        <v>13</v>
      </c>
      <c r="J13" s="9">
        <f>JuneR!B13</f>
        <v>478</v>
      </c>
      <c r="K13" s="9">
        <f>JuneR!C13</f>
        <v>248</v>
      </c>
      <c r="L13" s="9">
        <f>JuneR!D13</f>
        <v>230</v>
      </c>
      <c r="M13" s="9"/>
      <c r="N13" s="9">
        <f>JuneR!G13</f>
        <v>68</v>
      </c>
      <c r="O13" s="9">
        <f>JuneR!O13</f>
        <v>517</v>
      </c>
      <c r="P13" s="9">
        <f>JuneR!P13</f>
        <v>1</v>
      </c>
      <c r="Q13" s="9">
        <f>JuneR!Q13</f>
        <v>9</v>
      </c>
      <c r="R13" s="9">
        <f>JuneR!R13</f>
        <v>0</v>
      </c>
      <c r="S13" s="9">
        <f>JuneR!E13</f>
        <v>130</v>
      </c>
      <c r="T13" s="9">
        <f>JuneR!F13</f>
        <v>155</v>
      </c>
    </row>
    <row r="14" spans="1:20">
      <c r="A14" s="9" t="s">
        <v>19</v>
      </c>
      <c r="B14" s="9">
        <f>'YTD Totals'!B14</f>
        <v>12816</v>
      </c>
      <c r="C14" s="9">
        <f>May!D14</f>
        <v>11932</v>
      </c>
      <c r="D14" s="9">
        <f>JuneR!I14</f>
        <v>11999</v>
      </c>
      <c r="E14" s="9">
        <f>JuneR!J14</f>
        <v>108</v>
      </c>
      <c r="F14" s="9">
        <f>JuneR!K14</f>
        <v>43</v>
      </c>
      <c r="G14" s="9">
        <f>JuneR!L14</f>
        <v>11739</v>
      </c>
      <c r="H14" s="9">
        <f>JuneR!M14</f>
        <v>58</v>
      </c>
      <c r="I14" s="9">
        <f>JuneR!N14</f>
        <v>10</v>
      </c>
      <c r="J14" s="9">
        <f>JuneR!B14</f>
        <v>949</v>
      </c>
      <c r="K14" s="9">
        <f>JuneR!C14</f>
        <v>426</v>
      </c>
      <c r="L14" s="9">
        <f>JuneR!D14</f>
        <v>523</v>
      </c>
      <c r="M14" s="9"/>
      <c r="N14" s="9">
        <f>JuneR!G14</f>
        <v>132</v>
      </c>
      <c r="O14" s="9">
        <f>JuneR!O14</f>
        <v>1140</v>
      </c>
      <c r="P14" s="9">
        <f>JuneR!P14</f>
        <v>26</v>
      </c>
      <c r="Q14" s="9">
        <f>JuneR!Q14</f>
        <v>30</v>
      </c>
      <c r="R14" s="9">
        <f>JuneR!R14</f>
        <v>2</v>
      </c>
      <c r="S14" s="9">
        <f>JuneR!E14</f>
        <v>332</v>
      </c>
      <c r="T14" s="9">
        <f>JuneR!F14</f>
        <v>171</v>
      </c>
    </row>
    <row r="15" spans="1:20">
      <c r="A15" s="9" t="s">
        <v>20</v>
      </c>
      <c r="B15" s="9">
        <f>'YTD Totals'!B15</f>
        <v>7265</v>
      </c>
      <c r="C15" s="9">
        <f>May!D15</f>
        <v>7640</v>
      </c>
      <c r="D15" s="9">
        <f>JuneR!I15</f>
        <v>7671</v>
      </c>
      <c r="E15" s="9">
        <f>JuneR!J15</f>
        <v>92</v>
      </c>
      <c r="F15" s="9">
        <f>JuneR!K15</f>
        <v>67</v>
      </c>
      <c r="G15" s="9">
        <f>JuneR!L15</f>
        <v>7559</v>
      </c>
      <c r="H15" s="9">
        <f>JuneR!M15</f>
        <v>47</v>
      </c>
      <c r="I15" s="9">
        <f>JuneR!N15</f>
        <v>22</v>
      </c>
      <c r="J15" s="9">
        <f>JuneR!B15</f>
        <v>713</v>
      </c>
      <c r="K15" s="9">
        <f>JuneR!C15</f>
        <v>350</v>
      </c>
      <c r="L15" s="9">
        <f>JuneR!D15</f>
        <v>363</v>
      </c>
      <c r="M15" s="9"/>
      <c r="N15" s="9">
        <f>JuneR!G15</f>
        <v>81</v>
      </c>
      <c r="O15" s="9">
        <f>JuneR!O15</f>
        <v>753</v>
      </c>
      <c r="P15" s="9">
        <f>JuneR!P15</f>
        <v>9</v>
      </c>
      <c r="Q15" s="9">
        <f>JuneR!Q15</f>
        <v>16</v>
      </c>
      <c r="R15" s="9">
        <f>JuneR!R15</f>
        <v>1</v>
      </c>
      <c r="S15" s="9">
        <f>JuneR!E15</f>
        <v>266</v>
      </c>
      <c r="T15" s="9">
        <f>JuneR!F15</f>
        <v>126</v>
      </c>
    </row>
    <row r="16" spans="1:20">
      <c r="A16" s="5" t="s">
        <v>70</v>
      </c>
      <c r="B16" s="5">
        <f>'YTD Totals'!B16</f>
        <v>27763</v>
      </c>
      <c r="C16" s="5">
        <f>SUM(C12:C15)</f>
        <v>26859</v>
      </c>
      <c r="D16" s="5">
        <f t="shared" ref="D16:L16" si="0">SUM(D12:D15)</f>
        <v>26960</v>
      </c>
      <c r="E16" s="5">
        <f t="shared" si="0"/>
        <v>285</v>
      </c>
      <c r="F16" s="5">
        <f t="shared" si="0"/>
        <v>187</v>
      </c>
      <c r="G16" s="5">
        <f t="shared" si="0"/>
        <v>26446</v>
      </c>
      <c r="H16" s="5">
        <f t="shared" si="0"/>
        <v>154</v>
      </c>
      <c r="I16" s="5">
        <f t="shared" si="0"/>
        <v>52</v>
      </c>
      <c r="J16" s="5">
        <f t="shared" si="0"/>
        <v>2331</v>
      </c>
      <c r="K16" s="5">
        <f t="shared" si="0"/>
        <v>1068</v>
      </c>
      <c r="L16" s="5">
        <f t="shared" si="0"/>
        <v>1263</v>
      </c>
      <c r="M16" s="5">
        <f>JuneR!U14</f>
        <v>103</v>
      </c>
      <c r="N16" s="5">
        <f t="shared" ref="N16:T16" si="1">SUM(N12:N15)</f>
        <v>316</v>
      </c>
      <c r="O16" s="5">
        <f t="shared" si="1"/>
        <v>2905</v>
      </c>
      <c r="P16" s="5">
        <f>SUM(Q12:Q15)</f>
        <v>65</v>
      </c>
      <c r="Q16" s="5">
        <f>SUM(P12:P15)</f>
        <v>51</v>
      </c>
      <c r="R16" s="5">
        <f t="shared" si="1"/>
        <v>3</v>
      </c>
      <c r="S16" s="5">
        <f t="shared" si="1"/>
        <v>742</v>
      </c>
      <c r="T16" s="5">
        <f t="shared" si="1"/>
        <v>480</v>
      </c>
    </row>
    <row r="17" spans="1:20">
      <c r="A17" s="8" t="s">
        <v>21</v>
      </c>
      <c r="B17" s="8">
        <f>'YTD Totals'!B17</f>
        <v>8961</v>
      </c>
      <c r="C17" s="8">
        <f>May!D17</f>
        <v>8998</v>
      </c>
      <c r="D17" s="8">
        <f>JuneR!I16</f>
        <v>8530</v>
      </c>
      <c r="E17" s="8">
        <f>JuneR!J16</f>
        <v>109</v>
      </c>
      <c r="F17" s="8">
        <f>JuneR!K16</f>
        <v>577</v>
      </c>
      <c r="G17" s="8">
        <f>JuneR!L16</f>
        <v>8413</v>
      </c>
      <c r="H17" s="8">
        <f>JuneR!M16</f>
        <v>11</v>
      </c>
      <c r="I17" s="8">
        <f>JuneR!N16</f>
        <v>159</v>
      </c>
      <c r="J17" s="8">
        <f>JuneR!B16</f>
        <v>463</v>
      </c>
      <c r="K17" s="8">
        <f>JuneR!C16</f>
        <v>121</v>
      </c>
      <c r="L17" s="8">
        <f>JuneR!D16</f>
        <v>342</v>
      </c>
      <c r="M17" s="8">
        <f>JuneR!U15</f>
        <v>37</v>
      </c>
      <c r="N17" s="8">
        <f>JuneR!G16</f>
        <v>31</v>
      </c>
      <c r="O17" s="8">
        <f>JuneR!O16</f>
        <v>353</v>
      </c>
      <c r="P17" s="8">
        <f>JuneR!P16</f>
        <v>0</v>
      </c>
      <c r="Q17" s="8">
        <f>JuneR!Q16</f>
        <v>11</v>
      </c>
      <c r="R17" s="8">
        <f>JuneR!R16</f>
        <v>0</v>
      </c>
      <c r="S17" s="8">
        <f>JuneR!E16</f>
        <v>91</v>
      </c>
      <c r="T17" s="8">
        <f>JuneR!F16</f>
        <v>31</v>
      </c>
    </row>
    <row r="18" spans="1:20">
      <c r="A18" s="7" t="s">
        <v>22</v>
      </c>
      <c r="B18" s="7">
        <f>'YTD Totals'!B18</f>
        <v>16538</v>
      </c>
      <c r="C18" s="7">
        <f>May!D18</f>
        <v>16137</v>
      </c>
      <c r="D18" s="7">
        <f>JuneR!I17</f>
        <v>16151</v>
      </c>
      <c r="E18" s="7">
        <f>JuneR!J17</f>
        <v>160</v>
      </c>
      <c r="F18" s="7">
        <f>JuneR!K17</f>
        <v>114</v>
      </c>
      <c r="G18" s="7">
        <f>JuneR!L17</f>
        <v>15920</v>
      </c>
      <c r="H18" s="7">
        <f>JuneR!M17</f>
        <v>68</v>
      </c>
      <c r="I18" s="7">
        <f>JuneR!N17</f>
        <v>16</v>
      </c>
      <c r="J18" s="7">
        <f>JuneR!B17</f>
        <v>3309</v>
      </c>
      <c r="K18" s="7">
        <f>JuneR!C17</f>
        <v>836</v>
      </c>
      <c r="L18" s="7">
        <f>JuneR!D17</f>
        <v>2473</v>
      </c>
      <c r="M18" s="7">
        <f>JuneR!U16</f>
        <v>366</v>
      </c>
      <c r="N18" s="7">
        <f>JuneR!G17</f>
        <v>247</v>
      </c>
      <c r="O18" s="7">
        <f>JuneR!O17</f>
        <v>2144</v>
      </c>
      <c r="P18" s="7">
        <f>JuneR!P17</f>
        <v>30</v>
      </c>
      <c r="Q18" s="7">
        <f>JuneR!Q17</f>
        <v>87</v>
      </c>
      <c r="R18" s="7">
        <f>JuneR!R17</f>
        <v>0</v>
      </c>
      <c r="S18" s="7">
        <f>JuneR!E17</f>
        <v>322</v>
      </c>
      <c r="T18" s="7">
        <f>JuneR!F17</f>
        <v>489</v>
      </c>
    </row>
    <row r="19" spans="1:20">
      <c r="A19" s="8" t="s">
        <v>23</v>
      </c>
      <c r="B19" s="8">
        <f>'YTD Totals'!B19</f>
        <v>11179</v>
      </c>
      <c r="C19" s="8">
        <f>May!D19</f>
        <v>11618</v>
      </c>
      <c r="D19" s="8">
        <f>JuneR!I18</f>
        <v>11663</v>
      </c>
      <c r="E19" s="8">
        <f>JuneR!J18</f>
        <v>47</v>
      </c>
      <c r="F19" s="8">
        <f>JuneR!K18</f>
        <v>2</v>
      </c>
      <c r="G19" s="8">
        <f>JuneR!L18</f>
        <v>11531</v>
      </c>
      <c r="H19" s="8">
        <f>JuneR!M18</f>
        <v>10</v>
      </c>
      <c r="I19" s="8">
        <f>JuneR!N18</f>
        <v>0</v>
      </c>
      <c r="J19" s="8">
        <f>JuneR!B18</f>
        <v>532</v>
      </c>
      <c r="K19" s="8">
        <f>JuneR!C18</f>
        <v>148</v>
      </c>
      <c r="L19" s="8">
        <f>JuneR!D18</f>
        <v>384</v>
      </c>
      <c r="M19" s="8">
        <f>JuneR!U4</f>
        <v>5</v>
      </c>
      <c r="N19" s="8">
        <f>JuneR!G18</f>
        <v>32</v>
      </c>
      <c r="O19" s="8">
        <f>JuneR!O18</f>
        <v>110</v>
      </c>
      <c r="P19" s="8">
        <f>JuneR!P18</f>
        <v>2</v>
      </c>
      <c r="Q19" s="8">
        <f>JuneR!Q18</f>
        <v>8</v>
      </c>
      <c r="R19" s="8">
        <f>JuneR!R18</f>
        <v>0</v>
      </c>
      <c r="S19" s="8">
        <f>JuneR!E18</f>
        <v>70</v>
      </c>
      <c r="T19" s="8">
        <f>JuneR!F18</f>
        <v>57</v>
      </c>
    </row>
    <row r="20" spans="1:20">
      <c r="A20" s="7" t="s">
        <v>24</v>
      </c>
      <c r="B20" s="7">
        <f>'YTD Totals'!B20</f>
        <v>31360</v>
      </c>
      <c r="C20" s="7">
        <f>May!D20</f>
        <v>29718</v>
      </c>
      <c r="D20" s="7">
        <f>JuneR!I19</f>
        <v>29827</v>
      </c>
      <c r="E20" s="7">
        <f>JuneR!J19</f>
        <v>310</v>
      </c>
      <c r="F20" s="7">
        <f>JuneR!K19</f>
        <v>204</v>
      </c>
      <c r="G20" s="7">
        <f>JuneR!L19</f>
        <v>29097</v>
      </c>
      <c r="H20" s="7">
        <f>JuneR!M19</f>
        <v>55</v>
      </c>
      <c r="I20" s="7">
        <f>JuneR!N19</f>
        <v>47</v>
      </c>
      <c r="J20" s="7">
        <f>JuneR!B19</f>
        <v>3529</v>
      </c>
      <c r="K20" s="7">
        <f>JuneR!C19</f>
        <v>1381</v>
      </c>
      <c r="L20" s="7">
        <f>JuneR!D19</f>
        <v>2148</v>
      </c>
      <c r="M20" s="7">
        <f>JuneR!U27</f>
        <v>154</v>
      </c>
      <c r="N20" s="7">
        <f>JuneR!G19</f>
        <v>356</v>
      </c>
      <c r="O20" s="7">
        <f>JuneR!O19</f>
        <v>2745</v>
      </c>
      <c r="P20" s="7">
        <f>JuneR!P19</f>
        <v>20</v>
      </c>
      <c r="Q20" s="7">
        <f>JuneR!Q19</f>
        <v>87</v>
      </c>
      <c r="R20" s="7">
        <f>JuneR!R19</f>
        <v>0</v>
      </c>
      <c r="S20" s="7">
        <f>JuneR!E19</f>
        <v>229</v>
      </c>
      <c r="T20" s="7">
        <f>JuneR!F19</f>
        <v>444</v>
      </c>
    </row>
    <row r="21" spans="1:20">
      <c r="A21" s="8" t="s">
        <v>173</v>
      </c>
      <c r="B21" s="8">
        <f>'YTD Totals'!B21</f>
        <v>8584</v>
      </c>
      <c r="C21" s="8">
        <f>May!D21</f>
        <v>5518</v>
      </c>
      <c r="D21" s="8">
        <f>JuneR!I20</f>
        <v>5512</v>
      </c>
      <c r="E21" s="8">
        <f>JuneR!J20</f>
        <v>1</v>
      </c>
      <c r="F21" s="8">
        <f>JuneR!K20</f>
        <v>7</v>
      </c>
      <c r="G21" s="8">
        <f>JuneR!L20</f>
        <v>5177</v>
      </c>
      <c r="H21" s="8">
        <f>JuneR!M20</f>
        <v>1</v>
      </c>
      <c r="I21" s="8">
        <f>JuneR!N20</f>
        <v>1</v>
      </c>
      <c r="J21" s="8">
        <f>JuneR!B20</f>
        <v>16</v>
      </c>
      <c r="K21" s="8">
        <f>JuneR!C20</f>
        <v>13</v>
      </c>
      <c r="L21" s="8">
        <f>JuneR!D20</f>
        <v>3</v>
      </c>
      <c r="M21" s="8">
        <f>JuneR!U17</f>
        <v>10</v>
      </c>
      <c r="N21" s="8">
        <f>JuneR!G20</f>
        <v>5</v>
      </c>
      <c r="O21" s="8">
        <f>JuneR!O20</f>
        <v>5925</v>
      </c>
      <c r="P21" s="8">
        <f>JuneR!P20</f>
        <v>0</v>
      </c>
      <c r="Q21" s="8">
        <f>JuneR!Q20</f>
        <v>2</v>
      </c>
      <c r="R21" s="8">
        <f>JuneR!R20</f>
        <v>2</v>
      </c>
      <c r="S21" s="8">
        <f>JuneR!E20</f>
        <v>50</v>
      </c>
      <c r="T21" s="8">
        <f>JuneR!F20</f>
        <v>1</v>
      </c>
    </row>
    <row r="22" spans="1:20">
      <c r="A22" s="7" t="s">
        <v>25</v>
      </c>
      <c r="B22" s="7">
        <f>'YTD Totals'!B22</f>
        <v>25750</v>
      </c>
      <c r="C22" s="7">
        <f>May!D22</f>
        <v>26263</v>
      </c>
      <c r="D22" s="7">
        <f>JuneR!I21</f>
        <v>26353</v>
      </c>
      <c r="E22" s="7">
        <f>JuneR!J21</f>
        <v>116</v>
      </c>
      <c r="F22" s="7">
        <f>JuneR!K21</f>
        <v>26</v>
      </c>
      <c r="G22" s="7">
        <f>JuneR!L21</f>
        <v>25739</v>
      </c>
      <c r="H22" s="7">
        <f>JuneR!M21</f>
        <v>35</v>
      </c>
      <c r="I22" s="7">
        <f>JuneR!N21</f>
        <v>2</v>
      </c>
      <c r="J22" s="7">
        <f>JuneR!B21</f>
        <v>2976</v>
      </c>
      <c r="K22" s="7">
        <f>JuneR!C21</f>
        <v>1365</v>
      </c>
      <c r="L22" s="7">
        <f>JuneR!D21</f>
        <v>1611</v>
      </c>
      <c r="M22" s="7">
        <f>JuneR!U6</f>
        <v>117</v>
      </c>
      <c r="N22" s="7">
        <f>JuneR!G21</f>
        <v>370</v>
      </c>
      <c r="O22" s="7">
        <f>JuneR!O21</f>
        <v>4136</v>
      </c>
      <c r="P22" s="7">
        <f>JuneR!P21</f>
        <v>32</v>
      </c>
      <c r="Q22" s="7">
        <f>JuneR!Q21</f>
        <v>99</v>
      </c>
      <c r="R22" s="7">
        <f>JuneR!R21</f>
        <v>0</v>
      </c>
      <c r="S22" s="7">
        <f>JuneR!E21</f>
        <v>265</v>
      </c>
      <c r="T22" s="7">
        <f>JuneR!F21</f>
        <v>410</v>
      </c>
    </row>
    <row r="23" spans="1:20">
      <c r="A23" s="8" t="s">
        <v>26</v>
      </c>
      <c r="B23" s="8">
        <f>'YTD Totals'!B23</f>
        <v>13772</v>
      </c>
      <c r="C23" s="8">
        <f>May!D23</f>
        <v>13837</v>
      </c>
      <c r="D23" s="8">
        <f>JuneR!I22</f>
        <v>13955</v>
      </c>
      <c r="E23" s="8">
        <f>JuneR!J22</f>
        <v>161</v>
      </c>
      <c r="F23" s="8">
        <f>JuneR!K22</f>
        <v>44</v>
      </c>
      <c r="G23" s="8">
        <f>JuneR!L22</f>
        <v>13420</v>
      </c>
      <c r="H23" s="8">
        <f>JuneR!M22</f>
        <v>57</v>
      </c>
      <c r="I23" s="8">
        <f>JuneR!N22</f>
        <v>1</v>
      </c>
      <c r="J23" s="8">
        <f>JuneR!B22</f>
        <v>227</v>
      </c>
      <c r="K23" s="8">
        <f>JuneR!C22</f>
        <v>142</v>
      </c>
      <c r="L23" s="8">
        <f>JuneR!D22</f>
        <v>85</v>
      </c>
      <c r="M23" s="8">
        <f>JuneR!U18</f>
        <v>27</v>
      </c>
      <c r="N23" s="8">
        <f>JuneR!G22</f>
        <v>53</v>
      </c>
      <c r="O23" s="8">
        <f>JuneR!O22</f>
        <v>1238</v>
      </c>
      <c r="P23" s="8">
        <f>JuneR!P22</f>
        <v>3</v>
      </c>
      <c r="Q23" s="8">
        <f>JuneR!Q22</f>
        <v>14</v>
      </c>
      <c r="R23" s="8">
        <f>JuneR!R22</f>
        <v>1</v>
      </c>
      <c r="S23" s="8">
        <f>JuneR!E22</f>
        <v>135</v>
      </c>
      <c r="T23" s="8">
        <f>JuneR!F22</f>
        <v>33</v>
      </c>
    </row>
    <row r="24" spans="1:20">
      <c r="A24" s="7" t="s">
        <v>27</v>
      </c>
      <c r="B24" s="7">
        <f>'YTD Totals'!B24</f>
        <v>22008</v>
      </c>
      <c r="C24" s="7">
        <f>May!D24</f>
        <v>21894</v>
      </c>
      <c r="D24" s="7">
        <f>JuneR!I23</f>
        <v>21924</v>
      </c>
      <c r="E24" s="7">
        <f>JuneR!J23</f>
        <v>162</v>
      </c>
      <c r="F24" s="7">
        <f>JuneR!K23</f>
        <v>132</v>
      </c>
      <c r="G24" s="7">
        <f>JuneR!L23</f>
        <v>21339</v>
      </c>
      <c r="H24" s="7">
        <f>JuneR!M23</f>
        <v>111</v>
      </c>
      <c r="I24" s="7">
        <f>JuneR!N23</f>
        <v>25</v>
      </c>
      <c r="J24" s="7">
        <f>JuneR!B23</f>
        <v>3273</v>
      </c>
      <c r="K24" s="7">
        <f>JuneR!C23</f>
        <v>1196</v>
      </c>
      <c r="L24" s="7">
        <f>JuneR!D23</f>
        <v>2077</v>
      </c>
      <c r="M24" s="7">
        <f>JuneR!U19</f>
        <v>390</v>
      </c>
      <c r="N24" s="7">
        <f>JuneR!G23</f>
        <v>407</v>
      </c>
      <c r="O24" s="7">
        <f>JuneR!O23</f>
        <v>3213</v>
      </c>
      <c r="P24" s="7">
        <f>JuneR!P23</f>
        <v>84</v>
      </c>
      <c r="Q24" s="7">
        <f>JuneR!Q23</f>
        <v>143</v>
      </c>
      <c r="R24" s="7">
        <f>JuneR!R23</f>
        <v>7</v>
      </c>
      <c r="S24" s="7">
        <f>JuneR!E23</f>
        <v>438</v>
      </c>
      <c r="T24" s="7">
        <f>JuneR!F23</f>
        <v>464</v>
      </c>
    </row>
    <row r="25" spans="1:20">
      <c r="A25" s="8" t="s">
        <v>28</v>
      </c>
      <c r="B25" s="8">
        <f>'YTD Totals'!B25</f>
        <v>91003</v>
      </c>
      <c r="C25" s="8">
        <f>May!D25</f>
        <v>90484</v>
      </c>
      <c r="D25" s="8">
        <f>JuneR!I24</f>
        <v>90190</v>
      </c>
      <c r="E25" s="8">
        <f>JuneR!J24</f>
        <v>636</v>
      </c>
      <c r="F25" s="8">
        <f>JuneR!K24</f>
        <v>914</v>
      </c>
      <c r="G25" s="8">
        <f>JuneR!L24</f>
        <v>82506</v>
      </c>
      <c r="H25" s="8">
        <f>JuneR!M24</f>
        <v>396</v>
      </c>
      <c r="I25" s="8">
        <f>JuneR!N24</f>
        <v>540</v>
      </c>
      <c r="J25" s="8">
        <f>JuneR!B24</f>
        <v>12609</v>
      </c>
      <c r="K25" s="8">
        <f>JuneR!C24</f>
        <v>5673</v>
      </c>
      <c r="L25" s="8">
        <f>JuneR!D24</f>
        <v>6936</v>
      </c>
      <c r="M25" s="8">
        <f>JuneR!U20</f>
        <v>1940</v>
      </c>
      <c r="N25" s="8">
        <f>JuneR!G24</f>
        <v>1076</v>
      </c>
      <c r="O25" s="8">
        <f>JuneR!O24</f>
        <v>15914</v>
      </c>
      <c r="P25" s="8">
        <f>JuneR!P24</f>
        <v>201</v>
      </c>
      <c r="Q25" s="8">
        <f>JuneR!Q24</f>
        <v>361</v>
      </c>
      <c r="R25" s="8">
        <f>JuneR!R24</f>
        <v>17</v>
      </c>
      <c r="S25" s="8">
        <f>JuneR!E24</f>
        <v>1207</v>
      </c>
      <c r="T25" s="8">
        <f>JuneR!F24</f>
        <v>1305</v>
      </c>
    </row>
    <row r="26" spans="1:20">
      <c r="A26" s="7" t="s">
        <v>29</v>
      </c>
      <c r="B26" s="7">
        <f>'YTD Totals'!B26</f>
        <v>13229</v>
      </c>
      <c r="C26" s="7">
        <f>May!D26</f>
        <v>13790</v>
      </c>
      <c r="D26" s="7">
        <f>JuneR!I25</f>
        <v>13846</v>
      </c>
      <c r="E26" s="7">
        <f>JuneR!J25</f>
        <v>142</v>
      </c>
      <c r="F26" s="7">
        <f>JuneR!K25</f>
        <v>80</v>
      </c>
      <c r="G26" s="7">
        <f>JuneR!L25</f>
        <v>13653</v>
      </c>
      <c r="H26" s="7">
        <f>JuneR!M25</f>
        <v>73</v>
      </c>
      <c r="I26" s="7">
        <f>JuneR!N25</f>
        <v>13</v>
      </c>
      <c r="J26" s="7">
        <f>JuneR!B25</f>
        <v>1243</v>
      </c>
      <c r="K26" s="7">
        <f>JuneR!C25</f>
        <v>419</v>
      </c>
      <c r="L26" s="7">
        <f>JuneR!D25</f>
        <v>824</v>
      </c>
      <c r="M26" s="7">
        <f>JuneR!U21</f>
        <v>90</v>
      </c>
      <c r="N26" s="7">
        <f>JuneR!G25</f>
        <v>109</v>
      </c>
      <c r="O26" s="7">
        <f>JuneR!O25</f>
        <v>842</v>
      </c>
      <c r="P26" s="7">
        <f>JuneR!P25</f>
        <v>3</v>
      </c>
      <c r="Q26" s="7">
        <f>JuneR!Q25</f>
        <v>42</v>
      </c>
      <c r="R26" s="7">
        <f>JuneR!R25</f>
        <v>0</v>
      </c>
      <c r="S26" s="7">
        <f>JuneR!E25</f>
        <v>227</v>
      </c>
      <c r="T26" s="7">
        <f>JuneR!F25</f>
        <v>168</v>
      </c>
    </row>
    <row r="27" spans="1:20">
      <c r="A27" s="8" t="s">
        <v>30</v>
      </c>
      <c r="B27" s="8">
        <f>'YTD Totals'!B27</f>
        <v>0</v>
      </c>
      <c r="C27" s="8">
        <f>May!D27</f>
        <v>0</v>
      </c>
      <c r="D27" s="8">
        <f>JuneR!I26</f>
        <v>0</v>
      </c>
      <c r="E27" s="8">
        <f>JuneR!J26</f>
        <v>0</v>
      </c>
      <c r="F27" s="8">
        <f>JuneR!K26</f>
        <v>0</v>
      </c>
      <c r="G27" s="8">
        <f>JuneR!L26</f>
        <v>0</v>
      </c>
      <c r="H27" s="8">
        <f>JuneR!M26</f>
        <v>0</v>
      </c>
      <c r="I27" s="8">
        <f>JuneR!N26</f>
        <v>0</v>
      </c>
      <c r="J27" s="8">
        <f>JuneR!B26</f>
        <v>0</v>
      </c>
      <c r="K27" s="8">
        <f>JuneR!C26</f>
        <v>0</v>
      </c>
      <c r="L27" s="8">
        <f>JuneR!D26</f>
        <v>0</v>
      </c>
      <c r="M27" s="8">
        <f>JuneR!U22</f>
        <v>493</v>
      </c>
      <c r="N27" s="8">
        <f>JuneR!G26</f>
        <v>0</v>
      </c>
      <c r="O27" s="8">
        <f>JuneR!O26</f>
        <v>419</v>
      </c>
      <c r="P27" s="8">
        <f>JuneR!P26</f>
        <v>11</v>
      </c>
      <c r="Q27" s="8">
        <f>JuneR!Q26</f>
        <v>5</v>
      </c>
      <c r="R27" s="8">
        <f>JuneR!R26</f>
        <v>0</v>
      </c>
      <c r="S27" s="8">
        <f>JuneR!E26</f>
        <v>0</v>
      </c>
      <c r="T27" s="8">
        <f>JuneR!F26</f>
        <v>0</v>
      </c>
    </row>
    <row r="28" spans="1:20">
      <c r="A28" s="7" t="s">
        <v>31</v>
      </c>
      <c r="B28" s="7">
        <f>'YTD Totals'!B28</f>
        <v>14036</v>
      </c>
      <c r="C28" s="7">
        <f>May!D28</f>
        <v>14381</v>
      </c>
      <c r="D28" s="7">
        <f>JuneR!I27</f>
        <v>14431</v>
      </c>
      <c r="E28" s="7">
        <f>JuneR!J27</f>
        <v>90</v>
      </c>
      <c r="F28" s="7">
        <f>JuneR!K27</f>
        <v>40</v>
      </c>
      <c r="G28" s="7">
        <f>JuneR!L27</f>
        <v>14173</v>
      </c>
      <c r="H28" s="7">
        <f>JuneR!M27</f>
        <v>29</v>
      </c>
      <c r="I28" s="7">
        <f>JuneR!N27</f>
        <v>7</v>
      </c>
      <c r="J28" s="7">
        <f>JuneR!B27</f>
        <v>1008</v>
      </c>
      <c r="K28" s="7">
        <f>JuneR!C27</f>
        <v>427</v>
      </c>
      <c r="L28" s="7">
        <f>JuneR!D27</f>
        <v>581</v>
      </c>
      <c r="M28" s="7">
        <f>JuneR!U23</f>
        <v>74</v>
      </c>
      <c r="N28" s="7">
        <f>JuneR!G27</f>
        <v>123</v>
      </c>
      <c r="O28" s="7">
        <f>JuneR!O27</f>
        <v>993</v>
      </c>
      <c r="P28" s="7">
        <f>JuneR!P27</f>
        <v>12</v>
      </c>
      <c r="Q28" s="7">
        <f>JuneR!Q27</f>
        <v>26</v>
      </c>
      <c r="R28" s="7">
        <f>JuneR!R27</f>
        <v>0</v>
      </c>
      <c r="S28" s="7">
        <f>JuneR!E27</f>
        <v>156</v>
      </c>
      <c r="T28" s="7">
        <f>JuneR!F27</f>
        <v>153</v>
      </c>
    </row>
    <row r="29" spans="1:20">
      <c r="A29" s="8" t="s">
        <v>32</v>
      </c>
      <c r="B29" s="8">
        <f>'YTD Totals'!B29</f>
        <v>3819</v>
      </c>
      <c r="C29" s="8">
        <f>May!D29</f>
        <v>3943</v>
      </c>
      <c r="D29" s="8">
        <f>JuneR!I28</f>
        <v>3959</v>
      </c>
      <c r="E29" s="8">
        <f>JuneR!J28</f>
        <v>24</v>
      </c>
      <c r="F29" s="8">
        <f>JuneR!K28</f>
        <v>8</v>
      </c>
      <c r="G29" s="8">
        <f>JuneR!L28</f>
        <v>3947</v>
      </c>
      <c r="H29" s="8">
        <f>JuneR!M28</f>
        <v>15</v>
      </c>
      <c r="I29" s="8">
        <f>JuneR!N28</f>
        <v>0</v>
      </c>
      <c r="J29" s="8">
        <f>JuneR!B28</f>
        <v>478</v>
      </c>
      <c r="K29" s="8">
        <f>JuneR!C28</f>
        <v>133</v>
      </c>
      <c r="L29" s="8">
        <f>JuneR!D28</f>
        <v>345</v>
      </c>
      <c r="M29" s="8">
        <f>JuneR!U25</f>
        <v>22</v>
      </c>
      <c r="N29" s="8">
        <f>JuneR!G28</f>
        <v>54</v>
      </c>
      <c r="O29" s="8">
        <f>JuneR!O28</f>
        <v>562</v>
      </c>
      <c r="P29" s="8">
        <f>JuneR!P28</f>
        <v>3</v>
      </c>
      <c r="Q29" s="8">
        <f>JuneR!Q28</f>
        <v>14</v>
      </c>
      <c r="R29" s="8">
        <f>JuneR!R28</f>
        <v>0</v>
      </c>
      <c r="S29" s="8">
        <f>JuneR!E28</f>
        <v>51</v>
      </c>
      <c r="T29" s="8">
        <f>JuneR!F28</f>
        <v>71</v>
      </c>
    </row>
    <row r="30" spans="1:20">
      <c r="A30" s="7" t="s">
        <v>33</v>
      </c>
      <c r="B30" s="7">
        <f>'YTD Totals'!B30</f>
        <v>16725</v>
      </c>
      <c r="C30" s="7">
        <f>May!D30</f>
        <v>16355</v>
      </c>
      <c r="D30" s="7">
        <f>JuneR!I29</f>
        <v>16465</v>
      </c>
      <c r="E30" s="7">
        <f>JuneR!J29</f>
        <v>211</v>
      </c>
      <c r="F30" s="7">
        <f>JuneR!K29</f>
        <v>101</v>
      </c>
      <c r="G30" s="7">
        <f>JuneR!L29</f>
        <v>16321</v>
      </c>
      <c r="H30" s="7">
        <f>JuneR!M29</f>
        <v>91</v>
      </c>
      <c r="I30" s="7">
        <f>JuneR!N29</f>
        <v>23</v>
      </c>
      <c r="J30" s="7">
        <f>JuneR!B29</f>
        <v>3067</v>
      </c>
      <c r="K30" s="7">
        <f>JuneR!C29</f>
        <v>921</v>
      </c>
      <c r="L30" s="7">
        <f>JuneR!D29</f>
        <v>2146</v>
      </c>
      <c r="M30" s="7">
        <f>JuneR!U26</f>
        <v>125</v>
      </c>
      <c r="N30" s="7">
        <f>JuneR!G29</f>
        <v>287</v>
      </c>
      <c r="O30" s="7">
        <f>JuneR!O29</f>
        <v>1778</v>
      </c>
      <c r="P30" s="7">
        <f>JuneR!P29</f>
        <v>30</v>
      </c>
      <c r="Q30" s="7">
        <f>JuneR!Q29</f>
        <v>54</v>
      </c>
      <c r="R30" s="7">
        <f>JuneR!R29</f>
        <v>0</v>
      </c>
      <c r="S30" s="7">
        <f>JuneR!E29</f>
        <v>390</v>
      </c>
      <c r="T30" s="7">
        <f>JuneR!F29</f>
        <v>282</v>
      </c>
    </row>
    <row r="31" spans="1:20">
      <c r="A31" s="8" t="s">
        <v>34</v>
      </c>
      <c r="B31" s="8">
        <f>'YTD Totals'!B31</f>
        <v>802</v>
      </c>
      <c r="C31" s="8">
        <f>May!D31</f>
        <v>785</v>
      </c>
      <c r="D31" s="8">
        <f>JuneR!I30</f>
        <v>768</v>
      </c>
      <c r="E31" s="8">
        <f>JuneR!J30</f>
        <v>3</v>
      </c>
      <c r="F31" s="8">
        <f>JuneR!K30</f>
        <v>19</v>
      </c>
      <c r="G31" s="8">
        <f>JuneR!L30</f>
        <v>705</v>
      </c>
      <c r="H31" s="8">
        <f>JuneR!M30</f>
        <v>3</v>
      </c>
      <c r="I31" s="8">
        <f>JuneR!N30</f>
        <v>10</v>
      </c>
      <c r="J31" s="8">
        <f>JuneR!B30</f>
        <v>31</v>
      </c>
      <c r="K31" s="8">
        <f>JuneR!C30</f>
        <v>23</v>
      </c>
      <c r="L31" s="8">
        <f>JuneR!D30</f>
        <v>8</v>
      </c>
      <c r="M31" s="8">
        <f>JuneR!U28</f>
        <v>0</v>
      </c>
      <c r="N31" s="8">
        <f>JuneR!G30</f>
        <v>7</v>
      </c>
      <c r="O31" s="8">
        <f>JuneR!O30</f>
        <v>348</v>
      </c>
      <c r="P31" s="8">
        <f>JuneR!P30</f>
        <v>1</v>
      </c>
      <c r="Q31" s="8">
        <f>JuneR!Q30</f>
        <v>3</v>
      </c>
      <c r="R31" s="8">
        <f>JuneR!R30</f>
        <v>0</v>
      </c>
      <c r="S31" s="8">
        <f>JuneR!E30</f>
        <v>25</v>
      </c>
      <c r="T31" s="8">
        <f>JuneR!F30</f>
        <v>22</v>
      </c>
    </row>
    <row r="32" spans="1:20">
      <c r="A32" s="7" t="s">
        <v>35</v>
      </c>
      <c r="B32" s="7">
        <f>'YTD Totals'!B32</f>
        <v>21340</v>
      </c>
      <c r="C32" s="7">
        <f>May!D32</f>
        <v>20007</v>
      </c>
      <c r="D32" s="7">
        <f>JuneR!I31</f>
        <v>20034</v>
      </c>
      <c r="E32" s="7">
        <f>JuneR!J31</f>
        <v>44</v>
      </c>
      <c r="F32" s="7">
        <f>JuneR!K31</f>
        <v>21</v>
      </c>
      <c r="G32" s="7">
        <f>JuneR!L31</f>
        <v>19374</v>
      </c>
      <c r="H32" s="7">
        <f>JuneR!M31</f>
        <v>8</v>
      </c>
      <c r="I32" s="7">
        <f>JuneR!N31</f>
        <v>6</v>
      </c>
      <c r="J32" s="7">
        <f>JuneR!B31</f>
        <v>727</v>
      </c>
      <c r="K32" s="7">
        <f>JuneR!C31</f>
        <v>177</v>
      </c>
      <c r="L32" s="7">
        <f>JuneR!D31</f>
        <v>550</v>
      </c>
      <c r="M32" s="7">
        <f>JuneR!U29</f>
        <v>16</v>
      </c>
      <c r="N32" s="7">
        <f>JuneR!G31</f>
        <v>78</v>
      </c>
      <c r="O32" s="7">
        <f>JuneR!O31</f>
        <v>540</v>
      </c>
      <c r="P32" s="7">
        <f>JuneR!P31</f>
        <v>11</v>
      </c>
      <c r="Q32" s="7">
        <f>JuneR!Q31</f>
        <v>21</v>
      </c>
      <c r="R32" s="7">
        <f>JuneR!R31</f>
        <v>0</v>
      </c>
      <c r="S32" s="7">
        <f>JuneR!E31</f>
        <v>175</v>
      </c>
      <c r="T32" s="7">
        <f>JuneR!F31</f>
        <v>44</v>
      </c>
    </row>
    <row r="33" spans="1:20">
      <c r="A33" s="8" t="s">
        <v>36</v>
      </c>
      <c r="B33" s="8">
        <f>'YTD Totals'!B33</f>
        <v>23355</v>
      </c>
      <c r="C33" s="8">
        <f>May!D33</f>
        <v>24016</v>
      </c>
      <c r="D33" s="8">
        <f>JuneR!I32</f>
        <v>23170</v>
      </c>
      <c r="E33" s="8">
        <f>JuneR!J32</f>
        <v>146</v>
      </c>
      <c r="F33" s="8">
        <f>JuneR!K32</f>
        <v>994</v>
      </c>
      <c r="G33" s="8">
        <f>JuneR!L32</f>
        <v>22991</v>
      </c>
      <c r="H33" s="8">
        <f>JuneR!M32</f>
        <v>87</v>
      </c>
      <c r="I33" s="8">
        <f>JuneR!N32</f>
        <v>247</v>
      </c>
      <c r="J33" s="8">
        <f>JuneR!B32</f>
        <v>2953</v>
      </c>
      <c r="K33" s="8">
        <f>JuneR!C32</f>
        <v>1354</v>
      </c>
      <c r="L33" s="8">
        <f>JuneR!D32</f>
        <v>1599</v>
      </c>
      <c r="M33" s="8">
        <f>JuneR!U30</f>
        <v>181</v>
      </c>
      <c r="N33" s="8">
        <f>JuneR!G32</f>
        <v>353</v>
      </c>
      <c r="O33" s="8">
        <f>JuneR!O32</f>
        <v>2504</v>
      </c>
      <c r="P33" s="8">
        <f>JuneR!P32</f>
        <v>20</v>
      </c>
      <c r="Q33" s="8">
        <f>JuneR!Q32</f>
        <v>77</v>
      </c>
      <c r="R33" s="8">
        <f>JuneR!R32</f>
        <v>0</v>
      </c>
      <c r="S33" s="8">
        <f>JuneR!E32</f>
        <v>453</v>
      </c>
      <c r="T33" s="8">
        <f>JuneR!F32</f>
        <v>525</v>
      </c>
    </row>
    <row r="34" spans="1:20">
      <c r="A34" s="7" t="s">
        <v>37</v>
      </c>
      <c r="B34" s="7">
        <f>'YTD Totals'!B34</f>
        <v>22738</v>
      </c>
      <c r="C34" s="7">
        <f>May!D34</f>
        <v>17571</v>
      </c>
      <c r="D34" s="7">
        <f>JuneR!I33</f>
        <v>17903</v>
      </c>
      <c r="E34" s="7">
        <f>JuneR!J33</f>
        <v>377</v>
      </c>
      <c r="F34" s="7">
        <f>JuneR!K33</f>
        <v>44</v>
      </c>
      <c r="G34" s="7">
        <f>JuneR!L33</f>
        <v>17719</v>
      </c>
      <c r="H34" s="7">
        <f>JuneR!M33</f>
        <v>76</v>
      </c>
      <c r="I34" s="7">
        <f>JuneR!N33</f>
        <v>5</v>
      </c>
      <c r="J34" s="7">
        <f>JuneR!B33</f>
        <v>1806</v>
      </c>
      <c r="K34" s="7">
        <f>JuneR!C33</f>
        <v>899</v>
      </c>
      <c r="L34" s="7">
        <f>JuneR!D33</f>
        <v>907</v>
      </c>
      <c r="M34" s="7">
        <f>JuneR!U31</f>
        <v>124</v>
      </c>
      <c r="N34" s="7">
        <f>JuneR!G33</f>
        <v>223</v>
      </c>
      <c r="O34" s="7">
        <f>JuneR!O33</f>
        <v>2487</v>
      </c>
      <c r="P34" s="7">
        <f>JuneR!P33</f>
        <v>27</v>
      </c>
      <c r="Q34" s="7">
        <f>JuneR!Q33</f>
        <v>46</v>
      </c>
      <c r="R34" s="7">
        <f>JuneR!R33</f>
        <v>1</v>
      </c>
      <c r="S34" s="7">
        <f>JuneR!E33</f>
        <v>289</v>
      </c>
      <c r="T34" s="7">
        <f>JuneR!F33</f>
        <v>365</v>
      </c>
    </row>
    <row r="35" spans="1:20">
      <c r="A35" s="8" t="s">
        <v>38</v>
      </c>
      <c r="B35" s="8">
        <f>'YTD Totals'!B35</f>
        <v>10154</v>
      </c>
      <c r="C35" s="8">
        <f>May!D35</f>
        <v>10409</v>
      </c>
      <c r="D35" s="8">
        <f>JuneR!I34</f>
        <v>10449</v>
      </c>
      <c r="E35" s="8">
        <f>JuneR!J34</f>
        <v>81</v>
      </c>
      <c r="F35" s="8">
        <f>JuneR!K34</f>
        <v>41</v>
      </c>
      <c r="G35" s="8">
        <f>JuneR!L34</f>
        <v>10247</v>
      </c>
      <c r="H35" s="8">
        <f>JuneR!M34</f>
        <v>12</v>
      </c>
      <c r="I35" s="8">
        <f>JuneR!N34</f>
        <v>5</v>
      </c>
      <c r="J35" s="8">
        <f>JuneR!B34</f>
        <v>1017</v>
      </c>
      <c r="K35" s="8">
        <f>JuneR!C34</f>
        <v>348</v>
      </c>
      <c r="L35" s="8">
        <f>JuneR!D34</f>
        <v>669</v>
      </c>
      <c r="M35" s="8">
        <f>JuneR!U32</f>
        <v>108</v>
      </c>
      <c r="N35" s="8">
        <f>JuneR!G34</f>
        <v>162</v>
      </c>
      <c r="O35" s="8">
        <f>JuneR!O34</f>
        <v>1291</v>
      </c>
      <c r="P35" s="8">
        <f>JuneR!P34</f>
        <v>13</v>
      </c>
      <c r="Q35" s="8">
        <f>JuneR!Q34</f>
        <v>40</v>
      </c>
      <c r="R35" s="8">
        <f>JuneR!R34</f>
        <v>1</v>
      </c>
      <c r="S35" s="8">
        <f>JuneR!E34</f>
        <v>109</v>
      </c>
      <c r="T35" s="8">
        <f>JuneR!F34</f>
        <v>163</v>
      </c>
    </row>
    <row r="36" spans="1:20">
      <c r="A36" s="7" t="s">
        <v>39</v>
      </c>
      <c r="B36" s="7">
        <f>'YTD Totals'!B36</f>
        <v>66448</v>
      </c>
      <c r="C36" s="7">
        <f>May!D36</f>
        <v>68706</v>
      </c>
      <c r="D36" s="7">
        <f>JuneR!I35</f>
        <v>68914</v>
      </c>
      <c r="E36" s="7">
        <f>JuneR!J35</f>
        <v>497</v>
      </c>
      <c r="F36" s="7">
        <f>JuneR!K35</f>
        <v>283</v>
      </c>
      <c r="G36" s="7">
        <f>JuneR!L35</f>
        <v>66639</v>
      </c>
      <c r="H36" s="7">
        <f>JuneR!M35</f>
        <v>218</v>
      </c>
      <c r="I36" s="7">
        <f>JuneR!N35</f>
        <v>88</v>
      </c>
      <c r="J36" s="7">
        <f>JuneR!B35</f>
        <v>10091</v>
      </c>
      <c r="K36" s="7">
        <f>JuneR!C35</f>
        <v>3380</v>
      </c>
      <c r="L36" s="7">
        <f>JuneR!D35</f>
        <v>6711</v>
      </c>
      <c r="M36" s="7">
        <f>JuneR!U33</f>
        <v>547</v>
      </c>
      <c r="N36" s="7">
        <f>JuneR!G35</f>
        <v>902</v>
      </c>
      <c r="O36" s="7">
        <f>JuneR!O35</f>
        <v>12455</v>
      </c>
      <c r="P36" s="7">
        <f>JuneR!P35</f>
        <v>98</v>
      </c>
      <c r="Q36" s="7">
        <f>JuneR!Q35</f>
        <v>295</v>
      </c>
      <c r="R36" s="7">
        <f>JuneR!R35</f>
        <v>4</v>
      </c>
      <c r="S36" s="7">
        <f>JuneR!E35</f>
        <v>795</v>
      </c>
      <c r="T36" s="7">
        <f>JuneR!F35</f>
        <v>857</v>
      </c>
    </row>
    <row r="37" spans="1:20">
      <c r="A37" s="8" t="s">
        <v>40</v>
      </c>
      <c r="B37" s="8">
        <f>'YTD Totals'!B37</f>
        <v>21257</v>
      </c>
      <c r="C37" s="8">
        <f>May!D37</f>
        <v>21345</v>
      </c>
      <c r="D37" s="8">
        <f>JuneR!I36</f>
        <v>21412</v>
      </c>
      <c r="E37" s="8">
        <f>JuneR!J36</f>
        <v>74</v>
      </c>
      <c r="F37" s="8">
        <f>JuneR!K36</f>
        <v>7</v>
      </c>
      <c r="G37" s="8">
        <f>JuneR!L36</f>
        <v>21108</v>
      </c>
      <c r="H37" s="8">
        <f>JuneR!M36</f>
        <v>27</v>
      </c>
      <c r="I37" s="8">
        <f>JuneR!N36</f>
        <v>3</v>
      </c>
      <c r="J37" s="8">
        <f>JuneR!B36</f>
        <v>1411</v>
      </c>
      <c r="K37" s="8">
        <f>JuneR!C36</f>
        <v>628</v>
      </c>
      <c r="L37" s="8">
        <f>JuneR!D36</f>
        <v>783</v>
      </c>
      <c r="M37" s="8">
        <f>JuneR!U34</f>
        <v>98</v>
      </c>
      <c r="N37" s="8">
        <f>JuneR!G36</f>
        <v>155</v>
      </c>
      <c r="O37" s="8">
        <f>JuneR!O36</f>
        <v>1240</v>
      </c>
      <c r="P37" s="8">
        <f>JuneR!P36</f>
        <v>14</v>
      </c>
      <c r="Q37" s="8">
        <f>JuneR!Q36</f>
        <v>28</v>
      </c>
      <c r="R37" s="8">
        <f>JuneR!R36</f>
        <v>0</v>
      </c>
      <c r="S37" s="8">
        <f>JuneR!E36</f>
        <v>395</v>
      </c>
      <c r="T37" s="8">
        <f>JuneR!F36</f>
        <v>220</v>
      </c>
    </row>
    <row r="38" spans="1:20">
      <c r="A38" s="7" t="s">
        <v>41</v>
      </c>
      <c r="B38" s="7">
        <f>'YTD Totals'!B38</f>
        <v>32372</v>
      </c>
      <c r="C38" s="7">
        <f>May!D38</f>
        <v>32047</v>
      </c>
      <c r="D38" s="7">
        <f>JuneR!I37</f>
        <v>32106</v>
      </c>
      <c r="E38" s="7">
        <f>JuneR!J37</f>
        <v>233</v>
      </c>
      <c r="F38" s="7">
        <f>JuneR!K37</f>
        <v>174</v>
      </c>
      <c r="G38" s="7">
        <f>JuneR!L37</f>
        <v>30921</v>
      </c>
      <c r="H38" s="7">
        <f>JuneR!M37</f>
        <v>97</v>
      </c>
      <c r="I38" s="7">
        <f>JuneR!N37</f>
        <v>103</v>
      </c>
      <c r="J38" s="7">
        <f>JuneR!B37</f>
        <v>3136</v>
      </c>
      <c r="K38" s="7">
        <f>JuneR!C37</f>
        <v>1042</v>
      </c>
      <c r="L38" s="7">
        <f>JuneR!D37</f>
        <v>2094</v>
      </c>
      <c r="M38" s="7">
        <f>JuneR!U35</f>
        <v>274</v>
      </c>
      <c r="N38" s="7">
        <f>JuneR!G37</f>
        <v>464</v>
      </c>
      <c r="O38" s="7">
        <f>JuneR!O37</f>
        <v>5618</v>
      </c>
      <c r="P38" s="7">
        <f>JuneR!P37</f>
        <v>51</v>
      </c>
      <c r="Q38" s="7">
        <f>JuneR!Q37</f>
        <v>139</v>
      </c>
      <c r="R38" s="7">
        <f>JuneR!R37</f>
        <v>1</v>
      </c>
      <c r="S38" s="7">
        <f>JuneR!E37</f>
        <v>256</v>
      </c>
      <c r="T38" s="7">
        <f>JuneR!F37</f>
        <v>369</v>
      </c>
    </row>
    <row r="39" spans="1:20">
      <c r="A39" s="8" t="s">
        <v>42</v>
      </c>
      <c r="B39" s="8">
        <f>'YTD Totals'!B39</f>
        <v>8558</v>
      </c>
      <c r="C39" s="8">
        <f>May!D39</f>
        <v>9213</v>
      </c>
      <c r="D39" s="8">
        <f>JuneR!I38</f>
        <v>9399</v>
      </c>
      <c r="E39" s="8">
        <f>JuneR!J38</f>
        <v>195</v>
      </c>
      <c r="F39" s="8">
        <f>JuneR!K38</f>
        <v>9</v>
      </c>
      <c r="G39" s="8">
        <f>JuneR!L38</f>
        <v>9391</v>
      </c>
      <c r="H39" s="8">
        <f>JuneR!M38</f>
        <v>57</v>
      </c>
      <c r="I39" s="8">
        <f>JuneR!N38</f>
        <v>2</v>
      </c>
      <c r="J39" s="8">
        <f>JuneR!B38</f>
        <v>138</v>
      </c>
      <c r="K39" s="8">
        <f>JuneR!C38</f>
        <v>77</v>
      </c>
      <c r="L39" s="8">
        <f>JuneR!D38</f>
        <v>61</v>
      </c>
      <c r="M39" s="8">
        <f>JuneR!U36</f>
        <v>0</v>
      </c>
      <c r="N39" s="8">
        <f>JuneR!G38</f>
        <v>21</v>
      </c>
      <c r="O39" s="8">
        <f>JuneR!O38</f>
        <v>202</v>
      </c>
      <c r="P39" s="8">
        <f>JuneR!P38</f>
        <v>2</v>
      </c>
      <c r="Q39" s="8">
        <f>JuneR!Q38</f>
        <v>7</v>
      </c>
      <c r="R39" s="8">
        <f>JuneR!R38</f>
        <v>1</v>
      </c>
      <c r="S39" s="8">
        <f>JuneR!E38</f>
        <v>80</v>
      </c>
      <c r="T39" s="8">
        <f>JuneR!F38</f>
        <v>19</v>
      </c>
    </row>
    <row r="40" spans="1:20">
      <c r="A40" s="10" t="s">
        <v>43</v>
      </c>
      <c r="B40" s="10">
        <f>'YTD Totals'!B40</f>
        <v>10804</v>
      </c>
      <c r="C40" s="10">
        <f>May!D40</f>
        <v>11627</v>
      </c>
      <c r="D40" s="10">
        <f>JuneR!I39</f>
        <v>11626</v>
      </c>
      <c r="E40" s="10">
        <f>JuneR!J39</f>
        <v>0</v>
      </c>
      <c r="F40" s="10">
        <f>JuneR!K39</f>
        <v>1</v>
      </c>
      <c r="G40" s="10">
        <f>JuneR!L39</f>
        <v>10189</v>
      </c>
      <c r="H40" s="10">
        <f>JuneR!M39</f>
        <v>1</v>
      </c>
      <c r="I40" s="10">
        <f>JuneR!N39</f>
        <v>1</v>
      </c>
      <c r="J40" s="10">
        <f>JuneR!B39</f>
        <v>0</v>
      </c>
      <c r="K40" s="10">
        <f>JuneR!C39</f>
        <v>0</v>
      </c>
      <c r="L40" s="10">
        <f>JuneR!D39</f>
        <v>0</v>
      </c>
      <c r="M40" s="10"/>
      <c r="N40" s="10">
        <f>JuneR!G39</f>
        <v>0</v>
      </c>
      <c r="O40" s="10">
        <f>JuneR!O39</f>
        <v>239</v>
      </c>
      <c r="P40" s="10">
        <f>JuneR!P39</f>
        <v>0</v>
      </c>
      <c r="Q40" s="10">
        <f>JuneR!Q39</f>
        <v>0</v>
      </c>
      <c r="R40" s="10">
        <f>JuneR!R39</f>
        <v>0</v>
      </c>
      <c r="S40" s="10">
        <f>JuneR!E39</f>
        <v>0</v>
      </c>
      <c r="T40" s="10">
        <f>JuneR!F39</f>
        <v>0</v>
      </c>
    </row>
    <row r="41" spans="1:20">
      <c r="A41" s="10" t="s">
        <v>44</v>
      </c>
      <c r="B41" s="10">
        <f>'YTD Totals'!B41</f>
        <v>19580</v>
      </c>
      <c r="C41" s="10">
        <f>May!D41</f>
        <v>19239</v>
      </c>
      <c r="D41" s="10">
        <f>JuneR!I40</f>
        <v>19231</v>
      </c>
      <c r="E41" s="10">
        <f>JuneR!J40</f>
        <v>0</v>
      </c>
      <c r="F41" s="10">
        <f>JuneR!K40</f>
        <v>8</v>
      </c>
      <c r="G41" s="10">
        <f>JuneR!L40</f>
        <v>15175</v>
      </c>
      <c r="H41" s="10">
        <f>JuneR!M40</f>
        <v>0</v>
      </c>
      <c r="I41" s="10">
        <f>JuneR!N40</f>
        <v>1</v>
      </c>
      <c r="J41" s="10">
        <f>JuneR!B40</f>
        <v>0</v>
      </c>
      <c r="K41" s="10">
        <f>JuneR!C40</f>
        <v>0</v>
      </c>
      <c r="L41" s="10">
        <f>JuneR!D40</f>
        <v>0</v>
      </c>
      <c r="M41" s="10"/>
      <c r="N41" s="10">
        <f>JuneR!G40</f>
        <v>0</v>
      </c>
      <c r="O41" s="10">
        <f>JuneR!O40</f>
        <v>671</v>
      </c>
      <c r="P41" s="10">
        <f>JuneR!P40</f>
        <v>0</v>
      </c>
      <c r="Q41" s="10">
        <f>JuneR!Q40</f>
        <v>1</v>
      </c>
      <c r="R41" s="10">
        <f>JuneR!R40</f>
        <v>0</v>
      </c>
      <c r="S41" s="10">
        <f>JuneR!E40</f>
        <v>0</v>
      </c>
      <c r="T41" s="10">
        <f>JuneR!F40</f>
        <v>0</v>
      </c>
    </row>
    <row r="42" spans="1:20">
      <c r="A42" s="10" t="s">
        <v>45</v>
      </c>
      <c r="B42" s="10">
        <f>'YTD Totals'!B42</f>
        <v>3730</v>
      </c>
      <c r="C42" s="10">
        <f>May!D42</f>
        <v>3791</v>
      </c>
      <c r="D42" s="10">
        <f>JuneR!I41</f>
        <v>3789</v>
      </c>
      <c r="E42" s="10">
        <f>JuneR!J41</f>
        <v>0</v>
      </c>
      <c r="F42" s="10">
        <f>JuneR!K41</f>
        <v>2</v>
      </c>
      <c r="G42" s="10">
        <f>JuneR!L41</f>
        <v>3533</v>
      </c>
      <c r="H42" s="10">
        <f>JuneR!M41</f>
        <v>0</v>
      </c>
      <c r="I42" s="10">
        <f>JuneR!N41</f>
        <v>0</v>
      </c>
      <c r="J42" s="10">
        <f>JuneR!B41</f>
        <v>0</v>
      </c>
      <c r="K42" s="10">
        <f>JuneR!C41</f>
        <v>0</v>
      </c>
      <c r="L42" s="10">
        <f>JuneR!D41</f>
        <v>0</v>
      </c>
      <c r="M42" s="10"/>
      <c r="N42" s="10">
        <f>JuneR!G41</f>
        <v>0</v>
      </c>
      <c r="O42" s="10">
        <f>JuneR!O41</f>
        <v>366</v>
      </c>
      <c r="P42" s="10">
        <f>JuneR!P41</f>
        <v>0</v>
      </c>
      <c r="Q42" s="10">
        <f>JuneR!Q41</f>
        <v>0</v>
      </c>
      <c r="R42" s="10">
        <f>JuneR!R41</f>
        <v>0</v>
      </c>
      <c r="S42" s="10">
        <f>JuneR!E41</f>
        <v>1</v>
      </c>
      <c r="T42" s="10">
        <f>JuneR!F41</f>
        <v>0</v>
      </c>
    </row>
    <row r="43" spans="1:20">
      <c r="A43" s="10" t="s">
        <v>46</v>
      </c>
      <c r="B43" s="10">
        <f>'YTD Totals'!B43</f>
        <v>4938</v>
      </c>
      <c r="C43" s="10">
        <f>May!D43</f>
        <v>4949</v>
      </c>
      <c r="D43" s="10">
        <f>JuneR!I42</f>
        <v>4949</v>
      </c>
      <c r="E43" s="10">
        <f>JuneR!J42</f>
        <v>0</v>
      </c>
      <c r="F43" s="10">
        <f>JuneR!K42</f>
        <v>0</v>
      </c>
      <c r="G43" s="10">
        <f>JuneR!L42</f>
        <v>4316</v>
      </c>
      <c r="H43" s="10">
        <f>JuneR!M42</f>
        <v>0</v>
      </c>
      <c r="I43" s="10">
        <f>JuneR!N42</f>
        <v>0</v>
      </c>
      <c r="J43" s="10">
        <f>JuneR!B42</f>
        <v>0</v>
      </c>
      <c r="K43" s="10">
        <f>JuneR!C42</f>
        <v>0</v>
      </c>
      <c r="L43" s="10">
        <f>JuneR!D42</f>
        <v>0</v>
      </c>
      <c r="M43" s="10"/>
      <c r="N43" s="10">
        <f>JuneR!G42</f>
        <v>0</v>
      </c>
      <c r="O43" s="10">
        <f>JuneR!O42</f>
        <v>206</v>
      </c>
      <c r="P43" s="10">
        <f>JuneR!P42</f>
        <v>0</v>
      </c>
      <c r="Q43" s="10">
        <f>JuneR!Q42</f>
        <v>0</v>
      </c>
      <c r="R43" s="10">
        <f>JuneR!R42</f>
        <v>0</v>
      </c>
      <c r="S43" s="10">
        <f>JuneR!E42</f>
        <v>0</v>
      </c>
      <c r="T43" s="10">
        <f>JuneR!F42</f>
        <v>0</v>
      </c>
    </row>
    <row r="44" spans="1:20">
      <c r="A44" s="10" t="s">
        <v>47</v>
      </c>
      <c r="B44" s="10">
        <f>'YTD Totals'!B44</f>
        <v>13451</v>
      </c>
      <c r="C44" s="10">
        <f>May!D44</f>
        <v>13402</v>
      </c>
      <c r="D44" s="10">
        <f>JuneR!I43</f>
        <v>13400</v>
      </c>
      <c r="E44" s="10">
        <f>JuneR!J43</f>
        <v>0</v>
      </c>
      <c r="F44" s="10">
        <f>JuneR!K43</f>
        <v>2</v>
      </c>
      <c r="G44" s="10">
        <f>JuneR!L43</f>
        <v>9493</v>
      </c>
      <c r="H44" s="10">
        <f>JuneR!M43</f>
        <v>0</v>
      </c>
      <c r="I44" s="10">
        <f>JuneR!N43</f>
        <v>1</v>
      </c>
      <c r="J44" s="10">
        <f>JuneR!B43</f>
        <v>0</v>
      </c>
      <c r="K44" s="10">
        <f>JuneR!C43</f>
        <v>0</v>
      </c>
      <c r="L44" s="10">
        <f>JuneR!D43</f>
        <v>0</v>
      </c>
      <c r="M44" s="10"/>
      <c r="N44" s="10">
        <f>JuneR!G43</f>
        <v>0</v>
      </c>
      <c r="O44" s="10">
        <f>JuneR!O43</f>
        <v>215</v>
      </c>
      <c r="P44" s="10">
        <f>JuneR!P43</f>
        <v>0</v>
      </c>
      <c r="Q44" s="10">
        <f>JuneR!Q43</f>
        <v>0</v>
      </c>
      <c r="R44" s="10">
        <f>JuneR!R43</f>
        <v>0</v>
      </c>
      <c r="S44" s="10">
        <f>JuneR!E43</f>
        <v>0</v>
      </c>
      <c r="T44" s="10">
        <f>JuneR!F43</f>
        <v>0</v>
      </c>
    </row>
    <row r="45" spans="1:20">
      <c r="A45" s="11" t="s">
        <v>69</v>
      </c>
      <c r="B45" s="11">
        <f>'YTD Totals'!B45</f>
        <v>52503</v>
      </c>
      <c r="C45" s="11">
        <f>SUM(C40:C44)</f>
        <v>53008</v>
      </c>
      <c r="D45" s="11">
        <f t="shared" ref="D45:L45" si="2">SUM(D40:D44)</f>
        <v>52995</v>
      </c>
      <c r="E45" s="11">
        <f t="shared" si="2"/>
        <v>0</v>
      </c>
      <c r="F45" s="11">
        <f t="shared" si="2"/>
        <v>13</v>
      </c>
      <c r="G45" s="11">
        <f t="shared" si="2"/>
        <v>42706</v>
      </c>
      <c r="H45" s="11">
        <f t="shared" si="2"/>
        <v>1</v>
      </c>
      <c r="I45" s="11">
        <f t="shared" si="2"/>
        <v>3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/>
      <c r="N45" s="11">
        <f t="shared" ref="N45:T45" si="3">SUM(N40:N44)</f>
        <v>0</v>
      </c>
      <c r="O45" s="11">
        <f t="shared" si="3"/>
        <v>1697</v>
      </c>
      <c r="P45" s="11">
        <f>SUM(Q40:Q44)</f>
        <v>1</v>
      </c>
      <c r="Q45" s="11">
        <f>SUM(P40:P44)</f>
        <v>0</v>
      </c>
      <c r="R45" s="11">
        <f t="shared" si="3"/>
        <v>0</v>
      </c>
      <c r="S45" s="11">
        <f t="shared" si="3"/>
        <v>1</v>
      </c>
      <c r="T45" s="11">
        <f t="shared" si="3"/>
        <v>0</v>
      </c>
    </row>
    <row r="46" spans="1:20">
      <c r="A46" s="8" t="s">
        <v>48</v>
      </c>
      <c r="B46" s="8">
        <f>'YTD Totals'!B46</f>
        <v>7188</v>
      </c>
      <c r="C46" s="8">
        <f>May!D46</f>
        <v>7540</v>
      </c>
      <c r="D46" s="8">
        <f>JuneR!I44</f>
        <v>7618</v>
      </c>
      <c r="E46" s="8">
        <f>JuneR!J44</f>
        <v>90</v>
      </c>
      <c r="F46" s="8">
        <f>JuneR!K44</f>
        <v>12</v>
      </c>
      <c r="G46" s="8">
        <f>JuneR!L44</f>
        <v>7460</v>
      </c>
      <c r="H46" s="8">
        <f>JuneR!M44</f>
        <v>22</v>
      </c>
      <c r="I46" s="8">
        <f>JuneR!N44</f>
        <v>4</v>
      </c>
      <c r="J46" s="8">
        <f>JuneR!B44</f>
        <v>345</v>
      </c>
      <c r="K46" s="8">
        <f>JuneR!C44</f>
        <v>80</v>
      </c>
      <c r="L46" s="8">
        <f>JuneR!D44</f>
        <v>265</v>
      </c>
      <c r="M46" s="8">
        <f>JuneR!U37</f>
        <v>21</v>
      </c>
      <c r="N46" s="8">
        <f>JuneR!G44</f>
        <v>37</v>
      </c>
      <c r="O46" s="8">
        <f>JuneR!O44</f>
        <v>357</v>
      </c>
      <c r="P46" s="8">
        <f>JuneR!P44</f>
        <v>3</v>
      </c>
      <c r="Q46" s="8">
        <f>JuneR!Q44</f>
        <v>6</v>
      </c>
      <c r="R46" s="8">
        <f>JuneR!R44</f>
        <v>1</v>
      </c>
      <c r="S46" s="8">
        <f>JuneR!E44</f>
        <v>61</v>
      </c>
      <c r="T46" s="8">
        <f>JuneR!F44</f>
        <v>40</v>
      </c>
    </row>
    <row r="47" spans="1:20">
      <c r="A47" s="7" t="s">
        <v>49</v>
      </c>
      <c r="B47" s="7">
        <f>'YTD Totals'!B47</f>
        <v>7678</v>
      </c>
      <c r="C47" s="7">
        <f>May!D47</f>
        <v>7873</v>
      </c>
      <c r="D47" s="7">
        <f>JuneR!I45</f>
        <v>7913</v>
      </c>
      <c r="E47" s="7">
        <f>JuneR!J45</f>
        <v>50</v>
      </c>
      <c r="F47" s="7">
        <f>JuneR!K45</f>
        <v>10</v>
      </c>
      <c r="G47" s="7">
        <f>JuneR!L45</f>
        <v>7883</v>
      </c>
      <c r="H47" s="7">
        <f>JuneR!M45</f>
        <v>12</v>
      </c>
      <c r="I47" s="7">
        <f>JuneR!N45</f>
        <v>3</v>
      </c>
      <c r="J47" s="7">
        <f>JuneR!B45</f>
        <v>660</v>
      </c>
      <c r="K47" s="7">
        <f>JuneR!C45</f>
        <v>237</v>
      </c>
      <c r="L47" s="7">
        <f>JuneR!D45</f>
        <v>423</v>
      </c>
      <c r="M47" s="7">
        <f>JuneR!U38</f>
        <v>14</v>
      </c>
      <c r="N47" s="7">
        <f>JuneR!G45</f>
        <v>48</v>
      </c>
      <c r="O47" s="7">
        <f>JuneR!O45</f>
        <v>210</v>
      </c>
      <c r="P47" s="7">
        <f>JuneR!P45</f>
        <v>3</v>
      </c>
      <c r="Q47" s="7">
        <f>JuneR!Q45</f>
        <v>9</v>
      </c>
      <c r="R47" s="7">
        <f>JuneR!R45</f>
        <v>0</v>
      </c>
      <c r="S47" s="7">
        <f>JuneR!E45</f>
        <v>173</v>
      </c>
      <c r="T47" s="7">
        <f>JuneR!F45</f>
        <v>68</v>
      </c>
    </row>
    <row r="48" spans="1:20">
      <c r="A48" s="8" t="s">
        <v>50</v>
      </c>
      <c r="B48" s="8">
        <f>'YTD Totals'!B48</f>
        <v>15339</v>
      </c>
      <c r="C48" s="8">
        <f>May!D48</f>
        <v>15184</v>
      </c>
      <c r="D48" s="8">
        <f>JuneR!I46</f>
        <v>15213</v>
      </c>
      <c r="E48" s="8">
        <f>JuneR!J46</f>
        <v>87</v>
      </c>
      <c r="F48" s="8">
        <f>JuneR!K46</f>
        <v>58</v>
      </c>
      <c r="G48" s="8">
        <f>JuneR!L46</f>
        <v>15145</v>
      </c>
      <c r="H48" s="8">
        <f>JuneR!M46</f>
        <v>36</v>
      </c>
      <c r="I48" s="8">
        <f>JuneR!N46</f>
        <v>19</v>
      </c>
      <c r="J48" s="8">
        <f>JuneR!B46</f>
        <v>1999</v>
      </c>
      <c r="K48" s="8">
        <f>JuneR!C46</f>
        <v>766</v>
      </c>
      <c r="L48" s="8">
        <f>JuneR!D46</f>
        <v>1233</v>
      </c>
      <c r="M48" s="8">
        <f>JuneR!U39</f>
        <v>97</v>
      </c>
      <c r="N48" s="8">
        <f>JuneR!G46</f>
        <v>248</v>
      </c>
      <c r="O48" s="8">
        <f>JuneR!O46</f>
        <v>1370</v>
      </c>
      <c r="P48" s="8">
        <f>JuneR!P46</f>
        <v>19</v>
      </c>
      <c r="Q48" s="8">
        <f>JuneR!Q46</f>
        <v>48</v>
      </c>
      <c r="R48" s="8">
        <f>JuneR!R46</f>
        <v>0</v>
      </c>
      <c r="S48" s="8">
        <f>JuneR!E46</f>
        <v>416</v>
      </c>
      <c r="T48" s="8">
        <f>JuneR!F46</f>
        <v>306</v>
      </c>
    </row>
    <row r="49" spans="1:20">
      <c r="A49" s="7" t="s">
        <v>51</v>
      </c>
      <c r="B49" s="7">
        <f>'YTD Totals'!B49</f>
        <v>32621</v>
      </c>
      <c r="C49" s="7">
        <f>May!D49</f>
        <v>30166</v>
      </c>
      <c r="D49" s="7">
        <f>JuneR!I47</f>
        <v>30120</v>
      </c>
      <c r="E49" s="7">
        <f>JuneR!J47</f>
        <v>109</v>
      </c>
      <c r="F49" s="7">
        <f>JuneR!K47</f>
        <v>155</v>
      </c>
      <c r="G49" s="7">
        <f>JuneR!L47</f>
        <v>29425</v>
      </c>
      <c r="H49" s="7">
        <f>JuneR!M47</f>
        <v>32</v>
      </c>
      <c r="I49" s="7">
        <f>JuneR!N47</f>
        <v>39</v>
      </c>
      <c r="J49" s="7">
        <f>JuneR!B47</f>
        <v>6229</v>
      </c>
      <c r="K49" s="7">
        <f>JuneR!C47</f>
        <v>1081</v>
      </c>
      <c r="L49" s="7">
        <f>JuneR!D47</f>
        <v>5148</v>
      </c>
      <c r="M49" s="7">
        <f>JuneR!U24</f>
        <v>205</v>
      </c>
      <c r="N49" s="7">
        <f>JuneR!G47</f>
        <v>328</v>
      </c>
      <c r="O49" s="7">
        <f>JuneR!O47</f>
        <v>1795</v>
      </c>
      <c r="P49" s="7">
        <f>JuneR!P47</f>
        <v>14</v>
      </c>
      <c r="Q49" s="7">
        <f>JuneR!Q47</f>
        <v>62</v>
      </c>
      <c r="R49" s="7">
        <f>JuneR!R47</f>
        <v>0</v>
      </c>
      <c r="S49" s="7">
        <f>JuneR!E47</f>
        <v>444</v>
      </c>
      <c r="T49" s="7">
        <f>JuneR!F47</f>
        <v>554</v>
      </c>
    </row>
    <row r="50" spans="1:20">
      <c r="A50" s="8" t="s">
        <v>52</v>
      </c>
      <c r="B50" s="8">
        <f>'YTD Totals'!B50</f>
        <v>23275</v>
      </c>
      <c r="C50" s="8">
        <f>May!D50</f>
        <v>23010</v>
      </c>
      <c r="D50" s="8">
        <f>JuneR!I48</f>
        <v>22803</v>
      </c>
      <c r="E50" s="8">
        <f>JuneR!J48</f>
        <v>109</v>
      </c>
      <c r="F50" s="8">
        <f>JuneR!K48</f>
        <v>315</v>
      </c>
      <c r="G50" s="8">
        <f>JuneR!L48</f>
        <v>22712</v>
      </c>
      <c r="H50" s="8">
        <f>JuneR!M48</f>
        <v>56</v>
      </c>
      <c r="I50" s="8">
        <f>JuneR!N48</f>
        <v>26</v>
      </c>
      <c r="J50" s="8">
        <f>JuneR!B48</f>
        <v>3232</v>
      </c>
      <c r="K50" s="8">
        <f>JuneR!C48</f>
        <v>784</v>
      </c>
      <c r="L50" s="8">
        <f>JuneR!D48</f>
        <v>2448</v>
      </c>
      <c r="M50" s="8">
        <f>JuneR!U40</f>
        <v>201</v>
      </c>
      <c r="N50" s="8">
        <f>JuneR!G48</f>
        <v>334</v>
      </c>
      <c r="O50" s="8">
        <f>JuneR!O48</f>
        <v>1756</v>
      </c>
      <c r="P50" s="8">
        <f>JuneR!P48</f>
        <v>18</v>
      </c>
      <c r="Q50" s="8">
        <f>JuneR!Q48</f>
        <v>73</v>
      </c>
      <c r="R50" s="8">
        <f>JuneR!R48</f>
        <v>0</v>
      </c>
      <c r="S50" s="8">
        <f>JuneR!E48</f>
        <v>523</v>
      </c>
      <c r="T50" s="8">
        <f>JuneR!F48</f>
        <v>183</v>
      </c>
    </row>
    <row r="51" spans="1:20">
      <c r="A51" s="7" t="s">
        <v>53</v>
      </c>
      <c r="B51" s="7">
        <f>'YTD Totals'!B51</f>
        <v>10987</v>
      </c>
      <c r="C51" s="7">
        <f>May!D51</f>
        <v>10779</v>
      </c>
      <c r="D51" s="7">
        <f>JuneR!I49</f>
        <v>10851</v>
      </c>
      <c r="E51" s="7">
        <f>JuneR!J49</f>
        <v>102</v>
      </c>
      <c r="F51" s="7">
        <f>JuneR!K49</f>
        <v>30</v>
      </c>
      <c r="G51" s="7">
        <f>JuneR!L49</f>
        <v>10255</v>
      </c>
      <c r="H51" s="7">
        <f>JuneR!M49</f>
        <v>25</v>
      </c>
      <c r="I51" s="7">
        <f>JuneR!N49</f>
        <v>4</v>
      </c>
      <c r="J51" s="7">
        <f>JuneR!B49</f>
        <v>1628</v>
      </c>
      <c r="K51" s="7">
        <f>JuneR!C49</f>
        <v>456</v>
      </c>
      <c r="L51" s="7">
        <f>JuneR!D49</f>
        <v>1172</v>
      </c>
      <c r="M51" s="7">
        <f>JuneR!U41</f>
        <v>92</v>
      </c>
      <c r="N51" s="7">
        <f>JuneR!G49</f>
        <v>189</v>
      </c>
      <c r="O51" s="7">
        <f>JuneR!O49</f>
        <v>1087</v>
      </c>
      <c r="P51" s="7">
        <f>JuneR!P49</f>
        <v>28</v>
      </c>
      <c r="Q51" s="7">
        <f>JuneR!Q49</f>
        <v>48</v>
      </c>
      <c r="R51" s="7">
        <f>JuneR!R49</f>
        <v>0</v>
      </c>
      <c r="S51" s="7">
        <f>JuneR!E49</f>
        <v>112</v>
      </c>
      <c r="T51" s="7">
        <f>JuneR!F49</f>
        <v>252</v>
      </c>
    </row>
    <row r="52" spans="1:20">
      <c r="A52" s="8" t="s">
        <v>54</v>
      </c>
      <c r="B52" s="8">
        <f>'YTD Totals'!B52</f>
        <v>29873</v>
      </c>
      <c r="C52" s="8">
        <f>May!D52</f>
        <v>29186</v>
      </c>
      <c r="D52" s="8">
        <f>JuneR!I50</f>
        <v>28468</v>
      </c>
      <c r="E52" s="8">
        <f>JuneR!J50</f>
        <v>315</v>
      </c>
      <c r="F52" s="8">
        <f>JuneR!K50</f>
        <v>1033</v>
      </c>
      <c r="G52" s="8">
        <f>JuneR!L50</f>
        <v>28131</v>
      </c>
      <c r="H52" s="8">
        <f>JuneR!M50</f>
        <v>163</v>
      </c>
      <c r="I52" s="8">
        <f>JuneR!N50</f>
        <v>159</v>
      </c>
      <c r="J52" s="8">
        <f>JuneR!B50</f>
        <v>3621</v>
      </c>
      <c r="K52" s="8">
        <f>JuneR!C50</f>
        <v>1256</v>
      </c>
      <c r="L52" s="8">
        <f>JuneR!D50</f>
        <v>2365</v>
      </c>
      <c r="M52" s="8">
        <f>JuneR!U42</f>
        <v>526</v>
      </c>
      <c r="N52" s="8">
        <f>JuneR!G50</f>
        <v>441</v>
      </c>
      <c r="O52" s="8">
        <f>JuneR!O50</f>
        <v>4769</v>
      </c>
      <c r="P52" s="8">
        <f>JuneR!P50</f>
        <v>64</v>
      </c>
      <c r="Q52" s="8">
        <f>JuneR!Q50</f>
        <v>130</v>
      </c>
      <c r="R52" s="8">
        <f>JuneR!R50</f>
        <v>1</v>
      </c>
      <c r="S52" s="8">
        <f>JuneR!E50</f>
        <v>334</v>
      </c>
      <c r="T52" s="8">
        <f>JuneR!F50</f>
        <v>479</v>
      </c>
    </row>
    <row r="53" spans="1:20">
      <c r="A53" s="7" t="s">
        <v>55</v>
      </c>
      <c r="B53" s="7">
        <f>'YTD Totals'!B53</f>
        <v>10952</v>
      </c>
      <c r="C53" s="7">
        <f>May!D53</f>
        <v>10727</v>
      </c>
      <c r="D53" s="7">
        <f>JuneR!I51</f>
        <v>10750</v>
      </c>
      <c r="E53" s="7">
        <f>JuneR!J51</f>
        <v>37</v>
      </c>
      <c r="F53" s="7">
        <f>JuneR!K51</f>
        <v>14</v>
      </c>
      <c r="G53" s="7">
        <f>JuneR!L51</f>
        <v>10677</v>
      </c>
      <c r="H53" s="7">
        <f>JuneR!M51</f>
        <v>16</v>
      </c>
      <c r="I53" s="7">
        <f>JuneR!N51</f>
        <v>1</v>
      </c>
      <c r="J53" s="7">
        <f>JuneR!B51</f>
        <v>507</v>
      </c>
      <c r="K53" s="7">
        <f>JuneR!C51</f>
        <v>282</v>
      </c>
      <c r="L53" s="7">
        <f>JuneR!D51</f>
        <v>225</v>
      </c>
      <c r="M53" s="7">
        <f>JuneR!U13</f>
        <v>12</v>
      </c>
      <c r="N53" s="7">
        <f>JuneR!G51</f>
        <v>66</v>
      </c>
      <c r="O53" s="7">
        <f>JuneR!O51</f>
        <v>609</v>
      </c>
      <c r="P53" s="7">
        <f>JuneR!P51</f>
        <v>1</v>
      </c>
      <c r="Q53" s="7">
        <f>JuneR!Q51</f>
        <v>11</v>
      </c>
      <c r="R53" s="7">
        <f>JuneR!R51</f>
        <v>0</v>
      </c>
      <c r="S53" s="7">
        <f>JuneR!E51</f>
        <v>77</v>
      </c>
      <c r="T53" s="7">
        <f>JuneR!F51</f>
        <v>76</v>
      </c>
    </row>
    <row r="54" spans="1:20">
      <c r="A54" s="8" t="s">
        <v>56</v>
      </c>
      <c r="B54" s="8">
        <f>'YTD Totals'!B54</f>
        <v>22764</v>
      </c>
      <c r="C54" s="8">
        <f>May!D54</f>
        <v>22678</v>
      </c>
      <c r="D54" s="8">
        <f>JuneR!I52</f>
        <v>22303</v>
      </c>
      <c r="E54" s="8">
        <f>JuneR!J52</f>
        <v>62</v>
      </c>
      <c r="F54" s="8">
        <f>JuneR!K52</f>
        <v>438</v>
      </c>
      <c r="G54" s="8">
        <f>JuneR!L52</f>
        <v>21627</v>
      </c>
      <c r="H54" s="8">
        <f>JuneR!M52</f>
        <v>27</v>
      </c>
      <c r="I54" s="8">
        <f>JuneR!N52</f>
        <v>223</v>
      </c>
      <c r="J54" s="8">
        <f>JuneR!B52</f>
        <v>2404</v>
      </c>
      <c r="K54" s="8">
        <f>JuneR!C52</f>
        <v>910</v>
      </c>
      <c r="L54" s="8">
        <f>JuneR!D52</f>
        <v>1494</v>
      </c>
      <c r="M54" s="8">
        <f>JuneR!U43</f>
        <v>81</v>
      </c>
      <c r="N54" s="8">
        <f>JuneR!G52</f>
        <v>188</v>
      </c>
      <c r="O54" s="8">
        <f>JuneR!O52</f>
        <v>1200</v>
      </c>
      <c r="P54" s="8">
        <f>JuneR!P52</f>
        <v>6</v>
      </c>
      <c r="Q54" s="8">
        <f>JuneR!Q52</f>
        <v>38</v>
      </c>
      <c r="R54" s="8">
        <f>JuneR!R52</f>
        <v>0</v>
      </c>
      <c r="S54" s="8">
        <f>JuneR!E52</f>
        <v>300</v>
      </c>
      <c r="T54" s="8">
        <f>JuneR!F52</f>
        <v>367</v>
      </c>
    </row>
    <row r="55" spans="1:20">
      <c r="A55" s="7" t="s">
        <v>57</v>
      </c>
      <c r="B55" s="7">
        <f>'YTD Totals'!B55</f>
        <v>10330</v>
      </c>
      <c r="C55" s="7">
        <f>May!D55</f>
        <v>10561</v>
      </c>
      <c r="D55" s="7">
        <f>JuneR!I53</f>
        <v>10553</v>
      </c>
      <c r="E55" s="7">
        <f>JuneR!J53</f>
        <v>0</v>
      </c>
      <c r="F55" s="7">
        <f>JuneR!K53</f>
        <v>8</v>
      </c>
      <c r="G55" s="7">
        <f>JuneR!L53</f>
        <v>10377</v>
      </c>
      <c r="H55" s="7">
        <f>JuneR!M53</f>
        <v>0</v>
      </c>
      <c r="I55" s="7">
        <f>JuneR!N53</f>
        <v>1</v>
      </c>
      <c r="J55" s="7">
        <f>JuneR!B53</f>
        <v>332</v>
      </c>
      <c r="K55" s="7">
        <f>JuneR!C53</f>
        <v>131</v>
      </c>
      <c r="L55" s="7">
        <f>JuneR!D53</f>
        <v>201</v>
      </c>
      <c r="M55" s="7">
        <f>JuneR!U44</f>
        <v>6</v>
      </c>
      <c r="N55" s="7">
        <f>JuneR!G53</f>
        <v>28</v>
      </c>
      <c r="O55" s="7">
        <f>JuneR!O53</f>
        <v>276</v>
      </c>
      <c r="P55" s="7">
        <f>JuneR!P53</f>
        <v>3</v>
      </c>
      <c r="Q55" s="7">
        <f>JuneR!Q53</f>
        <v>10</v>
      </c>
      <c r="R55" s="7">
        <f>JuneR!R53</f>
        <v>0</v>
      </c>
      <c r="S55" s="7">
        <f>JuneR!E53</f>
        <v>41</v>
      </c>
      <c r="T55" s="7">
        <f>JuneR!F53</f>
        <v>88</v>
      </c>
    </row>
    <row r="56" spans="1:20">
      <c r="A56" s="8" t="s">
        <v>58</v>
      </c>
      <c r="B56" s="8">
        <f>'YTD Totals'!B56</f>
        <v>14521</v>
      </c>
      <c r="C56" s="8">
        <f>May!D56</f>
        <v>14563</v>
      </c>
      <c r="D56" s="8">
        <f>JuneR!I54</f>
        <v>14582</v>
      </c>
      <c r="E56" s="8">
        <f>JuneR!J54</f>
        <v>98</v>
      </c>
      <c r="F56" s="8">
        <f>JuneR!K54</f>
        <v>92</v>
      </c>
      <c r="G56" s="8">
        <f>JuneR!L54</f>
        <v>14481</v>
      </c>
      <c r="H56" s="8">
        <f>JuneR!M54</f>
        <v>33</v>
      </c>
      <c r="I56" s="8">
        <f>JuneR!N54</f>
        <v>29</v>
      </c>
      <c r="J56" s="8">
        <f>JuneR!B54</f>
        <v>229</v>
      </c>
      <c r="K56" s="8">
        <f>JuneR!C54</f>
        <v>92</v>
      </c>
      <c r="L56" s="8">
        <f>JuneR!D54</f>
        <v>137</v>
      </c>
      <c r="M56" s="8">
        <f>JuneR!U45</f>
        <v>25</v>
      </c>
      <c r="N56" s="8">
        <f>JuneR!G54</f>
        <v>36</v>
      </c>
      <c r="O56" s="8">
        <f>JuneR!O54</f>
        <v>699</v>
      </c>
      <c r="P56" s="8">
        <f>JuneR!P54</f>
        <v>2</v>
      </c>
      <c r="Q56" s="8">
        <f>JuneR!Q54</f>
        <v>7</v>
      </c>
      <c r="R56" s="8">
        <f>JuneR!R54</f>
        <v>0</v>
      </c>
      <c r="S56" s="8">
        <f>JuneR!E54</f>
        <v>183</v>
      </c>
      <c r="T56" s="8">
        <f>JuneR!F54</f>
        <v>30</v>
      </c>
    </row>
    <row r="57" spans="1:20">
      <c r="A57" s="7" t="s">
        <v>59</v>
      </c>
      <c r="B57" s="7">
        <f>'YTD Totals'!B57</f>
        <v>14622</v>
      </c>
      <c r="C57" s="7">
        <f>May!D57</f>
        <v>14933</v>
      </c>
      <c r="D57" s="7">
        <f>JuneR!I55</f>
        <v>14985</v>
      </c>
      <c r="E57" s="7">
        <f>JuneR!J55</f>
        <v>77</v>
      </c>
      <c r="F57" s="7">
        <f>JuneR!K55</f>
        <v>25</v>
      </c>
      <c r="G57" s="7">
        <f>JuneR!L55</f>
        <v>14574</v>
      </c>
      <c r="H57" s="7">
        <f>JuneR!M55</f>
        <v>24</v>
      </c>
      <c r="I57" s="7">
        <f>JuneR!N55</f>
        <v>9</v>
      </c>
      <c r="J57" s="7">
        <f>JuneR!B55</f>
        <v>648</v>
      </c>
      <c r="K57" s="7">
        <f>JuneR!C55</f>
        <v>241</v>
      </c>
      <c r="L57" s="7">
        <f>JuneR!D55</f>
        <v>407</v>
      </c>
      <c r="M57" s="7">
        <f>JuneR!U46</f>
        <v>45</v>
      </c>
      <c r="N57" s="7">
        <f>JuneR!G55</f>
        <v>68</v>
      </c>
      <c r="O57" s="7">
        <f>JuneR!O55</f>
        <v>769</v>
      </c>
      <c r="P57" s="7">
        <f>JuneR!P55</f>
        <v>13</v>
      </c>
      <c r="Q57" s="7">
        <f>JuneR!Q55</f>
        <v>15</v>
      </c>
      <c r="R57" s="7">
        <f>JuneR!R55</f>
        <v>0</v>
      </c>
      <c r="S57" s="7">
        <f>JuneR!E55</f>
        <v>148</v>
      </c>
      <c r="T57" s="7">
        <f>JuneR!F55</f>
        <v>141</v>
      </c>
    </row>
    <row r="58" spans="1:20">
      <c r="A58" s="6" t="s">
        <v>68</v>
      </c>
      <c r="B58" s="6">
        <f>'YTD Totals'!B58</f>
        <v>1060029</v>
      </c>
      <c r="C58" s="6">
        <f t="shared" ref="C58:T58" si="4">SUM(C46:C57)+SUM(C17:C44)+SUM(C2:C15)</f>
        <v>1013045</v>
      </c>
      <c r="D58" s="6">
        <f t="shared" si="4"/>
        <v>1012660</v>
      </c>
      <c r="E58" s="6">
        <f t="shared" si="4"/>
        <v>7268</v>
      </c>
      <c r="F58" s="6">
        <f t="shared" si="4"/>
        <v>7576</v>
      </c>
      <c r="G58" s="6">
        <f>JuneR!X2</f>
        <v>402307</v>
      </c>
      <c r="H58" s="6">
        <f>JuneR!X3</f>
        <v>2275</v>
      </c>
      <c r="I58" s="6">
        <f>JuneR!X4</f>
        <v>2367</v>
      </c>
      <c r="J58" s="6">
        <f t="shared" si="4"/>
        <v>112681</v>
      </c>
      <c r="K58" s="6">
        <f t="shared" si="4"/>
        <v>39659</v>
      </c>
      <c r="L58" s="6">
        <f t="shared" si="4"/>
        <v>73022</v>
      </c>
      <c r="M58" s="6">
        <f>SUM(M2:M57)</f>
        <v>8824</v>
      </c>
      <c r="N58" s="6">
        <f t="shared" si="4"/>
        <v>10787</v>
      </c>
      <c r="O58" s="6">
        <f t="shared" si="4"/>
        <v>117290</v>
      </c>
      <c r="P58" s="6">
        <f>SUM(Q46:Q57)+SUM(Q17:Q44)+SUM(Q2:Q15)</f>
        <v>3008</v>
      </c>
      <c r="Q58" s="6">
        <f>SUM(P46:P57)+SUM(P17:P44)+SUM(P2:P15)</f>
        <v>1289</v>
      </c>
      <c r="R58" s="6">
        <f t="shared" si="4"/>
        <v>61</v>
      </c>
      <c r="S58" s="6">
        <f t="shared" si="4"/>
        <v>13367</v>
      </c>
      <c r="T58" s="6">
        <f t="shared" si="4"/>
        <v>13367</v>
      </c>
    </row>
  </sheetData>
  <sheetProtection autoFilter="0"/>
  <autoFilter ref="A1:T58" xr:uid="{00000000-0009-0000-0000-000019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1900-000000000000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3"/>
  <dimension ref="A1:X55"/>
  <sheetViews>
    <sheetView topLeftCell="J1" workbookViewId="0"/>
  </sheetViews>
  <sheetFormatPr defaultRowHeight="15"/>
  <cols>
    <col min="2" max="18" width="21.7109375" customWidth="1"/>
  </cols>
  <sheetData>
    <row r="1" spans="1:24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4">
      <c r="A2" t="s">
        <v>7</v>
      </c>
      <c r="B2">
        <v>7204</v>
      </c>
      <c r="C2">
        <v>2666</v>
      </c>
      <c r="D2">
        <v>4538</v>
      </c>
      <c r="E2">
        <v>982</v>
      </c>
      <c r="F2">
        <v>1076</v>
      </c>
      <c r="G2">
        <v>611</v>
      </c>
      <c r="H2">
        <v>58886</v>
      </c>
      <c r="I2">
        <v>58775</v>
      </c>
      <c r="J2">
        <v>356</v>
      </c>
      <c r="K2">
        <v>467</v>
      </c>
      <c r="L2">
        <v>57538</v>
      </c>
      <c r="M2">
        <v>167</v>
      </c>
      <c r="N2">
        <v>173</v>
      </c>
      <c r="O2">
        <v>6401</v>
      </c>
      <c r="P2">
        <v>77</v>
      </c>
      <c r="Q2">
        <v>173</v>
      </c>
      <c r="R2">
        <v>2</v>
      </c>
      <c r="T2" s="30" t="s">
        <v>91</v>
      </c>
      <c r="U2" s="31">
        <v>546</v>
      </c>
      <c r="W2" t="s">
        <v>222</v>
      </c>
      <c r="X2">
        <v>402307</v>
      </c>
    </row>
    <row r="3" spans="1:24">
      <c r="A3" t="s">
        <v>8</v>
      </c>
      <c r="B3">
        <v>3224</v>
      </c>
      <c r="C3">
        <v>1117</v>
      </c>
      <c r="D3">
        <v>2107</v>
      </c>
      <c r="E3">
        <v>334</v>
      </c>
      <c r="F3">
        <v>396</v>
      </c>
      <c r="G3">
        <v>308</v>
      </c>
      <c r="H3">
        <v>25697</v>
      </c>
      <c r="I3">
        <v>25866</v>
      </c>
      <c r="J3">
        <v>262</v>
      </c>
      <c r="K3">
        <v>93</v>
      </c>
      <c r="L3">
        <v>25460</v>
      </c>
      <c r="M3">
        <v>105</v>
      </c>
      <c r="N3">
        <v>53</v>
      </c>
      <c r="O3">
        <v>3909</v>
      </c>
      <c r="P3">
        <v>45</v>
      </c>
      <c r="Q3">
        <v>123</v>
      </c>
      <c r="R3">
        <v>3</v>
      </c>
      <c r="T3" s="30" t="s">
        <v>92</v>
      </c>
      <c r="U3" s="31">
        <v>273</v>
      </c>
      <c r="W3" t="s">
        <v>223</v>
      </c>
      <c r="X3">
        <v>2275</v>
      </c>
    </row>
    <row r="4" spans="1:24">
      <c r="A4" t="s">
        <v>9</v>
      </c>
      <c r="B4">
        <v>12894</v>
      </c>
      <c r="C4">
        <v>3921</v>
      </c>
      <c r="D4">
        <v>8973</v>
      </c>
      <c r="E4">
        <v>851</v>
      </c>
      <c r="F4">
        <v>1022</v>
      </c>
      <c r="G4">
        <v>934</v>
      </c>
      <c r="H4">
        <v>65786</v>
      </c>
      <c r="I4">
        <v>65919</v>
      </c>
      <c r="J4">
        <v>597</v>
      </c>
      <c r="K4">
        <v>464</v>
      </c>
      <c r="L4">
        <v>62780</v>
      </c>
      <c r="M4">
        <v>372</v>
      </c>
      <c r="N4">
        <v>107</v>
      </c>
      <c r="O4">
        <v>6544</v>
      </c>
      <c r="P4">
        <v>103</v>
      </c>
      <c r="Q4">
        <v>265</v>
      </c>
      <c r="R4">
        <v>6</v>
      </c>
      <c r="T4" s="30" t="s">
        <v>93</v>
      </c>
      <c r="U4" s="31">
        <v>5</v>
      </c>
      <c r="W4" t="s">
        <v>224</v>
      </c>
      <c r="X4">
        <v>2367</v>
      </c>
    </row>
    <row r="5" spans="1:24">
      <c r="A5" t="s">
        <v>10</v>
      </c>
      <c r="B5">
        <v>564</v>
      </c>
      <c r="C5">
        <v>111</v>
      </c>
      <c r="D5">
        <v>453</v>
      </c>
      <c r="E5">
        <v>77</v>
      </c>
      <c r="F5">
        <v>21</v>
      </c>
      <c r="G5">
        <v>25</v>
      </c>
      <c r="H5">
        <v>12101</v>
      </c>
      <c r="I5">
        <v>12107</v>
      </c>
      <c r="J5">
        <v>7</v>
      </c>
      <c r="K5">
        <v>1</v>
      </c>
      <c r="L5">
        <v>11830</v>
      </c>
      <c r="M5">
        <v>1</v>
      </c>
      <c r="N5">
        <v>0</v>
      </c>
      <c r="O5">
        <v>161</v>
      </c>
      <c r="P5">
        <v>2</v>
      </c>
      <c r="Q5">
        <v>3</v>
      </c>
      <c r="R5">
        <v>0</v>
      </c>
      <c r="T5" s="30" t="s">
        <v>94</v>
      </c>
      <c r="U5" s="31">
        <v>990</v>
      </c>
    </row>
    <row r="6" spans="1:24">
      <c r="A6" t="s">
        <v>11</v>
      </c>
      <c r="B6">
        <v>8614</v>
      </c>
      <c r="C6">
        <v>2823</v>
      </c>
      <c r="D6">
        <v>5791</v>
      </c>
      <c r="E6">
        <v>1117</v>
      </c>
      <c r="F6">
        <v>1047</v>
      </c>
      <c r="G6">
        <v>828</v>
      </c>
      <c r="H6">
        <v>58553</v>
      </c>
      <c r="I6">
        <v>58984</v>
      </c>
      <c r="J6">
        <v>577</v>
      </c>
      <c r="K6">
        <v>146</v>
      </c>
      <c r="L6">
        <v>56667</v>
      </c>
      <c r="M6">
        <v>343</v>
      </c>
      <c r="N6">
        <v>103</v>
      </c>
      <c r="O6">
        <v>12218</v>
      </c>
      <c r="P6">
        <v>140</v>
      </c>
      <c r="Q6">
        <v>242</v>
      </c>
      <c r="R6">
        <v>5</v>
      </c>
      <c r="T6" s="30" t="s">
        <v>95</v>
      </c>
      <c r="U6" s="31">
        <v>117</v>
      </c>
    </row>
    <row r="7" spans="1:24">
      <c r="A7" t="s">
        <v>12</v>
      </c>
      <c r="B7">
        <v>733</v>
      </c>
      <c r="C7">
        <v>406</v>
      </c>
      <c r="D7">
        <v>327</v>
      </c>
      <c r="E7">
        <v>127</v>
      </c>
      <c r="F7">
        <v>135</v>
      </c>
      <c r="G7">
        <v>86</v>
      </c>
      <c r="H7">
        <v>14402</v>
      </c>
      <c r="I7">
        <v>14476</v>
      </c>
      <c r="J7">
        <v>92</v>
      </c>
      <c r="K7">
        <v>18</v>
      </c>
      <c r="L7">
        <v>14377</v>
      </c>
      <c r="M7">
        <v>38</v>
      </c>
      <c r="N7">
        <v>4</v>
      </c>
      <c r="O7">
        <v>630</v>
      </c>
      <c r="P7">
        <v>7</v>
      </c>
      <c r="Q7">
        <v>13</v>
      </c>
      <c r="R7">
        <v>0</v>
      </c>
      <c r="T7" s="30" t="s">
        <v>96</v>
      </c>
      <c r="U7" s="31">
        <v>13</v>
      </c>
    </row>
    <row r="8" spans="1:24">
      <c r="A8" t="s">
        <v>13</v>
      </c>
      <c r="B8">
        <v>404</v>
      </c>
      <c r="C8">
        <v>308</v>
      </c>
      <c r="D8">
        <v>96</v>
      </c>
      <c r="E8">
        <v>46</v>
      </c>
      <c r="F8">
        <v>96</v>
      </c>
      <c r="G8">
        <v>54</v>
      </c>
      <c r="H8">
        <v>9604</v>
      </c>
      <c r="I8">
        <v>9498</v>
      </c>
      <c r="J8">
        <v>0</v>
      </c>
      <c r="K8">
        <v>106</v>
      </c>
      <c r="L8">
        <v>9353</v>
      </c>
      <c r="M8">
        <v>0</v>
      </c>
      <c r="N8">
        <v>7</v>
      </c>
      <c r="O8">
        <v>487</v>
      </c>
      <c r="P8">
        <v>2</v>
      </c>
      <c r="Q8">
        <v>14</v>
      </c>
      <c r="R8">
        <v>0</v>
      </c>
      <c r="T8" s="30" t="s">
        <v>97</v>
      </c>
      <c r="U8" s="31">
        <v>322</v>
      </c>
    </row>
    <row r="9" spans="1:24">
      <c r="A9" t="s">
        <v>14</v>
      </c>
      <c r="B9">
        <v>414</v>
      </c>
      <c r="C9">
        <v>191</v>
      </c>
      <c r="D9">
        <v>223</v>
      </c>
      <c r="E9">
        <v>40</v>
      </c>
      <c r="F9">
        <v>18</v>
      </c>
      <c r="G9">
        <v>59</v>
      </c>
      <c r="H9">
        <v>8105</v>
      </c>
      <c r="I9">
        <v>8156</v>
      </c>
      <c r="J9">
        <v>93</v>
      </c>
      <c r="K9">
        <v>42</v>
      </c>
      <c r="L9">
        <v>8060</v>
      </c>
      <c r="M9">
        <v>20</v>
      </c>
      <c r="N9">
        <v>6</v>
      </c>
      <c r="O9">
        <v>203</v>
      </c>
      <c r="P9">
        <v>3</v>
      </c>
      <c r="Q9">
        <v>23</v>
      </c>
      <c r="R9">
        <v>5</v>
      </c>
      <c r="T9" s="30" t="s">
        <v>98</v>
      </c>
      <c r="U9" s="31">
        <v>15</v>
      </c>
    </row>
    <row r="10" spans="1:24">
      <c r="A10" t="s">
        <v>15</v>
      </c>
      <c r="B10">
        <v>425</v>
      </c>
      <c r="C10">
        <v>29</v>
      </c>
      <c r="D10">
        <v>396</v>
      </c>
      <c r="E10">
        <v>30</v>
      </c>
      <c r="F10">
        <v>0</v>
      </c>
      <c r="G10">
        <v>40</v>
      </c>
      <c r="H10">
        <v>5407</v>
      </c>
      <c r="I10">
        <v>5443</v>
      </c>
      <c r="J10">
        <v>44</v>
      </c>
      <c r="K10">
        <v>8</v>
      </c>
      <c r="L10">
        <v>5361</v>
      </c>
      <c r="M10">
        <v>0</v>
      </c>
      <c r="N10">
        <v>4</v>
      </c>
      <c r="O10">
        <v>137</v>
      </c>
      <c r="P10">
        <v>17</v>
      </c>
      <c r="Q10">
        <v>20</v>
      </c>
      <c r="R10">
        <v>0</v>
      </c>
      <c r="T10" s="30" t="s">
        <v>99</v>
      </c>
      <c r="U10" s="31">
        <v>18</v>
      </c>
    </row>
    <row r="11" spans="1:24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361</v>
      </c>
      <c r="I11">
        <v>361</v>
      </c>
      <c r="J11">
        <v>0</v>
      </c>
      <c r="K11">
        <v>0</v>
      </c>
      <c r="L11">
        <v>361</v>
      </c>
      <c r="M11">
        <v>0</v>
      </c>
      <c r="N11">
        <v>0</v>
      </c>
      <c r="O11">
        <v>44</v>
      </c>
      <c r="P11">
        <v>0</v>
      </c>
      <c r="Q11">
        <v>0</v>
      </c>
      <c r="R11">
        <v>0</v>
      </c>
      <c r="T11" s="30" t="s">
        <v>100</v>
      </c>
      <c r="U11" s="31">
        <v>19</v>
      </c>
    </row>
    <row r="12" spans="1:24">
      <c r="A12" t="s">
        <v>17</v>
      </c>
      <c r="B12">
        <v>191</v>
      </c>
      <c r="C12">
        <v>44</v>
      </c>
      <c r="D12">
        <v>147</v>
      </c>
      <c r="E12">
        <v>14</v>
      </c>
      <c r="F12">
        <v>28</v>
      </c>
      <c r="G12">
        <v>35</v>
      </c>
      <c r="H12">
        <v>2448</v>
      </c>
      <c r="I12">
        <v>2451</v>
      </c>
      <c r="J12">
        <v>20</v>
      </c>
      <c r="K12">
        <v>17</v>
      </c>
      <c r="L12">
        <v>2401</v>
      </c>
      <c r="M12">
        <v>12</v>
      </c>
      <c r="N12">
        <v>7</v>
      </c>
      <c r="O12">
        <v>495</v>
      </c>
      <c r="P12">
        <v>15</v>
      </c>
      <c r="Q12">
        <v>10</v>
      </c>
      <c r="R12">
        <v>0</v>
      </c>
      <c r="T12" s="30" t="s">
        <v>101</v>
      </c>
      <c r="U12" s="31">
        <v>2</v>
      </c>
    </row>
    <row r="13" spans="1:24">
      <c r="A13" t="s">
        <v>18</v>
      </c>
      <c r="B13">
        <v>478</v>
      </c>
      <c r="C13">
        <v>248</v>
      </c>
      <c r="D13">
        <v>230</v>
      </c>
      <c r="E13">
        <v>130</v>
      </c>
      <c r="F13">
        <v>155</v>
      </c>
      <c r="G13">
        <v>68</v>
      </c>
      <c r="H13">
        <v>4834</v>
      </c>
      <c r="I13">
        <v>4839</v>
      </c>
      <c r="J13">
        <v>65</v>
      </c>
      <c r="K13">
        <v>60</v>
      </c>
      <c r="L13">
        <v>4747</v>
      </c>
      <c r="M13">
        <v>37</v>
      </c>
      <c r="N13">
        <v>13</v>
      </c>
      <c r="O13">
        <v>517</v>
      </c>
      <c r="P13">
        <v>1</v>
      </c>
      <c r="Q13">
        <v>9</v>
      </c>
      <c r="R13">
        <v>0</v>
      </c>
      <c r="T13" s="30" t="s">
        <v>102</v>
      </c>
      <c r="U13" s="31">
        <v>12</v>
      </c>
    </row>
    <row r="14" spans="1:24">
      <c r="A14" t="s">
        <v>19</v>
      </c>
      <c r="B14">
        <v>949</v>
      </c>
      <c r="C14">
        <v>426</v>
      </c>
      <c r="D14">
        <v>523</v>
      </c>
      <c r="E14">
        <v>332</v>
      </c>
      <c r="F14">
        <v>171</v>
      </c>
      <c r="G14">
        <v>132</v>
      </c>
      <c r="H14">
        <v>11934</v>
      </c>
      <c r="I14">
        <v>11999</v>
      </c>
      <c r="J14">
        <v>108</v>
      </c>
      <c r="K14">
        <v>43</v>
      </c>
      <c r="L14">
        <v>11739</v>
      </c>
      <c r="M14">
        <v>58</v>
      </c>
      <c r="N14">
        <v>10</v>
      </c>
      <c r="O14">
        <v>1140</v>
      </c>
      <c r="P14">
        <v>26</v>
      </c>
      <c r="Q14">
        <v>30</v>
      </c>
      <c r="R14">
        <v>2</v>
      </c>
      <c r="T14" s="30" t="s">
        <v>103</v>
      </c>
      <c r="U14" s="31">
        <v>103</v>
      </c>
    </row>
    <row r="15" spans="1:24">
      <c r="A15" t="s">
        <v>20</v>
      </c>
      <c r="B15">
        <v>713</v>
      </c>
      <c r="C15">
        <v>350</v>
      </c>
      <c r="D15">
        <v>363</v>
      </c>
      <c r="E15">
        <v>266</v>
      </c>
      <c r="F15">
        <v>126</v>
      </c>
      <c r="G15">
        <v>81</v>
      </c>
      <c r="H15">
        <v>7646</v>
      </c>
      <c r="I15">
        <v>7671</v>
      </c>
      <c r="J15">
        <v>92</v>
      </c>
      <c r="K15">
        <v>67</v>
      </c>
      <c r="L15">
        <v>7559</v>
      </c>
      <c r="M15">
        <v>47</v>
      </c>
      <c r="N15">
        <v>22</v>
      </c>
      <c r="O15">
        <v>753</v>
      </c>
      <c r="P15">
        <v>9</v>
      </c>
      <c r="Q15">
        <v>16</v>
      </c>
      <c r="R15">
        <v>1</v>
      </c>
      <c r="T15" s="30" t="s">
        <v>104</v>
      </c>
      <c r="U15" s="31">
        <v>37</v>
      </c>
    </row>
    <row r="16" spans="1:24">
      <c r="A16" t="s">
        <v>21</v>
      </c>
      <c r="B16">
        <v>463</v>
      </c>
      <c r="C16">
        <v>121</v>
      </c>
      <c r="D16">
        <v>342</v>
      </c>
      <c r="E16">
        <v>91</v>
      </c>
      <c r="F16">
        <v>31</v>
      </c>
      <c r="G16">
        <v>31</v>
      </c>
      <c r="H16">
        <v>8998</v>
      </c>
      <c r="I16">
        <v>8530</v>
      </c>
      <c r="J16">
        <v>109</v>
      </c>
      <c r="K16">
        <v>577</v>
      </c>
      <c r="L16">
        <v>8413</v>
      </c>
      <c r="M16">
        <v>11</v>
      </c>
      <c r="N16">
        <v>159</v>
      </c>
      <c r="O16">
        <v>353</v>
      </c>
      <c r="P16">
        <v>0</v>
      </c>
      <c r="Q16">
        <v>11</v>
      </c>
      <c r="R16">
        <v>0</v>
      </c>
      <c r="T16" s="30" t="s">
        <v>105</v>
      </c>
      <c r="U16" s="31">
        <v>366</v>
      </c>
    </row>
    <row r="17" spans="1:21">
      <c r="A17" t="s">
        <v>22</v>
      </c>
      <c r="B17">
        <v>3309</v>
      </c>
      <c r="C17">
        <v>836</v>
      </c>
      <c r="D17">
        <v>2473</v>
      </c>
      <c r="E17">
        <v>322</v>
      </c>
      <c r="F17">
        <v>489</v>
      </c>
      <c r="G17">
        <v>247</v>
      </c>
      <c r="H17">
        <v>16105</v>
      </c>
      <c r="I17">
        <v>16151</v>
      </c>
      <c r="J17">
        <v>160</v>
      </c>
      <c r="K17">
        <v>114</v>
      </c>
      <c r="L17">
        <v>15920</v>
      </c>
      <c r="M17">
        <v>68</v>
      </c>
      <c r="N17">
        <v>16</v>
      </c>
      <c r="O17">
        <v>2144</v>
      </c>
      <c r="P17">
        <v>30</v>
      </c>
      <c r="Q17">
        <v>87</v>
      </c>
      <c r="R17">
        <v>0</v>
      </c>
      <c r="T17" s="30" t="s">
        <v>175</v>
      </c>
      <c r="U17" s="31">
        <v>10</v>
      </c>
    </row>
    <row r="18" spans="1:21">
      <c r="A18" t="s">
        <v>23</v>
      </c>
      <c r="B18">
        <v>532</v>
      </c>
      <c r="C18">
        <v>148</v>
      </c>
      <c r="D18">
        <v>384</v>
      </c>
      <c r="E18">
        <v>70</v>
      </c>
      <c r="F18">
        <v>57</v>
      </c>
      <c r="G18">
        <v>32</v>
      </c>
      <c r="H18">
        <v>11618</v>
      </c>
      <c r="I18">
        <v>11663</v>
      </c>
      <c r="J18">
        <v>47</v>
      </c>
      <c r="K18">
        <v>2</v>
      </c>
      <c r="L18">
        <v>11531</v>
      </c>
      <c r="M18">
        <v>10</v>
      </c>
      <c r="N18">
        <v>0</v>
      </c>
      <c r="O18">
        <v>110</v>
      </c>
      <c r="P18">
        <v>2</v>
      </c>
      <c r="Q18">
        <v>8</v>
      </c>
      <c r="R18">
        <v>0</v>
      </c>
      <c r="T18" s="30" t="s">
        <v>106</v>
      </c>
      <c r="U18" s="31">
        <v>27</v>
      </c>
    </row>
    <row r="19" spans="1:21">
      <c r="A19" t="s">
        <v>24</v>
      </c>
      <c r="B19">
        <v>3529</v>
      </c>
      <c r="C19">
        <v>1381</v>
      </c>
      <c r="D19">
        <v>2148</v>
      </c>
      <c r="E19">
        <v>229</v>
      </c>
      <c r="F19">
        <v>444</v>
      </c>
      <c r="G19">
        <v>356</v>
      </c>
      <c r="H19">
        <v>29721</v>
      </c>
      <c r="I19">
        <v>29827</v>
      </c>
      <c r="J19">
        <v>310</v>
      </c>
      <c r="K19">
        <v>204</v>
      </c>
      <c r="L19">
        <v>29097</v>
      </c>
      <c r="M19">
        <v>55</v>
      </c>
      <c r="N19">
        <v>47</v>
      </c>
      <c r="O19">
        <v>2745</v>
      </c>
      <c r="P19">
        <v>20</v>
      </c>
      <c r="Q19">
        <v>87</v>
      </c>
      <c r="R19">
        <v>0</v>
      </c>
      <c r="T19" s="30" t="s">
        <v>107</v>
      </c>
      <c r="U19" s="31">
        <v>390</v>
      </c>
    </row>
    <row r="20" spans="1:21">
      <c r="A20" t="s">
        <v>173</v>
      </c>
      <c r="B20">
        <v>16</v>
      </c>
      <c r="C20">
        <v>13</v>
      </c>
      <c r="D20">
        <v>3</v>
      </c>
      <c r="E20">
        <v>50</v>
      </c>
      <c r="F20">
        <v>1</v>
      </c>
      <c r="G20">
        <v>5</v>
      </c>
      <c r="H20">
        <v>5518</v>
      </c>
      <c r="I20">
        <v>5512</v>
      </c>
      <c r="J20">
        <v>1</v>
      </c>
      <c r="K20">
        <v>7</v>
      </c>
      <c r="L20">
        <v>5177</v>
      </c>
      <c r="M20">
        <v>1</v>
      </c>
      <c r="N20">
        <v>1</v>
      </c>
      <c r="O20">
        <v>5925</v>
      </c>
      <c r="P20">
        <v>0</v>
      </c>
      <c r="Q20">
        <v>2</v>
      </c>
      <c r="R20">
        <v>2</v>
      </c>
      <c r="T20" s="30" t="s">
        <v>108</v>
      </c>
      <c r="U20" s="31">
        <v>1940</v>
      </c>
    </row>
    <row r="21" spans="1:21">
      <c r="A21" t="s">
        <v>25</v>
      </c>
      <c r="B21">
        <v>2976</v>
      </c>
      <c r="C21">
        <v>1365</v>
      </c>
      <c r="D21">
        <v>1611</v>
      </c>
      <c r="E21">
        <v>265</v>
      </c>
      <c r="F21">
        <v>410</v>
      </c>
      <c r="G21">
        <v>370</v>
      </c>
      <c r="H21">
        <v>26263</v>
      </c>
      <c r="I21">
        <v>26353</v>
      </c>
      <c r="J21">
        <v>116</v>
      </c>
      <c r="K21">
        <v>26</v>
      </c>
      <c r="L21">
        <v>25739</v>
      </c>
      <c r="M21">
        <v>35</v>
      </c>
      <c r="N21">
        <v>2</v>
      </c>
      <c r="O21">
        <v>4136</v>
      </c>
      <c r="P21">
        <v>32</v>
      </c>
      <c r="Q21">
        <v>99</v>
      </c>
      <c r="R21">
        <v>0</v>
      </c>
      <c r="T21" s="30" t="s">
        <v>109</v>
      </c>
      <c r="U21" s="31">
        <v>90</v>
      </c>
    </row>
    <row r="22" spans="1:21">
      <c r="A22" t="s">
        <v>26</v>
      </c>
      <c r="B22">
        <v>227</v>
      </c>
      <c r="C22">
        <v>142</v>
      </c>
      <c r="D22">
        <v>85</v>
      </c>
      <c r="E22">
        <v>135</v>
      </c>
      <c r="F22">
        <v>33</v>
      </c>
      <c r="G22">
        <v>53</v>
      </c>
      <c r="H22">
        <v>13838</v>
      </c>
      <c r="I22">
        <v>13955</v>
      </c>
      <c r="J22">
        <v>161</v>
      </c>
      <c r="K22">
        <v>44</v>
      </c>
      <c r="L22">
        <v>13420</v>
      </c>
      <c r="M22">
        <v>57</v>
      </c>
      <c r="N22">
        <v>1</v>
      </c>
      <c r="O22">
        <v>1238</v>
      </c>
      <c r="P22">
        <v>3</v>
      </c>
      <c r="Q22">
        <v>14</v>
      </c>
      <c r="R22">
        <v>1</v>
      </c>
      <c r="T22" s="30" t="s">
        <v>110</v>
      </c>
      <c r="U22" s="31">
        <v>493</v>
      </c>
    </row>
    <row r="23" spans="1:21">
      <c r="A23" t="s">
        <v>27</v>
      </c>
      <c r="B23">
        <v>3273</v>
      </c>
      <c r="C23">
        <v>1196</v>
      </c>
      <c r="D23">
        <v>2077</v>
      </c>
      <c r="E23">
        <v>438</v>
      </c>
      <c r="F23">
        <v>464</v>
      </c>
      <c r="G23">
        <v>407</v>
      </c>
      <c r="H23">
        <v>21894</v>
      </c>
      <c r="I23">
        <v>21924</v>
      </c>
      <c r="J23">
        <v>162</v>
      </c>
      <c r="K23">
        <v>132</v>
      </c>
      <c r="L23">
        <v>21339</v>
      </c>
      <c r="M23">
        <v>111</v>
      </c>
      <c r="N23">
        <v>25</v>
      </c>
      <c r="O23">
        <v>3213</v>
      </c>
      <c r="P23">
        <v>84</v>
      </c>
      <c r="Q23">
        <v>143</v>
      </c>
      <c r="R23">
        <v>7</v>
      </c>
      <c r="T23" s="30" t="s">
        <v>111</v>
      </c>
      <c r="U23" s="31">
        <v>74</v>
      </c>
    </row>
    <row r="24" spans="1:21">
      <c r="A24" t="s">
        <v>28</v>
      </c>
      <c r="B24">
        <v>12609</v>
      </c>
      <c r="C24">
        <v>5673</v>
      </c>
      <c r="D24">
        <v>6936</v>
      </c>
      <c r="E24">
        <v>1207</v>
      </c>
      <c r="F24">
        <v>1305</v>
      </c>
      <c r="G24">
        <v>1076</v>
      </c>
      <c r="H24">
        <v>90468</v>
      </c>
      <c r="I24">
        <v>90190</v>
      </c>
      <c r="J24">
        <v>636</v>
      </c>
      <c r="K24">
        <v>914</v>
      </c>
      <c r="L24">
        <v>82506</v>
      </c>
      <c r="M24">
        <v>396</v>
      </c>
      <c r="N24">
        <v>540</v>
      </c>
      <c r="O24">
        <v>15914</v>
      </c>
      <c r="P24">
        <v>201</v>
      </c>
      <c r="Q24">
        <v>361</v>
      </c>
      <c r="R24">
        <v>17</v>
      </c>
      <c r="T24" s="30" t="s">
        <v>112</v>
      </c>
      <c r="U24" s="31">
        <v>205</v>
      </c>
    </row>
    <row r="25" spans="1:21">
      <c r="A25" t="s">
        <v>29</v>
      </c>
      <c r="B25">
        <v>1243</v>
      </c>
      <c r="C25">
        <v>419</v>
      </c>
      <c r="D25">
        <v>824</v>
      </c>
      <c r="E25">
        <v>227</v>
      </c>
      <c r="F25">
        <v>168</v>
      </c>
      <c r="G25">
        <v>109</v>
      </c>
      <c r="H25">
        <v>13784</v>
      </c>
      <c r="I25">
        <v>13846</v>
      </c>
      <c r="J25">
        <v>142</v>
      </c>
      <c r="K25">
        <v>80</v>
      </c>
      <c r="L25">
        <v>13653</v>
      </c>
      <c r="M25">
        <v>73</v>
      </c>
      <c r="N25">
        <v>13</v>
      </c>
      <c r="O25">
        <v>842</v>
      </c>
      <c r="P25">
        <v>3</v>
      </c>
      <c r="Q25">
        <v>42</v>
      </c>
      <c r="R25">
        <v>0</v>
      </c>
      <c r="T25" s="30" t="s">
        <v>113</v>
      </c>
      <c r="U25" s="31">
        <v>22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419</v>
      </c>
      <c r="P26">
        <v>11</v>
      </c>
      <c r="Q26">
        <v>5</v>
      </c>
      <c r="R26">
        <v>0</v>
      </c>
      <c r="T26" s="30" t="s">
        <v>114</v>
      </c>
      <c r="U26" s="31">
        <v>125</v>
      </c>
    </row>
    <row r="27" spans="1:21">
      <c r="A27" t="s">
        <v>31</v>
      </c>
      <c r="B27">
        <v>1008</v>
      </c>
      <c r="C27">
        <v>427</v>
      </c>
      <c r="D27">
        <v>581</v>
      </c>
      <c r="E27">
        <v>156</v>
      </c>
      <c r="F27">
        <v>153</v>
      </c>
      <c r="G27">
        <v>123</v>
      </c>
      <c r="H27">
        <v>14381</v>
      </c>
      <c r="I27">
        <v>14431</v>
      </c>
      <c r="J27">
        <v>90</v>
      </c>
      <c r="K27">
        <v>40</v>
      </c>
      <c r="L27">
        <v>14173</v>
      </c>
      <c r="M27">
        <v>29</v>
      </c>
      <c r="N27">
        <v>7</v>
      </c>
      <c r="O27">
        <v>993</v>
      </c>
      <c r="P27">
        <v>12</v>
      </c>
      <c r="Q27">
        <v>26</v>
      </c>
      <c r="R27">
        <v>0</v>
      </c>
      <c r="T27" s="30" t="s">
        <v>115</v>
      </c>
      <c r="U27" s="31">
        <v>154</v>
      </c>
    </row>
    <row r="28" spans="1:21">
      <c r="A28" t="s">
        <v>32</v>
      </c>
      <c r="B28">
        <v>478</v>
      </c>
      <c r="C28">
        <v>133</v>
      </c>
      <c r="D28">
        <v>345</v>
      </c>
      <c r="E28">
        <v>51</v>
      </c>
      <c r="F28">
        <v>71</v>
      </c>
      <c r="G28">
        <v>54</v>
      </c>
      <c r="H28">
        <v>3943</v>
      </c>
      <c r="I28">
        <v>3959</v>
      </c>
      <c r="J28">
        <v>24</v>
      </c>
      <c r="K28">
        <v>8</v>
      </c>
      <c r="L28">
        <v>3947</v>
      </c>
      <c r="M28">
        <v>15</v>
      </c>
      <c r="N28">
        <v>0</v>
      </c>
      <c r="O28">
        <v>562</v>
      </c>
      <c r="P28">
        <v>3</v>
      </c>
      <c r="Q28">
        <v>14</v>
      </c>
      <c r="R28">
        <v>0</v>
      </c>
      <c r="T28" s="30" t="s">
        <v>116</v>
      </c>
      <c r="U28" s="31">
        <v>0</v>
      </c>
    </row>
    <row r="29" spans="1:21">
      <c r="A29" t="s">
        <v>33</v>
      </c>
      <c r="B29">
        <v>3067</v>
      </c>
      <c r="C29">
        <v>921</v>
      </c>
      <c r="D29">
        <v>2146</v>
      </c>
      <c r="E29">
        <v>390</v>
      </c>
      <c r="F29">
        <v>282</v>
      </c>
      <c r="G29">
        <v>287</v>
      </c>
      <c r="H29">
        <v>16355</v>
      </c>
      <c r="I29">
        <v>16465</v>
      </c>
      <c r="J29">
        <v>211</v>
      </c>
      <c r="K29">
        <v>101</v>
      </c>
      <c r="L29">
        <v>16321</v>
      </c>
      <c r="M29">
        <v>91</v>
      </c>
      <c r="N29">
        <v>23</v>
      </c>
      <c r="O29">
        <v>1778</v>
      </c>
      <c r="P29">
        <v>30</v>
      </c>
      <c r="Q29">
        <v>54</v>
      </c>
      <c r="R29">
        <v>0</v>
      </c>
      <c r="T29" s="30" t="s">
        <v>117</v>
      </c>
      <c r="U29" s="31">
        <v>16</v>
      </c>
    </row>
    <row r="30" spans="1:21">
      <c r="A30" t="s">
        <v>34</v>
      </c>
      <c r="B30">
        <v>31</v>
      </c>
      <c r="C30">
        <v>23</v>
      </c>
      <c r="D30">
        <v>8</v>
      </c>
      <c r="E30">
        <v>25</v>
      </c>
      <c r="F30">
        <v>22</v>
      </c>
      <c r="G30">
        <v>7</v>
      </c>
      <c r="H30">
        <v>784</v>
      </c>
      <c r="I30">
        <v>768</v>
      </c>
      <c r="J30">
        <v>3</v>
      </c>
      <c r="K30">
        <v>19</v>
      </c>
      <c r="L30">
        <v>705</v>
      </c>
      <c r="M30">
        <v>3</v>
      </c>
      <c r="N30">
        <v>10</v>
      </c>
      <c r="O30">
        <v>348</v>
      </c>
      <c r="P30">
        <v>1</v>
      </c>
      <c r="Q30">
        <v>3</v>
      </c>
      <c r="R30">
        <v>0</v>
      </c>
      <c r="T30" s="30" t="s">
        <v>118</v>
      </c>
      <c r="U30" s="31">
        <v>181</v>
      </c>
    </row>
    <row r="31" spans="1:21">
      <c r="A31" t="s">
        <v>35</v>
      </c>
      <c r="B31">
        <v>727</v>
      </c>
      <c r="C31">
        <v>177</v>
      </c>
      <c r="D31">
        <v>550</v>
      </c>
      <c r="E31">
        <v>175</v>
      </c>
      <c r="F31">
        <v>44</v>
      </c>
      <c r="G31">
        <v>78</v>
      </c>
      <c r="H31">
        <v>20011</v>
      </c>
      <c r="I31">
        <v>20034</v>
      </c>
      <c r="J31">
        <v>44</v>
      </c>
      <c r="K31">
        <v>21</v>
      </c>
      <c r="L31">
        <v>19374</v>
      </c>
      <c r="M31">
        <v>8</v>
      </c>
      <c r="N31">
        <v>6</v>
      </c>
      <c r="O31">
        <v>540</v>
      </c>
      <c r="P31">
        <v>11</v>
      </c>
      <c r="Q31">
        <v>21</v>
      </c>
      <c r="R31">
        <v>0</v>
      </c>
      <c r="T31" s="30" t="s">
        <v>119</v>
      </c>
      <c r="U31" s="31">
        <v>124</v>
      </c>
    </row>
    <row r="32" spans="1:21">
      <c r="A32" t="s">
        <v>36</v>
      </c>
      <c r="B32">
        <v>2953</v>
      </c>
      <c r="C32">
        <v>1354</v>
      </c>
      <c r="D32">
        <v>1599</v>
      </c>
      <c r="E32">
        <v>453</v>
      </c>
      <c r="F32">
        <v>525</v>
      </c>
      <c r="G32">
        <v>353</v>
      </c>
      <c r="H32">
        <v>24018</v>
      </c>
      <c r="I32">
        <v>23170</v>
      </c>
      <c r="J32">
        <v>146</v>
      </c>
      <c r="K32">
        <v>994</v>
      </c>
      <c r="L32">
        <v>22991</v>
      </c>
      <c r="M32">
        <v>87</v>
      </c>
      <c r="N32">
        <v>247</v>
      </c>
      <c r="O32">
        <v>2504</v>
      </c>
      <c r="P32">
        <v>20</v>
      </c>
      <c r="Q32">
        <v>77</v>
      </c>
      <c r="R32">
        <v>0</v>
      </c>
      <c r="T32" s="30" t="s">
        <v>120</v>
      </c>
      <c r="U32" s="31">
        <v>108</v>
      </c>
    </row>
    <row r="33" spans="1:21">
      <c r="A33" t="s">
        <v>37</v>
      </c>
      <c r="B33">
        <v>1806</v>
      </c>
      <c r="C33">
        <v>899</v>
      </c>
      <c r="D33">
        <v>907</v>
      </c>
      <c r="E33">
        <v>289</v>
      </c>
      <c r="F33">
        <v>365</v>
      </c>
      <c r="G33">
        <v>223</v>
      </c>
      <c r="H33">
        <v>17570</v>
      </c>
      <c r="I33">
        <v>17903</v>
      </c>
      <c r="J33">
        <v>377</v>
      </c>
      <c r="K33">
        <v>44</v>
      </c>
      <c r="L33">
        <v>17719</v>
      </c>
      <c r="M33">
        <v>76</v>
      </c>
      <c r="N33">
        <v>5</v>
      </c>
      <c r="O33">
        <v>2487</v>
      </c>
      <c r="P33">
        <v>27</v>
      </c>
      <c r="Q33">
        <v>46</v>
      </c>
      <c r="R33">
        <v>1</v>
      </c>
      <c r="T33" s="30" t="s">
        <v>121</v>
      </c>
      <c r="U33" s="31">
        <v>547</v>
      </c>
    </row>
    <row r="34" spans="1:21">
      <c r="A34" t="s">
        <v>38</v>
      </c>
      <c r="B34">
        <v>1017</v>
      </c>
      <c r="C34">
        <v>348</v>
      </c>
      <c r="D34">
        <v>669</v>
      </c>
      <c r="E34">
        <v>109</v>
      </c>
      <c r="F34">
        <v>163</v>
      </c>
      <c r="G34">
        <v>162</v>
      </c>
      <c r="H34">
        <v>10409</v>
      </c>
      <c r="I34">
        <v>10449</v>
      </c>
      <c r="J34">
        <v>81</v>
      </c>
      <c r="K34">
        <v>41</v>
      </c>
      <c r="L34">
        <v>10247</v>
      </c>
      <c r="M34">
        <v>12</v>
      </c>
      <c r="N34">
        <v>5</v>
      </c>
      <c r="O34">
        <v>1291</v>
      </c>
      <c r="P34">
        <v>13</v>
      </c>
      <c r="Q34">
        <v>40</v>
      </c>
      <c r="R34">
        <v>1</v>
      </c>
      <c r="T34" s="30" t="s">
        <v>122</v>
      </c>
      <c r="U34" s="31">
        <v>98</v>
      </c>
    </row>
    <row r="35" spans="1:21">
      <c r="A35" t="s">
        <v>39</v>
      </c>
      <c r="B35">
        <v>10091</v>
      </c>
      <c r="C35">
        <v>3380</v>
      </c>
      <c r="D35">
        <v>6711</v>
      </c>
      <c r="E35">
        <v>795</v>
      </c>
      <c r="F35">
        <v>857</v>
      </c>
      <c r="G35">
        <v>902</v>
      </c>
      <c r="H35">
        <v>68700</v>
      </c>
      <c r="I35">
        <v>68914</v>
      </c>
      <c r="J35">
        <v>497</v>
      </c>
      <c r="K35">
        <v>283</v>
      </c>
      <c r="L35">
        <v>66639</v>
      </c>
      <c r="M35">
        <v>218</v>
      </c>
      <c r="N35">
        <v>88</v>
      </c>
      <c r="O35">
        <v>12455</v>
      </c>
      <c r="P35">
        <v>98</v>
      </c>
      <c r="Q35">
        <v>295</v>
      </c>
      <c r="R35">
        <v>4</v>
      </c>
      <c r="T35" s="30" t="s">
        <v>123</v>
      </c>
      <c r="U35" s="31">
        <v>274</v>
      </c>
    </row>
    <row r="36" spans="1:21">
      <c r="A36" t="s">
        <v>40</v>
      </c>
      <c r="B36">
        <v>1411</v>
      </c>
      <c r="C36">
        <v>628</v>
      </c>
      <c r="D36">
        <v>783</v>
      </c>
      <c r="E36">
        <v>395</v>
      </c>
      <c r="F36">
        <v>220</v>
      </c>
      <c r="G36">
        <v>155</v>
      </c>
      <c r="H36">
        <v>21345</v>
      </c>
      <c r="I36">
        <v>21412</v>
      </c>
      <c r="J36">
        <v>74</v>
      </c>
      <c r="K36">
        <v>7</v>
      </c>
      <c r="L36">
        <v>21108</v>
      </c>
      <c r="M36">
        <v>27</v>
      </c>
      <c r="N36">
        <v>3</v>
      </c>
      <c r="O36">
        <v>1240</v>
      </c>
      <c r="P36">
        <v>14</v>
      </c>
      <c r="Q36">
        <v>28</v>
      </c>
      <c r="R36">
        <v>0</v>
      </c>
      <c r="T36" s="30" t="s">
        <v>124</v>
      </c>
      <c r="U36" s="31"/>
    </row>
    <row r="37" spans="1:21">
      <c r="A37" t="s">
        <v>41</v>
      </c>
      <c r="B37">
        <v>3136</v>
      </c>
      <c r="C37">
        <v>1042</v>
      </c>
      <c r="D37">
        <v>2094</v>
      </c>
      <c r="E37">
        <v>256</v>
      </c>
      <c r="F37">
        <v>369</v>
      </c>
      <c r="G37">
        <v>464</v>
      </c>
      <c r="H37">
        <v>32047</v>
      </c>
      <c r="I37">
        <v>32106</v>
      </c>
      <c r="J37">
        <v>233</v>
      </c>
      <c r="K37">
        <v>174</v>
      </c>
      <c r="L37">
        <v>30921</v>
      </c>
      <c r="M37">
        <v>97</v>
      </c>
      <c r="N37">
        <v>103</v>
      </c>
      <c r="O37">
        <v>5618</v>
      </c>
      <c r="P37">
        <v>51</v>
      </c>
      <c r="Q37">
        <v>139</v>
      </c>
      <c r="R37">
        <v>1</v>
      </c>
      <c r="T37" s="30" t="s">
        <v>125</v>
      </c>
      <c r="U37" s="31">
        <v>21</v>
      </c>
    </row>
    <row r="38" spans="1:21">
      <c r="A38" t="s">
        <v>42</v>
      </c>
      <c r="B38">
        <v>138</v>
      </c>
      <c r="C38">
        <v>77</v>
      </c>
      <c r="D38">
        <v>61</v>
      </c>
      <c r="E38">
        <v>80</v>
      </c>
      <c r="F38">
        <v>19</v>
      </c>
      <c r="G38">
        <v>21</v>
      </c>
      <c r="H38">
        <v>9213</v>
      </c>
      <c r="I38">
        <v>9399</v>
      </c>
      <c r="J38">
        <v>195</v>
      </c>
      <c r="K38">
        <v>9</v>
      </c>
      <c r="L38">
        <v>9391</v>
      </c>
      <c r="M38">
        <v>57</v>
      </c>
      <c r="N38">
        <v>2</v>
      </c>
      <c r="O38">
        <v>202</v>
      </c>
      <c r="P38">
        <v>2</v>
      </c>
      <c r="Q38">
        <v>7</v>
      </c>
      <c r="R38">
        <v>1</v>
      </c>
      <c r="T38" s="30" t="s">
        <v>126</v>
      </c>
      <c r="U38" s="31">
        <v>14</v>
      </c>
    </row>
    <row r="39" spans="1:21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11627</v>
      </c>
      <c r="I39">
        <v>11626</v>
      </c>
      <c r="J39">
        <v>0</v>
      </c>
      <c r="K39">
        <v>1</v>
      </c>
      <c r="L39">
        <v>10189</v>
      </c>
      <c r="M39">
        <v>1</v>
      </c>
      <c r="N39">
        <v>1</v>
      </c>
      <c r="O39">
        <v>239</v>
      </c>
      <c r="P39">
        <v>0</v>
      </c>
      <c r="Q39">
        <v>0</v>
      </c>
      <c r="R39">
        <v>0</v>
      </c>
      <c r="T39" s="30" t="s">
        <v>127</v>
      </c>
      <c r="U39" s="31">
        <v>97</v>
      </c>
    </row>
    <row r="40" spans="1:21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19239</v>
      </c>
      <c r="I40">
        <v>19231</v>
      </c>
      <c r="J40">
        <v>0</v>
      </c>
      <c r="K40">
        <v>8</v>
      </c>
      <c r="L40">
        <v>15175</v>
      </c>
      <c r="M40">
        <v>0</v>
      </c>
      <c r="N40">
        <v>1</v>
      </c>
      <c r="O40">
        <v>671</v>
      </c>
      <c r="P40">
        <v>0</v>
      </c>
      <c r="Q40">
        <v>1</v>
      </c>
      <c r="R40">
        <v>0</v>
      </c>
      <c r="T40" s="30" t="s">
        <v>128</v>
      </c>
      <c r="U40" s="31">
        <v>201</v>
      </c>
    </row>
    <row r="41" spans="1:21">
      <c r="A41" t="s">
        <v>45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3791</v>
      </c>
      <c r="I41">
        <v>3789</v>
      </c>
      <c r="J41">
        <v>0</v>
      </c>
      <c r="K41">
        <v>2</v>
      </c>
      <c r="L41">
        <v>3533</v>
      </c>
      <c r="M41">
        <v>0</v>
      </c>
      <c r="N41">
        <v>0</v>
      </c>
      <c r="O41">
        <v>366</v>
      </c>
      <c r="P41">
        <v>0</v>
      </c>
      <c r="Q41">
        <v>0</v>
      </c>
      <c r="R41">
        <v>0</v>
      </c>
      <c r="T41" s="30" t="s">
        <v>129</v>
      </c>
      <c r="U41" s="31">
        <v>92</v>
      </c>
    </row>
    <row r="42" spans="1:21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4949</v>
      </c>
      <c r="I42">
        <v>4949</v>
      </c>
      <c r="J42">
        <v>0</v>
      </c>
      <c r="K42">
        <v>0</v>
      </c>
      <c r="L42">
        <v>4316</v>
      </c>
      <c r="M42">
        <v>0</v>
      </c>
      <c r="N42">
        <v>0</v>
      </c>
      <c r="O42">
        <v>206</v>
      </c>
      <c r="P42">
        <v>0</v>
      </c>
      <c r="Q42">
        <v>0</v>
      </c>
      <c r="R42">
        <v>0</v>
      </c>
      <c r="T42" s="30" t="s">
        <v>130</v>
      </c>
      <c r="U42" s="31">
        <v>526</v>
      </c>
    </row>
    <row r="43" spans="1:21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13402</v>
      </c>
      <c r="I43">
        <v>13400</v>
      </c>
      <c r="J43">
        <v>0</v>
      </c>
      <c r="K43">
        <v>2</v>
      </c>
      <c r="L43">
        <v>9493</v>
      </c>
      <c r="M43">
        <v>0</v>
      </c>
      <c r="N43">
        <v>1</v>
      </c>
      <c r="O43">
        <v>215</v>
      </c>
      <c r="P43">
        <v>0</v>
      </c>
      <c r="Q43">
        <v>0</v>
      </c>
      <c r="R43">
        <v>0</v>
      </c>
      <c r="T43" s="30" t="s">
        <v>131</v>
      </c>
      <c r="U43" s="31">
        <v>81</v>
      </c>
    </row>
    <row r="44" spans="1:21">
      <c r="A44" t="s">
        <v>48</v>
      </c>
      <c r="B44">
        <v>345</v>
      </c>
      <c r="C44">
        <v>80</v>
      </c>
      <c r="D44">
        <v>265</v>
      </c>
      <c r="E44">
        <v>61</v>
      </c>
      <c r="F44">
        <v>40</v>
      </c>
      <c r="G44">
        <v>37</v>
      </c>
      <c r="H44">
        <v>7540</v>
      </c>
      <c r="I44">
        <v>7618</v>
      </c>
      <c r="J44">
        <v>90</v>
      </c>
      <c r="K44">
        <v>12</v>
      </c>
      <c r="L44">
        <v>7460</v>
      </c>
      <c r="M44">
        <v>22</v>
      </c>
      <c r="N44">
        <v>4</v>
      </c>
      <c r="O44">
        <v>357</v>
      </c>
      <c r="P44">
        <v>3</v>
      </c>
      <c r="Q44">
        <v>6</v>
      </c>
      <c r="R44">
        <v>1</v>
      </c>
      <c r="T44" s="30" t="s">
        <v>132</v>
      </c>
      <c r="U44" s="31">
        <v>6</v>
      </c>
    </row>
    <row r="45" spans="1:21">
      <c r="A45" t="s">
        <v>49</v>
      </c>
      <c r="B45">
        <v>660</v>
      </c>
      <c r="C45">
        <v>237</v>
      </c>
      <c r="D45">
        <v>423</v>
      </c>
      <c r="E45">
        <v>173</v>
      </c>
      <c r="F45">
        <v>68</v>
      </c>
      <c r="G45">
        <v>48</v>
      </c>
      <c r="H45">
        <v>7873</v>
      </c>
      <c r="I45">
        <v>7913</v>
      </c>
      <c r="J45">
        <v>50</v>
      </c>
      <c r="K45">
        <v>10</v>
      </c>
      <c r="L45">
        <v>7883</v>
      </c>
      <c r="M45">
        <v>12</v>
      </c>
      <c r="N45">
        <v>3</v>
      </c>
      <c r="O45">
        <v>210</v>
      </c>
      <c r="P45">
        <v>3</v>
      </c>
      <c r="Q45">
        <v>9</v>
      </c>
      <c r="R45">
        <v>0</v>
      </c>
      <c r="T45" s="30" t="s">
        <v>133</v>
      </c>
      <c r="U45" s="31">
        <v>25</v>
      </c>
    </row>
    <row r="46" spans="1:21" ht="15.75" thickBot="1">
      <c r="A46" t="s">
        <v>50</v>
      </c>
      <c r="B46">
        <v>1999</v>
      </c>
      <c r="C46">
        <v>766</v>
      </c>
      <c r="D46">
        <v>1233</v>
      </c>
      <c r="E46">
        <v>416</v>
      </c>
      <c r="F46">
        <v>306</v>
      </c>
      <c r="G46">
        <v>248</v>
      </c>
      <c r="H46">
        <v>15184</v>
      </c>
      <c r="I46">
        <v>15213</v>
      </c>
      <c r="J46">
        <v>87</v>
      </c>
      <c r="K46">
        <v>58</v>
      </c>
      <c r="L46">
        <v>15145</v>
      </c>
      <c r="M46">
        <v>36</v>
      </c>
      <c r="N46">
        <v>19</v>
      </c>
      <c r="O46">
        <v>1370</v>
      </c>
      <c r="P46">
        <v>19</v>
      </c>
      <c r="Q46">
        <v>48</v>
      </c>
      <c r="R46">
        <v>0</v>
      </c>
      <c r="T46" s="32" t="s">
        <v>134</v>
      </c>
      <c r="U46" s="31">
        <v>45</v>
      </c>
    </row>
    <row r="47" spans="1:21" ht="15.75" thickTop="1">
      <c r="A47" t="s">
        <v>51</v>
      </c>
      <c r="B47">
        <v>6229</v>
      </c>
      <c r="C47">
        <v>1081</v>
      </c>
      <c r="D47">
        <v>5148</v>
      </c>
      <c r="E47">
        <v>444</v>
      </c>
      <c r="F47">
        <v>554</v>
      </c>
      <c r="G47">
        <v>328</v>
      </c>
      <c r="H47">
        <v>30166</v>
      </c>
      <c r="I47">
        <v>30120</v>
      </c>
      <c r="J47">
        <v>109</v>
      </c>
      <c r="K47">
        <v>155</v>
      </c>
      <c r="L47">
        <v>29425</v>
      </c>
      <c r="M47">
        <v>32</v>
      </c>
      <c r="N47">
        <v>39</v>
      </c>
      <c r="O47">
        <v>1795</v>
      </c>
      <c r="P47">
        <v>14</v>
      </c>
      <c r="Q47">
        <v>62</v>
      </c>
      <c r="R47">
        <v>0</v>
      </c>
      <c r="U47" s="31">
        <v>8824</v>
      </c>
    </row>
    <row r="48" spans="1:21">
      <c r="A48" t="s">
        <v>52</v>
      </c>
      <c r="B48">
        <v>3232</v>
      </c>
      <c r="C48">
        <v>784</v>
      </c>
      <c r="D48">
        <v>2448</v>
      </c>
      <c r="E48">
        <v>523</v>
      </c>
      <c r="F48">
        <v>183</v>
      </c>
      <c r="G48">
        <v>334</v>
      </c>
      <c r="H48">
        <v>23009</v>
      </c>
      <c r="I48">
        <v>22803</v>
      </c>
      <c r="J48">
        <v>109</v>
      </c>
      <c r="K48">
        <v>315</v>
      </c>
      <c r="L48">
        <v>22712</v>
      </c>
      <c r="M48">
        <v>56</v>
      </c>
      <c r="N48">
        <v>26</v>
      </c>
      <c r="O48">
        <v>1756</v>
      </c>
      <c r="P48">
        <v>18</v>
      </c>
      <c r="Q48">
        <v>73</v>
      </c>
      <c r="R48">
        <v>0</v>
      </c>
    </row>
    <row r="49" spans="1:18">
      <c r="A49" t="s">
        <v>53</v>
      </c>
      <c r="B49">
        <v>1628</v>
      </c>
      <c r="C49">
        <v>456</v>
      </c>
      <c r="D49">
        <v>1172</v>
      </c>
      <c r="E49">
        <v>112</v>
      </c>
      <c r="F49">
        <v>252</v>
      </c>
      <c r="G49">
        <v>189</v>
      </c>
      <c r="H49">
        <v>10779</v>
      </c>
      <c r="I49">
        <v>10851</v>
      </c>
      <c r="J49">
        <v>102</v>
      </c>
      <c r="K49">
        <v>30</v>
      </c>
      <c r="L49">
        <v>10255</v>
      </c>
      <c r="M49">
        <v>25</v>
      </c>
      <c r="N49">
        <v>4</v>
      </c>
      <c r="O49">
        <v>1087</v>
      </c>
      <c r="P49">
        <v>28</v>
      </c>
      <c r="Q49">
        <v>48</v>
      </c>
      <c r="R49">
        <v>0</v>
      </c>
    </row>
    <row r="50" spans="1:18">
      <c r="A50" t="s">
        <v>54</v>
      </c>
      <c r="B50">
        <v>3621</v>
      </c>
      <c r="C50">
        <v>1256</v>
      </c>
      <c r="D50">
        <v>2365</v>
      </c>
      <c r="E50">
        <v>334</v>
      </c>
      <c r="F50">
        <v>479</v>
      </c>
      <c r="G50">
        <v>441</v>
      </c>
      <c r="H50">
        <v>29186</v>
      </c>
      <c r="I50">
        <v>28468</v>
      </c>
      <c r="J50">
        <v>315</v>
      </c>
      <c r="K50">
        <v>1033</v>
      </c>
      <c r="L50">
        <v>28131</v>
      </c>
      <c r="M50">
        <v>163</v>
      </c>
      <c r="N50">
        <v>159</v>
      </c>
      <c r="O50">
        <v>4769</v>
      </c>
      <c r="P50">
        <v>64</v>
      </c>
      <c r="Q50">
        <v>130</v>
      </c>
      <c r="R50">
        <v>1</v>
      </c>
    </row>
    <row r="51" spans="1:18">
      <c r="A51" t="s">
        <v>55</v>
      </c>
      <c r="B51">
        <v>507</v>
      </c>
      <c r="C51">
        <v>282</v>
      </c>
      <c r="D51">
        <v>225</v>
      </c>
      <c r="E51">
        <v>77</v>
      </c>
      <c r="F51">
        <v>76</v>
      </c>
      <c r="G51">
        <v>66</v>
      </c>
      <c r="H51">
        <v>10727</v>
      </c>
      <c r="I51">
        <v>10750</v>
      </c>
      <c r="J51">
        <v>37</v>
      </c>
      <c r="K51">
        <v>14</v>
      </c>
      <c r="L51">
        <v>10677</v>
      </c>
      <c r="M51">
        <v>16</v>
      </c>
      <c r="N51">
        <v>1</v>
      </c>
      <c r="O51">
        <v>609</v>
      </c>
      <c r="P51">
        <v>1</v>
      </c>
      <c r="Q51">
        <v>11</v>
      </c>
      <c r="R51">
        <v>0</v>
      </c>
    </row>
    <row r="52" spans="1:18">
      <c r="A52" t="s">
        <v>56</v>
      </c>
      <c r="B52">
        <v>2404</v>
      </c>
      <c r="C52">
        <v>910</v>
      </c>
      <c r="D52">
        <v>1494</v>
      </c>
      <c r="E52">
        <v>300</v>
      </c>
      <c r="F52">
        <v>367</v>
      </c>
      <c r="G52">
        <v>188</v>
      </c>
      <c r="H52">
        <v>22679</v>
      </c>
      <c r="I52">
        <v>22303</v>
      </c>
      <c r="J52">
        <v>62</v>
      </c>
      <c r="K52">
        <v>438</v>
      </c>
      <c r="L52">
        <v>21627</v>
      </c>
      <c r="M52">
        <v>27</v>
      </c>
      <c r="N52">
        <v>223</v>
      </c>
      <c r="O52">
        <v>1200</v>
      </c>
      <c r="P52">
        <v>6</v>
      </c>
      <c r="Q52">
        <v>38</v>
      </c>
      <c r="R52">
        <v>0</v>
      </c>
    </row>
    <row r="53" spans="1:18">
      <c r="A53" t="s">
        <v>57</v>
      </c>
      <c r="B53">
        <v>332</v>
      </c>
      <c r="C53">
        <v>131</v>
      </c>
      <c r="D53">
        <v>201</v>
      </c>
      <c r="E53">
        <v>41</v>
      </c>
      <c r="F53">
        <v>88</v>
      </c>
      <c r="G53">
        <v>28</v>
      </c>
      <c r="H53">
        <v>10561</v>
      </c>
      <c r="I53">
        <v>10553</v>
      </c>
      <c r="J53">
        <v>0</v>
      </c>
      <c r="K53">
        <v>8</v>
      </c>
      <c r="L53">
        <v>10377</v>
      </c>
      <c r="M53">
        <v>0</v>
      </c>
      <c r="N53">
        <v>1</v>
      </c>
      <c r="O53">
        <v>276</v>
      </c>
      <c r="P53">
        <v>3</v>
      </c>
      <c r="Q53">
        <v>10</v>
      </c>
      <c r="R53">
        <v>0</v>
      </c>
    </row>
    <row r="54" spans="1:18">
      <c r="A54" t="s">
        <v>58</v>
      </c>
      <c r="B54">
        <v>229</v>
      </c>
      <c r="C54">
        <v>92</v>
      </c>
      <c r="D54">
        <v>137</v>
      </c>
      <c r="E54">
        <v>183</v>
      </c>
      <c r="F54">
        <v>30</v>
      </c>
      <c r="G54">
        <v>36</v>
      </c>
      <c r="H54">
        <v>14576</v>
      </c>
      <c r="I54">
        <v>14582</v>
      </c>
      <c r="J54">
        <v>98</v>
      </c>
      <c r="K54">
        <v>92</v>
      </c>
      <c r="L54">
        <v>14481</v>
      </c>
      <c r="M54">
        <v>33</v>
      </c>
      <c r="N54">
        <v>29</v>
      </c>
      <c r="O54">
        <v>699</v>
      </c>
      <c r="P54">
        <v>2</v>
      </c>
      <c r="Q54">
        <v>7</v>
      </c>
      <c r="R54">
        <v>0</v>
      </c>
    </row>
    <row r="55" spans="1:18">
      <c r="A55" t="s">
        <v>59</v>
      </c>
      <c r="B55">
        <v>648</v>
      </c>
      <c r="C55">
        <v>241</v>
      </c>
      <c r="D55">
        <v>407</v>
      </c>
      <c r="E55">
        <v>148</v>
      </c>
      <c r="F55">
        <v>141</v>
      </c>
      <c r="G55">
        <v>68</v>
      </c>
      <c r="H55">
        <v>14933</v>
      </c>
      <c r="I55">
        <v>14985</v>
      </c>
      <c r="J55">
        <v>77</v>
      </c>
      <c r="K55">
        <v>25</v>
      </c>
      <c r="L55">
        <v>14574</v>
      </c>
      <c r="M55">
        <v>24</v>
      </c>
      <c r="N55">
        <v>9</v>
      </c>
      <c r="O55">
        <v>769</v>
      </c>
      <c r="P55">
        <v>13</v>
      </c>
      <c r="Q55">
        <v>15</v>
      </c>
      <c r="R55">
        <v>0</v>
      </c>
    </row>
  </sheetData>
  <sheetProtection autoFilter="0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D59"/>
  <sheetViews>
    <sheetView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4" width="15.7109375" customWidth="1"/>
  </cols>
  <sheetData>
    <row r="1" spans="1:4" ht="15" customHeight="1">
      <c r="A1" s="62" t="s">
        <v>136</v>
      </c>
      <c r="B1" s="62"/>
      <c r="C1" s="62" t="s">
        <v>174</v>
      </c>
      <c r="D1" s="62"/>
    </row>
    <row r="2" spans="1:4">
      <c r="A2" s="33" t="s">
        <v>89</v>
      </c>
      <c r="B2" s="3" t="s">
        <v>137</v>
      </c>
      <c r="C2" s="3" t="s">
        <v>138</v>
      </c>
      <c r="D2" s="3" t="s">
        <v>139</v>
      </c>
    </row>
    <row r="3" spans="1:4">
      <c r="A3" s="34" t="s">
        <v>7</v>
      </c>
      <c r="B3" s="7">
        <f>'YTD Totals'!L2</f>
        <v>66343</v>
      </c>
      <c r="C3" s="7">
        <f>'YTD Totals'!U2</f>
        <v>11339</v>
      </c>
      <c r="D3" s="7">
        <f>'YTD Totals'!V2</f>
        <v>10723</v>
      </c>
    </row>
    <row r="4" spans="1:4">
      <c r="A4" s="35" t="s">
        <v>8</v>
      </c>
      <c r="B4" s="8">
        <f>'YTD Totals'!L3</f>
        <v>22824</v>
      </c>
      <c r="C4" s="8">
        <f>'YTD Totals'!U3</f>
        <v>3597</v>
      </c>
      <c r="D4" s="8">
        <f>'YTD Totals'!V3</f>
        <v>4986</v>
      </c>
    </row>
    <row r="5" spans="1:4">
      <c r="A5" s="34" t="s">
        <v>9</v>
      </c>
      <c r="B5" s="7">
        <f>'YTD Totals'!L4</f>
        <v>105373</v>
      </c>
      <c r="C5" s="7">
        <f>'YTD Totals'!U4</f>
        <v>9753</v>
      </c>
      <c r="D5" s="7">
        <f>'YTD Totals'!V4</f>
        <v>12140</v>
      </c>
    </row>
    <row r="6" spans="1:4">
      <c r="A6" s="35" t="s">
        <v>10</v>
      </c>
      <c r="B6" s="8">
        <f>'YTD Totals'!L5</f>
        <v>3300</v>
      </c>
      <c r="C6" s="8">
        <f>'YTD Totals'!U5</f>
        <v>950</v>
      </c>
      <c r="D6" s="8">
        <f>'YTD Totals'!V5</f>
        <v>278</v>
      </c>
    </row>
    <row r="7" spans="1:4">
      <c r="A7" s="34" t="s">
        <v>11</v>
      </c>
      <c r="B7" s="7">
        <f>'YTD Totals'!L6</f>
        <v>69899</v>
      </c>
      <c r="C7" s="7">
        <f>'YTD Totals'!U6</f>
        <v>10520</v>
      </c>
      <c r="D7" s="7">
        <f>'YTD Totals'!V6</f>
        <v>11399</v>
      </c>
    </row>
    <row r="8" spans="1:4">
      <c r="A8" s="35" t="s">
        <v>12</v>
      </c>
      <c r="B8" s="8">
        <f>'YTD Totals'!L7</f>
        <v>8470</v>
      </c>
      <c r="C8" s="8">
        <f>'YTD Totals'!U7</f>
        <v>1347</v>
      </c>
      <c r="D8" s="8">
        <f>'YTD Totals'!V7</f>
        <v>1883</v>
      </c>
    </row>
    <row r="9" spans="1:4">
      <c r="A9" s="34" t="s">
        <v>13</v>
      </c>
      <c r="B9" s="7">
        <f>'YTD Totals'!L8</f>
        <v>5116</v>
      </c>
      <c r="C9" s="7">
        <f>'YTD Totals'!U8</f>
        <v>707</v>
      </c>
      <c r="D9" s="7">
        <f>'YTD Totals'!V8</f>
        <v>1264</v>
      </c>
    </row>
    <row r="10" spans="1:4">
      <c r="A10" s="35" t="s">
        <v>14</v>
      </c>
      <c r="B10" s="8">
        <f>'YTD Totals'!L9</f>
        <v>3222</v>
      </c>
      <c r="C10" s="8">
        <f>'YTD Totals'!U9</f>
        <v>569</v>
      </c>
      <c r="D10" s="8">
        <f>'YTD Totals'!V9</f>
        <v>213</v>
      </c>
    </row>
    <row r="11" spans="1:4">
      <c r="A11" s="34" t="s">
        <v>15</v>
      </c>
      <c r="B11" s="7">
        <f>'YTD Totals'!L10</f>
        <v>1265</v>
      </c>
      <c r="C11" s="7">
        <f>'YTD Totals'!U10</f>
        <v>387</v>
      </c>
      <c r="D11" s="7">
        <f>'YTD Totals'!V10</f>
        <v>62</v>
      </c>
    </row>
    <row r="12" spans="1:4">
      <c r="A12" s="35" t="s">
        <v>16</v>
      </c>
      <c r="B12" s="8">
        <f>'YTD Totals'!L11</f>
        <v>0</v>
      </c>
      <c r="C12" s="8">
        <f>'YTD Totals'!U11</f>
        <v>0</v>
      </c>
      <c r="D12" s="8">
        <f>'YTD Totals'!V11</f>
        <v>0</v>
      </c>
    </row>
    <row r="13" spans="1:4">
      <c r="A13" s="36" t="s">
        <v>17</v>
      </c>
      <c r="B13" s="9">
        <f>'YTD Totals'!L12</f>
        <v>1549</v>
      </c>
      <c r="C13" s="9">
        <f>'YTD Totals'!U12</f>
        <v>471</v>
      </c>
      <c r="D13" s="9">
        <f>'YTD Totals'!V12</f>
        <v>425</v>
      </c>
    </row>
    <row r="14" spans="1:4">
      <c r="A14" s="36" t="s">
        <v>18</v>
      </c>
      <c r="B14" s="9">
        <f>'YTD Totals'!L13</f>
        <v>5475</v>
      </c>
      <c r="C14" s="9">
        <f>'YTD Totals'!U13</f>
        <v>1854</v>
      </c>
      <c r="D14" s="9">
        <f>'YTD Totals'!V13</f>
        <v>1997</v>
      </c>
    </row>
    <row r="15" spans="1:4">
      <c r="A15" s="36" t="s">
        <v>19</v>
      </c>
      <c r="B15" s="9">
        <f>'YTD Totals'!L14</f>
        <v>9866</v>
      </c>
      <c r="C15" s="9">
        <f>'YTD Totals'!U14</f>
        <v>3789</v>
      </c>
      <c r="D15" s="9">
        <f>'YTD Totals'!V14</f>
        <v>2081</v>
      </c>
    </row>
    <row r="16" spans="1:4">
      <c r="A16" s="36" t="s">
        <v>20</v>
      </c>
      <c r="B16" s="9">
        <f>'YTD Totals'!L15</f>
        <v>7489</v>
      </c>
      <c r="C16" s="9">
        <f>'YTD Totals'!U15</f>
        <v>2468</v>
      </c>
      <c r="D16" s="9">
        <f>'YTD Totals'!V15</f>
        <v>1550</v>
      </c>
    </row>
    <row r="17" spans="1:4">
      <c r="A17" s="37" t="s">
        <v>70</v>
      </c>
      <c r="B17" s="5">
        <f>SUM(B13:B16)</f>
        <v>24379</v>
      </c>
      <c r="C17" s="5">
        <f>SUM(C13:C16)</f>
        <v>8582</v>
      </c>
      <c r="D17" s="5">
        <f>SUM(D13:D16)</f>
        <v>6053</v>
      </c>
    </row>
    <row r="18" spans="1:4">
      <c r="A18" s="35" t="s">
        <v>21</v>
      </c>
      <c r="B18" s="8">
        <f>'YTD Totals'!L17</f>
        <v>2610</v>
      </c>
      <c r="C18" s="8">
        <f>'YTD Totals'!U17</f>
        <v>1065</v>
      </c>
      <c r="D18" s="8">
        <f>'YTD Totals'!V17</f>
        <v>325</v>
      </c>
    </row>
    <row r="19" spans="1:4">
      <c r="A19" s="34" t="s">
        <v>22</v>
      </c>
      <c r="B19" s="7">
        <f>'YTD Totals'!L18</f>
        <v>20475</v>
      </c>
      <c r="C19" s="7">
        <f>'YTD Totals'!U18</f>
        <v>4176</v>
      </c>
      <c r="D19" s="7">
        <f>'YTD Totals'!V18</f>
        <v>5725</v>
      </c>
    </row>
    <row r="20" spans="1:4">
      <c r="A20" s="35" t="s">
        <v>23</v>
      </c>
      <c r="B20" s="8">
        <f>'YTD Totals'!L19</f>
        <v>7153</v>
      </c>
      <c r="C20" s="8">
        <f>'YTD Totals'!U19</f>
        <v>1151</v>
      </c>
      <c r="D20" s="8">
        <f>'YTD Totals'!V19</f>
        <v>988</v>
      </c>
    </row>
    <row r="21" spans="1:4">
      <c r="A21" s="34" t="s">
        <v>24</v>
      </c>
      <c r="B21" s="7">
        <f>'YTD Totals'!L20</f>
        <v>16960</v>
      </c>
      <c r="C21" s="7">
        <f>'YTD Totals'!U20</f>
        <v>1385</v>
      </c>
      <c r="D21" s="7">
        <f>'YTD Totals'!V20</f>
        <v>3893</v>
      </c>
    </row>
    <row r="22" spans="1:4">
      <c r="A22" s="35" t="s">
        <v>173</v>
      </c>
      <c r="B22" s="8">
        <f>'YTD Totals'!L21</f>
        <v>302</v>
      </c>
      <c r="C22" s="8">
        <f>'YTD Totals'!U21</f>
        <v>390</v>
      </c>
      <c r="D22" s="8">
        <f>'YTD Totals'!V21</f>
        <v>18</v>
      </c>
    </row>
    <row r="23" spans="1:4">
      <c r="A23" s="34" t="s">
        <v>25</v>
      </c>
      <c r="B23" s="7">
        <f>'YTD Totals'!L22</f>
        <v>23957</v>
      </c>
      <c r="C23" s="7">
        <f>'YTD Totals'!U22</f>
        <v>3518</v>
      </c>
      <c r="D23" s="7">
        <f>'YTD Totals'!V22</f>
        <v>4717</v>
      </c>
    </row>
    <row r="24" spans="1:4">
      <c r="A24" s="35" t="s">
        <v>26</v>
      </c>
      <c r="B24" s="8">
        <f>'YTD Totals'!L23</f>
        <v>1461</v>
      </c>
      <c r="C24" s="8">
        <f>'YTD Totals'!U23</f>
        <v>1237</v>
      </c>
      <c r="D24" s="8">
        <f>'YTD Totals'!V23</f>
        <v>270</v>
      </c>
    </row>
    <row r="25" spans="1:4">
      <c r="A25" s="34" t="s">
        <v>27</v>
      </c>
      <c r="B25" s="7">
        <f>'YTD Totals'!L24</f>
        <v>29565</v>
      </c>
      <c r="C25" s="7">
        <f>'YTD Totals'!U24</f>
        <v>5981</v>
      </c>
      <c r="D25" s="7">
        <f>'YTD Totals'!V24</f>
        <v>5404</v>
      </c>
    </row>
    <row r="26" spans="1:4">
      <c r="A26" s="35" t="s">
        <v>28</v>
      </c>
      <c r="B26" s="8">
        <f>'YTD Totals'!L25</f>
        <v>100982</v>
      </c>
      <c r="C26" s="8">
        <f>'YTD Totals'!U25</f>
        <v>13267</v>
      </c>
      <c r="D26" s="8">
        <f>'YTD Totals'!V25</f>
        <v>17778</v>
      </c>
    </row>
    <row r="27" spans="1:4">
      <c r="A27" s="34" t="s">
        <v>29</v>
      </c>
      <c r="B27" s="7">
        <f>'YTD Totals'!L26</f>
        <v>11268</v>
      </c>
      <c r="C27" s="7">
        <f>'YTD Totals'!U26</f>
        <v>3308</v>
      </c>
      <c r="D27" s="7">
        <f>'YTD Totals'!V26</f>
        <v>1787</v>
      </c>
    </row>
    <row r="28" spans="1:4">
      <c r="A28" s="35" t="s">
        <v>30</v>
      </c>
      <c r="B28" s="8">
        <f>'YTD Totals'!L27</f>
        <v>0</v>
      </c>
      <c r="C28" s="8">
        <f>'YTD Totals'!U27</f>
        <v>0</v>
      </c>
      <c r="D28" s="8">
        <f>'YTD Totals'!V27</f>
        <v>0</v>
      </c>
    </row>
    <row r="29" spans="1:4">
      <c r="A29" s="34" t="s">
        <v>31</v>
      </c>
      <c r="B29" s="7">
        <f>'YTD Totals'!L28</f>
        <v>10996</v>
      </c>
      <c r="C29" s="7">
        <f>'YTD Totals'!U28</f>
        <v>1884</v>
      </c>
      <c r="D29" s="7">
        <f>'YTD Totals'!V28</f>
        <v>2094</v>
      </c>
    </row>
    <row r="30" spans="1:4">
      <c r="A30" s="35" t="s">
        <v>32</v>
      </c>
      <c r="B30" s="8">
        <f>'YTD Totals'!L29</f>
        <v>4374</v>
      </c>
      <c r="C30" s="8">
        <f>'YTD Totals'!U29</f>
        <v>747</v>
      </c>
      <c r="D30" s="8">
        <f>'YTD Totals'!V29</f>
        <v>877</v>
      </c>
    </row>
    <row r="31" spans="1:4">
      <c r="A31" s="34" t="s">
        <v>33</v>
      </c>
      <c r="B31" s="7">
        <f>'YTD Totals'!L30</f>
        <v>28333</v>
      </c>
      <c r="C31" s="7">
        <f>'YTD Totals'!U30</f>
        <v>5176</v>
      </c>
      <c r="D31" s="7">
        <f>'YTD Totals'!V30</f>
        <v>3789</v>
      </c>
    </row>
    <row r="32" spans="1:4">
      <c r="A32" s="35" t="s">
        <v>34</v>
      </c>
      <c r="B32" s="8">
        <f>'YTD Totals'!L31</f>
        <v>210</v>
      </c>
      <c r="C32" s="8">
        <f>'YTD Totals'!U31</f>
        <v>264</v>
      </c>
      <c r="D32" s="8">
        <f>'YTD Totals'!V31</f>
        <v>122</v>
      </c>
    </row>
    <row r="33" spans="1:4">
      <c r="A33" s="34" t="s">
        <v>35</v>
      </c>
      <c r="B33" s="7">
        <f>'YTD Totals'!L32</f>
        <v>4474</v>
      </c>
      <c r="C33" s="7">
        <f>'YTD Totals'!U32</f>
        <v>2382</v>
      </c>
      <c r="D33" s="7">
        <f>'YTD Totals'!V32</f>
        <v>506</v>
      </c>
    </row>
    <row r="34" spans="1:4">
      <c r="A34" s="35" t="s">
        <v>36</v>
      </c>
      <c r="B34" s="8">
        <f>'YTD Totals'!L33</f>
        <v>26294</v>
      </c>
      <c r="C34" s="8">
        <f>'YTD Totals'!U33</f>
        <v>5310</v>
      </c>
      <c r="D34" s="8">
        <f>'YTD Totals'!V33</f>
        <v>4943</v>
      </c>
    </row>
    <row r="35" spans="1:4">
      <c r="A35" s="34" t="s">
        <v>37</v>
      </c>
      <c r="B35" s="7">
        <f>'YTD Totals'!L34</f>
        <v>16847</v>
      </c>
      <c r="C35" s="7">
        <f>'YTD Totals'!U34</f>
        <v>3575</v>
      </c>
      <c r="D35" s="7">
        <f>'YTD Totals'!V34</f>
        <v>4805</v>
      </c>
    </row>
    <row r="36" spans="1:4">
      <c r="A36" s="35" t="s">
        <v>38</v>
      </c>
      <c r="B36" s="8">
        <f>'YTD Totals'!L35</f>
        <v>10887</v>
      </c>
      <c r="C36" s="8">
        <f>'YTD Totals'!U35</f>
        <v>1320</v>
      </c>
      <c r="D36" s="8">
        <f>'YTD Totals'!V35</f>
        <v>2430</v>
      </c>
    </row>
    <row r="37" spans="1:4">
      <c r="A37" s="35" t="s">
        <v>39</v>
      </c>
      <c r="B37" s="8">
        <f>'YTD Totals'!L36</f>
        <v>83076</v>
      </c>
      <c r="C37" s="8">
        <f>'YTD Totals'!U36</f>
        <v>9534</v>
      </c>
      <c r="D37" s="8">
        <f>'YTD Totals'!V36</f>
        <v>9148</v>
      </c>
    </row>
    <row r="38" spans="1:4">
      <c r="A38" s="34" t="s">
        <v>40</v>
      </c>
      <c r="B38" s="7">
        <f>'YTD Totals'!L37</f>
        <v>12741</v>
      </c>
      <c r="C38" s="7">
        <f>'YTD Totals'!U37</f>
        <v>4310</v>
      </c>
      <c r="D38" s="7">
        <f>'YTD Totals'!V37</f>
        <v>2280</v>
      </c>
    </row>
    <row r="39" spans="1:4">
      <c r="A39" s="35" t="s">
        <v>41</v>
      </c>
      <c r="B39" s="8">
        <f>'YTD Totals'!L38</f>
        <v>24427</v>
      </c>
      <c r="C39" s="8">
        <f>'YTD Totals'!U38</f>
        <v>3434</v>
      </c>
      <c r="D39" s="8">
        <f>'YTD Totals'!V38</f>
        <v>3865</v>
      </c>
    </row>
    <row r="40" spans="1:4">
      <c r="A40" s="34" t="s">
        <v>42</v>
      </c>
      <c r="B40" s="7">
        <f>'YTD Totals'!L39</f>
        <v>1324</v>
      </c>
      <c r="C40" s="7">
        <f>'YTD Totals'!U39</f>
        <v>948</v>
      </c>
      <c r="D40" s="7">
        <f>'YTD Totals'!V39</f>
        <v>318</v>
      </c>
    </row>
    <row r="41" spans="1:4">
      <c r="A41" s="38" t="s">
        <v>43</v>
      </c>
      <c r="B41" s="10">
        <f>'YTD Totals'!L40</f>
        <v>3110</v>
      </c>
      <c r="C41" s="10">
        <f>'YTD Totals'!U40</f>
        <v>422</v>
      </c>
      <c r="D41" s="10">
        <f>'YTD Totals'!V40</f>
        <v>153</v>
      </c>
    </row>
    <row r="42" spans="1:4">
      <c r="A42" s="38" t="s">
        <v>44</v>
      </c>
      <c r="B42" s="10">
        <f>'YTD Totals'!L41</f>
        <v>14977</v>
      </c>
      <c r="C42" s="10">
        <f>'YTD Totals'!U41</f>
        <v>515</v>
      </c>
      <c r="D42" s="10">
        <f>'YTD Totals'!V41</f>
        <v>279</v>
      </c>
    </row>
    <row r="43" spans="1:4">
      <c r="A43" s="38" t="s">
        <v>45</v>
      </c>
      <c r="B43" s="10">
        <f>'YTD Totals'!L42</f>
        <v>376</v>
      </c>
      <c r="C43" s="10">
        <f>'YTD Totals'!U42</f>
        <v>128</v>
      </c>
      <c r="D43" s="10">
        <f>'YTD Totals'!V42</f>
        <v>114</v>
      </c>
    </row>
    <row r="44" spans="1:4">
      <c r="A44" s="38" t="s">
        <v>46</v>
      </c>
      <c r="B44" s="10">
        <f>'YTD Totals'!L43</f>
        <v>1293</v>
      </c>
      <c r="C44" s="10">
        <f>'YTD Totals'!U43</f>
        <v>11</v>
      </c>
      <c r="D44" s="10">
        <f>'YTD Totals'!V43</f>
        <v>57</v>
      </c>
    </row>
    <row r="45" spans="1:4">
      <c r="A45" s="38" t="s">
        <v>47</v>
      </c>
      <c r="B45" s="10">
        <f>'YTD Totals'!L44</f>
        <v>2172</v>
      </c>
      <c r="C45" s="10">
        <f>'YTD Totals'!U44</f>
        <v>236</v>
      </c>
      <c r="D45" s="10">
        <f>'YTD Totals'!V44</f>
        <v>107</v>
      </c>
    </row>
    <row r="46" spans="1:4">
      <c r="A46" s="39" t="s">
        <v>69</v>
      </c>
      <c r="B46" s="11">
        <f>SUM(B41:B45)</f>
        <v>21928</v>
      </c>
      <c r="C46" s="11">
        <f>SUM(C41:C45)</f>
        <v>1312</v>
      </c>
      <c r="D46" s="11">
        <f>SUM(D41:D45)</f>
        <v>710</v>
      </c>
    </row>
    <row r="47" spans="1:4">
      <c r="A47" s="35" t="s">
        <v>48</v>
      </c>
      <c r="B47" s="8">
        <f>'YTD Totals'!L46</f>
        <v>2197</v>
      </c>
      <c r="C47" s="8">
        <f>'YTD Totals'!U46</f>
        <v>668</v>
      </c>
      <c r="D47" s="8">
        <f>'YTD Totals'!V46</f>
        <v>421</v>
      </c>
    </row>
    <row r="48" spans="1:4">
      <c r="A48" s="34" t="s">
        <v>49</v>
      </c>
      <c r="B48" s="7">
        <f>'YTD Totals'!L47</f>
        <v>4557</v>
      </c>
      <c r="C48" s="7">
        <f>'YTD Totals'!U47</f>
        <v>1615</v>
      </c>
      <c r="D48" s="7">
        <f>'YTD Totals'!V47</f>
        <v>876</v>
      </c>
    </row>
    <row r="49" spans="1:4">
      <c r="A49" s="35" t="s">
        <v>50</v>
      </c>
      <c r="B49" s="8">
        <f>'YTD Totals'!L48</f>
        <v>20659</v>
      </c>
      <c r="C49" s="8">
        <f>'YTD Totals'!U48</f>
        <v>5409</v>
      </c>
      <c r="D49" s="8">
        <f>'YTD Totals'!V48</f>
        <v>4021</v>
      </c>
    </row>
    <row r="50" spans="1:4">
      <c r="A50" s="34" t="s">
        <v>51</v>
      </c>
      <c r="B50" s="7">
        <f>'YTD Totals'!L49</f>
        <v>53335</v>
      </c>
      <c r="C50" s="7">
        <f>'YTD Totals'!U49</f>
        <v>5611</v>
      </c>
      <c r="D50" s="7">
        <f>'YTD Totals'!V49</f>
        <v>7443</v>
      </c>
    </row>
    <row r="51" spans="1:4">
      <c r="A51" s="35" t="s">
        <v>52</v>
      </c>
      <c r="B51" s="8">
        <f>'YTD Totals'!L50</f>
        <v>28170</v>
      </c>
      <c r="C51" s="8">
        <f>'YTD Totals'!U50</f>
        <v>5597</v>
      </c>
      <c r="D51" s="8">
        <f>'YTD Totals'!V50</f>
        <v>2155</v>
      </c>
    </row>
    <row r="52" spans="1:4">
      <c r="A52" s="34" t="s">
        <v>53</v>
      </c>
      <c r="B52" s="7">
        <f>'YTD Totals'!L51</f>
        <v>15866</v>
      </c>
      <c r="C52" s="7">
        <f>'YTD Totals'!U51</f>
        <v>1728</v>
      </c>
      <c r="D52" s="7">
        <f>'YTD Totals'!V51</f>
        <v>2895</v>
      </c>
    </row>
    <row r="53" spans="1:4">
      <c r="A53" s="35" t="s">
        <v>54</v>
      </c>
      <c r="B53" s="8">
        <f>'YTD Totals'!L52</f>
        <v>26703</v>
      </c>
      <c r="C53" s="8">
        <f>'YTD Totals'!U52</f>
        <v>4535</v>
      </c>
      <c r="D53" s="8">
        <f>'YTD Totals'!V52</f>
        <v>5649</v>
      </c>
    </row>
    <row r="54" spans="1:4">
      <c r="A54" s="34" t="s">
        <v>55</v>
      </c>
      <c r="B54" s="7">
        <f>'YTD Totals'!L53</f>
        <v>5643</v>
      </c>
      <c r="C54" s="7">
        <f>'YTD Totals'!U53</f>
        <v>988</v>
      </c>
      <c r="D54" s="7">
        <f>'YTD Totals'!V53</f>
        <v>1268</v>
      </c>
    </row>
    <row r="55" spans="1:4">
      <c r="A55" s="35" t="s">
        <v>56</v>
      </c>
      <c r="B55" s="8">
        <f>'YTD Totals'!L54</f>
        <v>25528</v>
      </c>
      <c r="C55" s="8">
        <f>'YTD Totals'!U54</f>
        <v>4639</v>
      </c>
      <c r="D55" s="8">
        <f>'YTD Totals'!V54</f>
        <v>4471</v>
      </c>
    </row>
    <row r="56" spans="1:4">
      <c r="A56" s="34" t="s">
        <v>57</v>
      </c>
      <c r="B56" s="7">
        <f>'YTD Totals'!L55</f>
        <v>2989</v>
      </c>
      <c r="C56" s="7">
        <f>'YTD Totals'!U55</f>
        <v>561</v>
      </c>
      <c r="D56" s="7">
        <f>'YTD Totals'!V55</f>
        <v>1410</v>
      </c>
    </row>
    <row r="57" spans="1:4">
      <c r="A57" s="35" t="s">
        <v>58</v>
      </c>
      <c r="B57" s="8">
        <f>'YTD Totals'!L56</f>
        <v>3091</v>
      </c>
      <c r="C57" s="8">
        <f>'YTD Totals'!U56</f>
        <v>2036</v>
      </c>
      <c r="D57" s="8">
        <f>'YTD Totals'!V56</f>
        <v>434</v>
      </c>
    </row>
    <row r="58" spans="1:4">
      <c r="A58" s="34" t="s">
        <v>59</v>
      </c>
      <c r="B58" s="7">
        <f>'YTD Totals'!L57</f>
        <v>4693</v>
      </c>
      <c r="C58" s="7">
        <f>'YTD Totals'!U57</f>
        <v>1677</v>
      </c>
      <c r="D58" s="7">
        <f>'YTD Totals'!V57</f>
        <v>1653</v>
      </c>
    </row>
    <row r="59" spans="1:4">
      <c r="A59" s="40" t="s">
        <v>68</v>
      </c>
      <c r="B59" s="6">
        <f>SUM(B46:B58,B17:B40,B3:B12)</f>
        <v>964266</v>
      </c>
      <c r="C59" s="6">
        <f>SUM(C46:C58,C17:C40,C3:C12)</f>
        <v>158489</v>
      </c>
      <c r="D59" s="6">
        <f>SUM(D46:D58,D17:D40,D3:D12)</f>
        <v>158489</v>
      </c>
    </row>
  </sheetData>
  <sheetProtection autoFilter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8"/>
  <sheetViews>
    <sheetView workbookViewId="0">
      <pane xSplit="1" ySplit="1" topLeftCell="F2" activePane="bottomRight" state="frozen"/>
      <selection pane="topRight"/>
      <selection pane="bottomLeft"/>
      <selection pane="bottomRight"/>
    </sheetView>
  </sheetViews>
  <sheetFormatPr defaultRowHeight="15"/>
  <cols>
    <col min="1" max="1" width="20.42578125" customWidth="1"/>
    <col min="2" max="13" width="22.140625" customWidth="1"/>
  </cols>
  <sheetData>
    <row r="1" spans="1:13"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</row>
    <row r="2" spans="1:13">
      <c r="A2" t="s">
        <v>178</v>
      </c>
      <c r="B2" t="s">
        <v>196</v>
      </c>
      <c r="C2" t="s">
        <v>196</v>
      </c>
      <c r="D2" t="s">
        <v>196</v>
      </c>
      <c r="E2" t="s">
        <v>196</v>
      </c>
      <c r="F2" t="s">
        <v>196</v>
      </c>
      <c r="G2" t="s">
        <v>196</v>
      </c>
      <c r="H2" t="s">
        <v>196</v>
      </c>
      <c r="I2" t="s">
        <v>196</v>
      </c>
      <c r="J2" t="s">
        <v>196</v>
      </c>
      <c r="K2" t="s">
        <v>196</v>
      </c>
      <c r="L2" t="s">
        <v>196</v>
      </c>
      <c r="M2" t="s">
        <v>196</v>
      </c>
    </row>
    <row r="3" spans="1:13">
      <c r="A3" t="s">
        <v>177</v>
      </c>
      <c r="B3" t="str">
        <f t="shared" ref="B3:M3" si="0">CONCATENATE("            &lt;td&gt;",B1,"&lt;/td&gt;")</f>
        <v xml:space="preserve">            &lt;td&gt;January&lt;/td&gt;</v>
      </c>
      <c r="C3" t="str">
        <f t="shared" si="0"/>
        <v xml:space="preserve">            &lt;td&gt;February&lt;/td&gt;</v>
      </c>
      <c r="D3" t="str">
        <f t="shared" si="0"/>
        <v xml:space="preserve">            &lt;td&gt;March&lt;/td&gt;</v>
      </c>
      <c r="E3" t="str">
        <f t="shared" si="0"/>
        <v xml:space="preserve">            &lt;td&gt;April&lt;/td&gt;</v>
      </c>
      <c r="F3" t="str">
        <f t="shared" si="0"/>
        <v xml:space="preserve">            &lt;td&gt;May&lt;/td&gt;</v>
      </c>
      <c r="G3" t="str">
        <f t="shared" si="0"/>
        <v xml:space="preserve">            &lt;td&gt;June&lt;/td&gt;</v>
      </c>
      <c r="H3" t="str">
        <f t="shared" si="0"/>
        <v xml:space="preserve">            &lt;td&gt;July&lt;/td&gt;</v>
      </c>
      <c r="I3" t="str">
        <f t="shared" si="0"/>
        <v xml:space="preserve">            &lt;td&gt;August&lt;/td&gt;</v>
      </c>
      <c r="J3" t="str">
        <f t="shared" si="0"/>
        <v xml:space="preserve">            &lt;td&gt;September&lt;/td&gt;</v>
      </c>
      <c r="K3" t="str">
        <f t="shared" si="0"/>
        <v xml:space="preserve">            &lt;td&gt;October&lt;/td&gt;</v>
      </c>
      <c r="L3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>
      <c r="A4" t="s">
        <v>179</v>
      </c>
      <c r="B4" t="str">
        <f>CONCATENATE("            &lt;td&gt;",January!$D$58,"&lt;/td&gt;")</f>
        <v xml:space="preserve">            &lt;td&gt;1022638&lt;/td&gt;</v>
      </c>
      <c r="C4" t="str">
        <f>CONCATENATE("            &lt;td&gt;",February!$D$58,"&lt;/td&gt;")</f>
        <v xml:space="preserve">            &lt;td&gt;1012660&lt;/td&gt;</v>
      </c>
      <c r="D4" t="str">
        <f>CONCATENATE("            &lt;td&gt;",March!$D$58,"&lt;/td&gt;")</f>
        <v xml:space="preserve">            &lt;td&gt;1016414&lt;/td&gt;</v>
      </c>
      <c r="E4" t="str">
        <f>CONCATENATE("            &lt;td&gt;",April!$D$58,"&lt;/td&gt;")</f>
        <v xml:space="preserve">            &lt;td&gt;1012516&lt;/td&gt;</v>
      </c>
      <c r="F4" t="str">
        <f>CONCATENATE("            &lt;td&gt;",May!$D$58,"&lt;/td&gt;")</f>
        <v xml:space="preserve">            &lt;td&gt;1013045&lt;/td&gt;</v>
      </c>
      <c r="G4" t="str">
        <f>CONCATENATE("            &lt;td&gt;",June!$D$58,"&lt;/td&gt;")</f>
        <v xml:space="preserve">            &lt;td&gt;1012660&lt;/td&gt;</v>
      </c>
      <c r="H4" t="str">
        <f>CONCATENATE("            &lt;td&gt;",July!$D$58,"&lt;/td&gt;")</f>
        <v xml:space="preserve">            &lt;td&gt;1024211&lt;/td&gt;</v>
      </c>
      <c r="I4" t="str">
        <f>CONCATENATE("            &lt;td&gt;",August!$D$58,"&lt;/td&gt;")</f>
        <v xml:space="preserve">            &lt;td&gt;1024388&lt;/td&gt;</v>
      </c>
      <c r="J4" t="str">
        <f>CONCATENATE("            &lt;td&gt;",September!$D$58,"&lt;/td&gt;")</f>
        <v xml:space="preserve">            &lt;td&gt;1061380&lt;/td&gt;</v>
      </c>
      <c r="K4" t="str">
        <f>CONCATENATE("            &lt;td&gt;",October!$D$58,"&lt;/td&gt;")</f>
        <v xml:space="preserve">            &lt;td&gt;1062060&lt;/td&gt;</v>
      </c>
      <c r="L4" t="str">
        <f>CONCATENATE("            &lt;td&gt;",November!$D$58,"&lt;/td&gt;")</f>
        <v xml:space="preserve">            &lt;td&gt;1025314&lt;/td&gt;</v>
      </c>
      <c r="M4" t="str">
        <f>CONCATENATE("            &lt;td&gt;",December!$D$58,"&lt;/td&gt;")</f>
        <v xml:space="preserve">            &lt;td&gt;1025310&lt;/td&gt;</v>
      </c>
    </row>
    <row r="5" spans="1:13">
      <c r="A5" t="s">
        <v>180</v>
      </c>
      <c r="B5" t="str">
        <f>CONCATENATE("            &lt;td&gt;",January!$G$58,"&lt;/td&gt;")</f>
        <v xml:space="preserve">            &lt;td&gt;404294&lt;/td&gt;</v>
      </c>
      <c r="C5" t="str">
        <f>CONCATENATE("            &lt;td&gt;",February!$G$58,"&lt;/td&gt;")</f>
        <v xml:space="preserve">            &lt;td&gt;402307&lt;/td&gt;</v>
      </c>
      <c r="D5" t="str">
        <f>CONCATENATE("            &lt;td&gt;",March!$G$58,"&lt;/td&gt;")</f>
        <v xml:space="preserve">            &lt;td&gt;402879&lt;/td&gt;</v>
      </c>
      <c r="E5" t="str">
        <f>CONCATENATE("            &lt;td&gt;",April!$G$58,"&lt;/td&gt;")</f>
        <v xml:space="preserve">            &lt;td&gt;402240&lt;/td&gt;</v>
      </c>
      <c r="F5" t="str">
        <f>CONCATENATE("            &lt;td&gt;",May!$G$58,"&lt;/td&gt;")</f>
        <v xml:space="preserve">            &lt;td&gt;402242&lt;/td&gt;</v>
      </c>
      <c r="G5" t="str">
        <f>CONCATENATE("            &lt;td&gt;",June!$G$58,"&lt;/td&gt;")</f>
        <v xml:space="preserve">            &lt;td&gt;402307&lt;/td&gt;</v>
      </c>
      <c r="H5" t="str">
        <f>CONCATENATE("            &lt;td&gt;",July!$G$58,"&lt;/td&gt;")</f>
        <v xml:space="preserve">            &lt;td&gt;403140&lt;/td&gt;</v>
      </c>
      <c r="I5" t="str">
        <f>CONCATENATE("            &lt;td&gt;",August!$G$58,"&lt;/td&gt;")</f>
        <v xml:space="preserve">            &lt;td&gt;&lt;/td&gt;</v>
      </c>
      <c r="J5" t="str">
        <f>CONCATENATE("            &lt;td&gt;",September!$G$58,"&lt;/td&gt;")</f>
        <v xml:space="preserve">            &lt;td&gt;&lt;/td&gt;</v>
      </c>
      <c r="K5" t="str">
        <f>CONCATENATE("            &lt;td&gt;",October!$G$58,"&lt;/td&gt;")</f>
        <v xml:space="preserve">            &lt;td&gt;442221&lt;/td&gt;</v>
      </c>
      <c r="L5" t="str">
        <f>CONCATENATE("            &lt;td&gt;",November!$G$58,"&lt;/td&gt;")</f>
        <v xml:space="preserve">            &lt;td&gt;404833&lt;/td&gt;</v>
      </c>
      <c r="M5" t="str">
        <f>CONCATENATE("            &lt;td&gt;",December!$G$58,"&lt;/td&gt;")</f>
        <v xml:space="preserve">            &lt;td&gt;405078&lt;/td&gt;</v>
      </c>
    </row>
    <row r="6" spans="1:13">
      <c r="A6" t="s">
        <v>181</v>
      </c>
      <c r="B6" t="str">
        <f>CONCATENATE("            &lt;td&gt;",January!$O$58,"&lt;/td&gt;")</f>
        <v xml:space="preserve">            &lt;td&gt;123521&lt;/td&gt;</v>
      </c>
      <c r="C6" t="str">
        <f>CONCATENATE("            &lt;td&gt;",February!$O$58,"&lt;/td&gt;")</f>
        <v xml:space="preserve">            &lt;td&gt;117290&lt;/td&gt;</v>
      </c>
      <c r="D6" t="str">
        <f>CONCATENATE("            &lt;td&gt;",March!$O$58,"&lt;/td&gt;")</f>
        <v xml:space="preserve">            &lt;td&gt;124758&lt;/td&gt;</v>
      </c>
      <c r="E6" t="str">
        <f>CONCATENATE("            &lt;td&gt;",April!$O$58,"&lt;/td&gt;")</f>
        <v xml:space="preserve">            &lt;td&gt;125088&lt;/td&gt;</v>
      </c>
      <c r="F6" t="str">
        <f>CONCATENATE("            &lt;td&gt;",May!$O$58,"&lt;/td&gt;")</f>
        <v xml:space="preserve">            &lt;td&gt;116047&lt;/td&gt;</v>
      </c>
      <c r="G6" t="str">
        <f>CONCATENATE("            &lt;td&gt;",June!$O$58,"&lt;/td&gt;")</f>
        <v xml:space="preserve">            &lt;td&gt;117290&lt;/td&gt;</v>
      </c>
      <c r="H6" t="str">
        <f>CONCATENATE("            &lt;td&gt;",July!$O$58,"&lt;/td&gt;")</f>
        <v xml:space="preserve">            &lt;td&gt;121732&lt;/td&gt;</v>
      </c>
      <c r="I6" t="str">
        <f>CONCATENATE("            &lt;td&gt;",August!$O$58,"&lt;/td&gt;")</f>
        <v xml:space="preserve">            &lt;td&gt;123329&lt;/td&gt;</v>
      </c>
      <c r="J6" t="str">
        <f>CONCATENATE("            &lt;td&gt;",September!$O$58,"&lt;/td&gt;")</f>
        <v xml:space="preserve">            &lt;td&gt;123719&lt;/td&gt;</v>
      </c>
      <c r="K6" t="str">
        <f>CONCATENATE("            &lt;td&gt;",October!$O$58,"&lt;/td&gt;")</f>
        <v xml:space="preserve">            &lt;td&gt;124097&lt;/td&gt;</v>
      </c>
      <c r="L6" t="str">
        <f>CONCATENATE("            &lt;td&gt;",November!$O$58,"&lt;/td&gt;")</f>
        <v xml:space="preserve">            &lt;td&gt;124381&lt;/td&gt;</v>
      </c>
      <c r="M6" t="str">
        <f>CONCATENATE("            &lt;td&gt;",December!$O$58,"&lt;/td&gt;")</f>
        <v xml:space="preserve">            &lt;td&gt;123251&lt;/td&gt;</v>
      </c>
    </row>
    <row r="7" spans="1:13">
      <c r="A7" t="s">
        <v>182</v>
      </c>
      <c r="B7" t="str">
        <f>CONCATENATE("            &lt;td&gt;",January!$J$58,"&lt;/td&gt;")</f>
        <v xml:space="preserve">            &lt;td&gt;63777&lt;/td&gt;</v>
      </c>
      <c r="C7" t="str">
        <f>CONCATENATE("            &lt;td&gt;",February!$J$58,"&lt;/td&gt;")</f>
        <v xml:space="preserve">            &lt;td&gt;112681&lt;/td&gt;</v>
      </c>
      <c r="D7" t="str">
        <f>CONCATENATE("            &lt;td&gt;",March!$J$58,"&lt;/td&gt;")</f>
        <v xml:space="preserve">            &lt;td&gt;82434&lt;/td&gt;</v>
      </c>
      <c r="E7" t="str">
        <f>CONCATENATE("            &lt;td&gt;",April!$J$58,"&lt;/td&gt;")</f>
        <v xml:space="preserve">            &lt;td&gt;75969&lt;/td&gt;</v>
      </c>
      <c r="F7" t="str">
        <f>CONCATENATE("            &lt;td&gt;",May!$J$58,"&lt;/td&gt;")</f>
        <v xml:space="preserve">            &lt;td&gt;74398&lt;/td&gt;</v>
      </c>
      <c r="G7" t="str">
        <f>CONCATENATE("            &lt;td&gt;",June!$J$58,"&lt;/td&gt;")</f>
        <v xml:space="preserve">            &lt;td&gt;112681&lt;/td&gt;</v>
      </c>
      <c r="H7" t="str">
        <f>CONCATENATE("            &lt;td&gt;",July!$J$58,"&lt;/td&gt;")</f>
        <v xml:space="preserve">            &lt;td&gt;77693&lt;/td&gt;</v>
      </c>
      <c r="I7" t="str">
        <f>CONCATENATE("            &lt;td&gt;",August!$J$58,"&lt;/td&gt;")</f>
        <v xml:space="preserve">            &lt;td&gt;74484&lt;/td&gt;</v>
      </c>
      <c r="J7" t="str">
        <f>CONCATENATE("            &lt;td&gt;",September!$J$58,"&lt;/td&gt;")</f>
        <v xml:space="preserve">            &lt;td&gt;79423&lt;/td&gt;</v>
      </c>
      <c r="K7" t="str">
        <f>CONCATENATE("            &lt;td&gt;",October!$J$58,"&lt;/td&gt;")</f>
        <v xml:space="preserve">            &lt;td&gt;77821&lt;/td&gt;</v>
      </c>
      <c r="L7" t="str">
        <f>CONCATENATE("            &lt;td&gt;",November!$J$58,"&lt;/td&gt;")</f>
        <v xml:space="preserve">            &lt;td&gt;67505&lt;/td&gt;</v>
      </c>
      <c r="M7" t="str">
        <f>CONCATENATE("            &lt;td&gt;",December!$J$58,"&lt;/td&gt;")</f>
        <v xml:space="preserve">            &lt;td&gt;65400&lt;/td&gt;</v>
      </c>
    </row>
    <row r="8" spans="1:13">
      <c r="A8" t="s">
        <v>183</v>
      </c>
      <c r="B8" t="str">
        <f>CONCATENATE("            &lt;td&gt;",'YTD Totals'!$L$58,"&lt;/td&gt;")</f>
        <v xml:space="preserve">            &lt;td&gt;964266&lt;/td&gt;</v>
      </c>
      <c r="C8" t="str">
        <f>CONCATENATE("            &lt;td&gt;",'YTD Totals'!$L$58,"&lt;/td&gt;")</f>
        <v xml:space="preserve">            &lt;td&gt;964266&lt;/td&gt;</v>
      </c>
      <c r="D8" t="str">
        <f>CONCATENATE("            &lt;td&gt;",'YTD Totals'!$L$58,"&lt;/td&gt;")</f>
        <v xml:space="preserve">            &lt;td&gt;964266&lt;/td&gt;</v>
      </c>
      <c r="E8" t="str">
        <f>CONCATENATE("            &lt;td&gt;",'YTD Totals'!$L$58,"&lt;/td&gt;")</f>
        <v xml:space="preserve">            &lt;td&gt;964266&lt;/td&gt;</v>
      </c>
      <c r="F8" t="str">
        <f>CONCATENATE("            &lt;td&gt;",'YTD Totals'!$L$58,"&lt;/td&gt;")</f>
        <v xml:space="preserve">            &lt;td&gt;964266&lt;/td&gt;</v>
      </c>
      <c r="G8" t="str">
        <f>CONCATENATE("            &lt;td&gt;",'YTD Totals'!$L$58,"&lt;/td&gt;")</f>
        <v xml:space="preserve">            &lt;td&gt;964266&lt;/td&gt;</v>
      </c>
      <c r="H8" t="str">
        <f>CONCATENATE("            &lt;td&gt;",'YTD Totals'!$L$58,"&lt;/td&gt;")</f>
        <v xml:space="preserve">            &lt;td&gt;964266&lt;/td&gt;</v>
      </c>
      <c r="I8" t="str">
        <f>CONCATENATE("            &lt;td&gt;",'YTD Totals'!$L$58,"&lt;/td&gt;")</f>
        <v xml:space="preserve">            &lt;td&gt;964266&lt;/td&gt;</v>
      </c>
      <c r="J8" t="str">
        <f>CONCATENATE("            &lt;td&gt;",'YTD Totals'!$L$58,"&lt;/td&gt;")</f>
        <v xml:space="preserve">            &lt;td&gt;964266&lt;/td&gt;</v>
      </c>
      <c r="K8" t="str">
        <f>CONCATENATE("            &lt;td&gt;",'YTD Totals'!$L$58,"&lt;/td&gt;")</f>
        <v xml:space="preserve">            &lt;td&gt;964266&lt;/td&gt;</v>
      </c>
      <c r="L8" t="str">
        <f>CONCATENATE("            &lt;td&gt;",'YTD Totals'!$L$58,"&lt;/td&gt;")</f>
        <v xml:space="preserve">            &lt;td&gt;964266&lt;/td&gt;</v>
      </c>
      <c r="M8" t="str">
        <f>CONCATENATE("            &lt;td&gt;",'YTD Totals'!$L$58,"&lt;/td&gt;")</f>
        <v xml:space="preserve">            &lt;td&gt;964266&lt;/td&gt;</v>
      </c>
    </row>
  </sheetData>
  <autoFilter ref="A1:M1" xr:uid="{00000000-0009-0000-0000-00001C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7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49" customWidth="1"/>
    <col min="4" max="18" width="11.7109375" style="49" customWidth="1"/>
    <col min="19" max="19" width="14.7109375" style="49" customWidth="1"/>
  </cols>
  <sheetData>
    <row r="1" spans="1:20" ht="75" customHeight="1">
      <c r="A1" s="3" t="s">
        <v>0</v>
      </c>
      <c r="B1" s="4" t="s">
        <v>219</v>
      </c>
      <c r="C1" s="41" t="s">
        <v>218</v>
      </c>
      <c r="D1" s="41" t="s">
        <v>216</v>
      </c>
      <c r="E1" s="41" t="s">
        <v>154</v>
      </c>
      <c r="F1" s="41" t="s">
        <v>153</v>
      </c>
      <c r="G1" s="41" t="s">
        <v>161</v>
      </c>
      <c r="H1" s="41" t="s">
        <v>162</v>
      </c>
      <c r="I1" s="41" t="s">
        <v>163</v>
      </c>
      <c r="J1" s="41" t="s">
        <v>164</v>
      </c>
      <c r="K1" s="41" t="s">
        <v>165</v>
      </c>
      <c r="L1" s="41" t="s">
        <v>166</v>
      </c>
      <c r="M1" s="41" t="s">
        <v>155</v>
      </c>
      <c r="N1" s="41" t="s">
        <v>156</v>
      </c>
      <c r="O1" s="41" t="s">
        <v>157</v>
      </c>
      <c r="P1" s="41" t="s">
        <v>158</v>
      </c>
      <c r="Q1" s="41" t="s">
        <v>159</v>
      </c>
      <c r="R1" s="41" t="s">
        <v>160</v>
      </c>
      <c r="S1" s="41" t="s">
        <v>167</v>
      </c>
    </row>
    <row r="2" spans="1:20">
      <c r="A2" s="7" t="s">
        <v>7</v>
      </c>
      <c r="B2" s="7">
        <f>'YTD Totals'!B2</f>
        <v>60005</v>
      </c>
      <c r="C2" s="42">
        <f>B2*0.03</f>
        <v>1800.1499999999999</v>
      </c>
      <c r="D2" s="42">
        <f>SUM(G2:R2)</f>
        <v>5531</v>
      </c>
      <c r="E2" s="42">
        <f>C2-D2</f>
        <v>-3730.8500000000004</v>
      </c>
      <c r="F2" s="13">
        <f>D2/B2</f>
        <v>9.2175652028997579E-2</v>
      </c>
      <c r="G2" s="42">
        <f>July!$F2</f>
        <v>97</v>
      </c>
      <c r="H2" s="42">
        <f>August!$F2</f>
        <v>168</v>
      </c>
      <c r="I2" s="42">
        <f>September!$F2</f>
        <v>239</v>
      </c>
      <c r="J2" s="42">
        <f>October!$F2</f>
        <v>144</v>
      </c>
      <c r="K2" s="42">
        <f>November!$F2</f>
        <v>329</v>
      </c>
      <c r="L2" s="42">
        <f>December!$F2</f>
        <v>569</v>
      </c>
      <c r="M2" s="42">
        <f>January!$F2</f>
        <v>1788</v>
      </c>
      <c r="N2" s="42">
        <f>February!$F2</f>
        <v>467</v>
      </c>
      <c r="O2" s="42">
        <f>March!$F2</f>
        <v>341</v>
      </c>
      <c r="P2" s="42">
        <f>April!$F2</f>
        <v>408</v>
      </c>
      <c r="Q2" s="42">
        <f>May!$F2</f>
        <v>514</v>
      </c>
      <c r="R2" s="42">
        <f>June!$F2</f>
        <v>467</v>
      </c>
      <c r="S2" s="57">
        <f t="shared" ref="S2:S33" si="0">(B2*0.03)/12</f>
        <v>150.01249999999999</v>
      </c>
      <c r="T2" s="61"/>
    </row>
    <row r="3" spans="1:20">
      <c r="A3" s="8" t="s">
        <v>8</v>
      </c>
      <c r="B3" s="8">
        <f>'YTD Totals'!B3</f>
        <v>26133</v>
      </c>
      <c r="C3" s="43">
        <f t="shared" ref="C3:C57" si="1">B3*0.03</f>
        <v>783.99</v>
      </c>
      <c r="D3" s="43">
        <f t="shared" ref="D3:D57" si="2">SUM(G3:R3)</f>
        <v>2450</v>
      </c>
      <c r="E3" s="43">
        <f t="shared" ref="E3:E57" si="3">C3-D3</f>
        <v>-1666.01</v>
      </c>
      <c r="F3" s="50">
        <f t="shared" ref="F3:F57" si="4">D3/B3</f>
        <v>9.3751195806068957E-2</v>
      </c>
      <c r="G3" s="43">
        <f>July!$F3</f>
        <v>19</v>
      </c>
      <c r="H3" s="43">
        <f>August!$F3</f>
        <v>76</v>
      </c>
      <c r="I3" s="43">
        <f>September!$F3</f>
        <v>80</v>
      </c>
      <c r="J3" s="43">
        <f>October!$F3</f>
        <v>93</v>
      </c>
      <c r="K3" s="43">
        <f>November!$F3</f>
        <v>82</v>
      </c>
      <c r="L3" s="43">
        <f>December!$F3</f>
        <v>159</v>
      </c>
      <c r="M3" s="43">
        <f>January!$F3</f>
        <v>521</v>
      </c>
      <c r="N3" s="43">
        <f>February!$F3</f>
        <v>93</v>
      </c>
      <c r="O3" s="43">
        <f>March!$F3</f>
        <v>355</v>
      </c>
      <c r="P3" s="43">
        <f>April!$F3</f>
        <v>519</v>
      </c>
      <c r="Q3" s="43">
        <f>May!$F3</f>
        <v>360</v>
      </c>
      <c r="R3" s="43">
        <f>June!$F3</f>
        <v>93</v>
      </c>
      <c r="S3" s="58">
        <f t="shared" si="0"/>
        <v>65.332499999999996</v>
      </c>
      <c r="T3" s="61"/>
    </row>
    <row r="4" spans="1:20">
      <c r="A4" s="7" t="s">
        <v>9</v>
      </c>
      <c r="B4" s="7">
        <f>'YTD Totals'!B4</f>
        <v>67246</v>
      </c>
      <c r="C4" s="42">
        <f t="shared" si="1"/>
        <v>2017.3799999999999</v>
      </c>
      <c r="D4" s="42">
        <f t="shared" si="2"/>
        <v>6783</v>
      </c>
      <c r="E4" s="42">
        <f t="shared" si="3"/>
        <v>-4765.62</v>
      </c>
      <c r="F4" s="51">
        <f t="shared" si="4"/>
        <v>0.10086845314219434</v>
      </c>
      <c r="G4" s="42">
        <f>July!$F4</f>
        <v>499</v>
      </c>
      <c r="H4" s="42">
        <f>August!$F4</f>
        <v>548</v>
      </c>
      <c r="I4" s="42">
        <f>September!$F4</f>
        <v>849</v>
      </c>
      <c r="J4" s="42">
        <f>October!$F4</f>
        <v>974</v>
      </c>
      <c r="K4" s="42">
        <f>November!$F4</f>
        <v>961</v>
      </c>
      <c r="L4" s="42">
        <f>December!$F4</f>
        <v>399</v>
      </c>
      <c r="M4" s="42">
        <f>January!$F4</f>
        <v>483</v>
      </c>
      <c r="N4" s="42">
        <f>February!$F4</f>
        <v>464</v>
      </c>
      <c r="O4" s="42">
        <f>March!$F4</f>
        <v>597</v>
      </c>
      <c r="P4" s="42">
        <f>April!$F4</f>
        <v>298</v>
      </c>
      <c r="Q4" s="42">
        <f>May!$F4</f>
        <v>247</v>
      </c>
      <c r="R4" s="42">
        <f>June!$F4</f>
        <v>464</v>
      </c>
      <c r="S4" s="57">
        <f t="shared" si="0"/>
        <v>168.11499999999998</v>
      </c>
      <c r="T4" s="61"/>
    </row>
    <row r="5" spans="1:20">
      <c r="A5" s="8" t="s">
        <v>10</v>
      </c>
      <c r="B5" s="8">
        <f>'YTD Totals'!B5</f>
        <v>11962</v>
      </c>
      <c r="C5" s="43">
        <f t="shared" si="1"/>
        <v>358.86</v>
      </c>
      <c r="D5" s="43">
        <f t="shared" si="2"/>
        <v>69</v>
      </c>
      <c r="E5" s="43">
        <f t="shared" si="3"/>
        <v>289.86</v>
      </c>
      <c r="F5" s="50">
        <f t="shared" si="4"/>
        <v>5.7682661762247112E-3</v>
      </c>
      <c r="G5" s="43">
        <f>July!$F5</f>
        <v>0</v>
      </c>
      <c r="H5" s="43">
        <f>August!$F5</f>
        <v>48</v>
      </c>
      <c r="I5" s="43">
        <f>September!$F5</f>
        <v>4</v>
      </c>
      <c r="J5" s="43">
        <f>October!$F5</f>
        <v>9</v>
      </c>
      <c r="K5" s="43">
        <f>November!$F5</f>
        <v>1</v>
      </c>
      <c r="L5" s="43">
        <f>December!$F5</f>
        <v>1</v>
      </c>
      <c r="M5" s="43">
        <f>January!$F5</f>
        <v>3</v>
      </c>
      <c r="N5" s="43">
        <f>February!$F5</f>
        <v>1</v>
      </c>
      <c r="O5" s="43">
        <f>March!$F5</f>
        <v>1</v>
      </c>
      <c r="P5" s="43">
        <f>April!$F5</f>
        <v>0</v>
      </c>
      <c r="Q5" s="43">
        <f>May!$F5</f>
        <v>0</v>
      </c>
      <c r="R5" s="43">
        <f>June!$F5</f>
        <v>1</v>
      </c>
      <c r="S5" s="58">
        <f t="shared" si="0"/>
        <v>29.905000000000001</v>
      </c>
      <c r="T5" s="61"/>
    </row>
    <row r="6" spans="1:20">
      <c r="A6" s="7" t="s">
        <v>11</v>
      </c>
      <c r="B6" s="7">
        <f>'YTD Totals'!B6</f>
        <v>57156</v>
      </c>
      <c r="C6" s="42">
        <f t="shared" si="1"/>
        <v>1714.6799999999998</v>
      </c>
      <c r="D6" s="42">
        <f t="shared" si="2"/>
        <v>4118</v>
      </c>
      <c r="E6" s="42">
        <f t="shared" si="3"/>
        <v>-2403.3200000000002</v>
      </c>
      <c r="F6" s="51">
        <f t="shared" si="4"/>
        <v>7.2048428861361882E-2</v>
      </c>
      <c r="G6" s="42">
        <f>July!$F6</f>
        <v>230</v>
      </c>
      <c r="H6" s="42">
        <f>August!$F6</f>
        <v>208</v>
      </c>
      <c r="I6" s="42">
        <f>September!$F6</f>
        <v>132</v>
      </c>
      <c r="J6" s="42">
        <f>October!$F6</f>
        <v>450</v>
      </c>
      <c r="K6" s="42">
        <f>November!$F6</f>
        <v>227</v>
      </c>
      <c r="L6" s="42">
        <f>December!$F6</f>
        <v>361</v>
      </c>
      <c r="M6" s="42">
        <f>January!$F6</f>
        <v>882</v>
      </c>
      <c r="N6" s="42">
        <f>February!$F6</f>
        <v>146</v>
      </c>
      <c r="O6" s="42">
        <f>March!$F6</f>
        <v>653</v>
      </c>
      <c r="P6" s="42">
        <f>April!$F6</f>
        <v>449</v>
      </c>
      <c r="Q6" s="42">
        <f>May!$F6</f>
        <v>234</v>
      </c>
      <c r="R6" s="42">
        <f>June!$F6</f>
        <v>146</v>
      </c>
      <c r="S6" s="57">
        <f t="shared" si="0"/>
        <v>142.88999999999999</v>
      </c>
      <c r="T6" s="61"/>
    </row>
    <row r="7" spans="1:20">
      <c r="A7" s="8" t="s">
        <v>12</v>
      </c>
      <c r="B7" s="8">
        <f>'YTD Totals'!B7</f>
        <v>14058</v>
      </c>
      <c r="C7" s="43">
        <f t="shared" si="1"/>
        <v>421.74</v>
      </c>
      <c r="D7" s="43">
        <f t="shared" si="2"/>
        <v>266</v>
      </c>
      <c r="E7" s="43">
        <f t="shared" si="3"/>
        <v>155.74</v>
      </c>
      <c r="F7" s="50">
        <f t="shared" si="4"/>
        <v>1.8921610470906246E-2</v>
      </c>
      <c r="G7" s="43">
        <f>July!$F7</f>
        <v>6</v>
      </c>
      <c r="H7" s="43">
        <f>August!$F7</f>
        <v>8</v>
      </c>
      <c r="I7" s="43">
        <f>September!$F7</f>
        <v>26</v>
      </c>
      <c r="J7" s="43">
        <f>October!$F7</f>
        <v>15</v>
      </c>
      <c r="K7" s="43">
        <f>November!$F7</f>
        <v>17</v>
      </c>
      <c r="L7" s="43">
        <f>December!$F7</f>
        <v>11</v>
      </c>
      <c r="M7" s="43">
        <f>January!$F7</f>
        <v>43</v>
      </c>
      <c r="N7" s="43">
        <f>February!$F7</f>
        <v>18</v>
      </c>
      <c r="O7" s="43">
        <f>March!$F7</f>
        <v>13</v>
      </c>
      <c r="P7" s="43">
        <f>April!$F7</f>
        <v>82</v>
      </c>
      <c r="Q7" s="43">
        <f>May!$F7</f>
        <v>9</v>
      </c>
      <c r="R7" s="43">
        <f>June!$F7</f>
        <v>18</v>
      </c>
      <c r="S7" s="58">
        <f t="shared" si="0"/>
        <v>35.145000000000003</v>
      </c>
      <c r="T7" s="61"/>
    </row>
    <row r="8" spans="1:20">
      <c r="A8" s="7" t="s">
        <v>13</v>
      </c>
      <c r="B8" s="7">
        <f>'YTD Totals'!B8</f>
        <v>9608</v>
      </c>
      <c r="C8" s="42">
        <f t="shared" si="1"/>
        <v>288.24</v>
      </c>
      <c r="D8" s="42">
        <f t="shared" si="2"/>
        <v>292</v>
      </c>
      <c r="E8" s="42">
        <f t="shared" si="3"/>
        <v>-3.7599999999999909</v>
      </c>
      <c r="F8" s="51">
        <f t="shared" si="4"/>
        <v>3.0391340549542047E-2</v>
      </c>
      <c r="G8" s="42">
        <f>July!$F8</f>
        <v>2</v>
      </c>
      <c r="H8" s="42">
        <f>August!$F8</f>
        <v>12</v>
      </c>
      <c r="I8" s="42">
        <f>September!$F8</f>
        <v>12</v>
      </c>
      <c r="J8" s="42">
        <f>October!$F8</f>
        <v>13</v>
      </c>
      <c r="K8" s="42">
        <f>November!$F8</f>
        <v>7</v>
      </c>
      <c r="L8" s="42">
        <f>December!$F8</f>
        <v>13</v>
      </c>
      <c r="M8" s="42">
        <f>January!$F8</f>
        <v>16</v>
      </c>
      <c r="N8" s="42">
        <f>February!$F8</f>
        <v>106</v>
      </c>
      <c r="O8" s="42">
        <f>March!$F8</f>
        <v>4</v>
      </c>
      <c r="P8" s="42">
        <f>April!$F8</f>
        <v>1</v>
      </c>
      <c r="Q8" s="42">
        <f>May!$F8</f>
        <v>0</v>
      </c>
      <c r="R8" s="42">
        <f>June!$F8</f>
        <v>106</v>
      </c>
      <c r="S8" s="57">
        <f t="shared" si="0"/>
        <v>24.02</v>
      </c>
      <c r="T8" s="61"/>
    </row>
    <row r="9" spans="1:20">
      <c r="A9" s="8" t="s">
        <v>14</v>
      </c>
      <c r="B9" s="8">
        <f>'YTD Totals'!B9</f>
        <v>8361</v>
      </c>
      <c r="C9" s="43">
        <f t="shared" si="1"/>
        <v>250.82999999999998</v>
      </c>
      <c r="D9" s="43">
        <f t="shared" si="2"/>
        <v>817</v>
      </c>
      <c r="E9" s="43">
        <f t="shared" si="3"/>
        <v>-566.17000000000007</v>
      </c>
      <c r="F9" s="50">
        <f t="shared" si="4"/>
        <v>9.771558426025595E-2</v>
      </c>
      <c r="G9" s="43">
        <f>July!$F9</f>
        <v>16</v>
      </c>
      <c r="H9" s="43">
        <f>August!$F9</f>
        <v>233</v>
      </c>
      <c r="I9" s="43">
        <f>September!$F9</f>
        <v>69</v>
      </c>
      <c r="J9" s="43">
        <f>October!$F9</f>
        <v>0</v>
      </c>
      <c r="K9" s="43">
        <f>November!$F9</f>
        <v>28</v>
      </c>
      <c r="L9" s="43">
        <f>December!$F9</f>
        <v>74</v>
      </c>
      <c r="M9" s="43">
        <f>January!$F9</f>
        <v>36</v>
      </c>
      <c r="N9" s="43">
        <f>February!$F9</f>
        <v>42</v>
      </c>
      <c r="O9" s="43">
        <f>March!$F9</f>
        <v>115</v>
      </c>
      <c r="P9" s="43">
        <f>April!$F9</f>
        <v>160</v>
      </c>
      <c r="Q9" s="43">
        <f>May!$F9</f>
        <v>2</v>
      </c>
      <c r="R9" s="43">
        <f>June!$F9</f>
        <v>42</v>
      </c>
      <c r="S9" s="58">
        <f t="shared" si="0"/>
        <v>20.9025</v>
      </c>
      <c r="T9" s="61"/>
    </row>
    <row r="10" spans="1:20">
      <c r="A10" s="7" t="s">
        <v>15</v>
      </c>
      <c r="B10" s="7">
        <f>'YTD Totals'!B10</f>
        <v>5366</v>
      </c>
      <c r="C10" s="42">
        <f t="shared" si="1"/>
        <v>160.97999999999999</v>
      </c>
      <c r="D10" s="42">
        <f t="shared" si="2"/>
        <v>268</v>
      </c>
      <c r="E10" s="42">
        <f t="shared" si="3"/>
        <v>-107.02000000000001</v>
      </c>
      <c r="F10" s="51">
        <f t="shared" si="4"/>
        <v>4.9944092433842714E-2</v>
      </c>
      <c r="G10" s="42">
        <f>July!$F10</f>
        <v>34</v>
      </c>
      <c r="H10" s="42">
        <f>August!$F10</f>
        <v>7</v>
      </c>
      <c r="I10" s="42">
        <f>September!$F10</f>
        <v>43</v>
      </c>
      <c r="J10" s="42">
        <f>October!$F10</f>
        <v>10</v>
      </c>
      <c r="K10" s="42">
        <f>November!$F10</f>
        <v>0</v>
      </c>
      <c r="L10" s="42">
        <f>December!$F10</f>
        <v>2</v>
      </c>
      <c r="M10" s="42">
        <f>January!$F10</f>
        <v>96</v>
      </c>
      <c r="N10" s="42">
        <f>February!$F10</f>
        <v>8</v>
      </c>
      <c r="O10" s="42">
        <f>March!$F10</f>
        <v>60</v>
      </c>
      <c r="P10" s="42">
        <f>April!$F10</f>
        <v>0</v>
      </c>
      <c r="Q10" s="42">
        <f>May!$F10</f>
        <v>0</v>
      </c>
      <c r="R10" s="42">
        <f>June!$F10</f>
        <v>8</v>
      </c>
      <c r="S10" s="57">
        <f t="shared" si="0"/>
        <v>13.414999999999999</v>
      </c>
      <c r="T10" s="61"/>
    </row>
    <row r="11" spans="1:20">
      <c r="A11" s="8" t="s">
        <v>16</v>
      </c>
      <c r="B11" s="8">
        <f>'YTD Totals'!B11</f>
        <v>35730</v>
      </c>
      <c r="C11" s="43">
        <f t="shared" si="1"/>
        <v>1071.8999999999999</v>
      </c>
      <c r="D11" s="43">
        <f t="shared" si="2"/>
        <v>110802</v>
      </c>
      <c r="E11" s="43">
        <f t="shared" si="3"/>
        <v>-109730.1</v>
      </c>
      <c r="F11" s="50">
        <f t="shared" si="4"/>
        <v>3.1010915197313182</v>
      </c>
      <c r="G11" s="43">
        <f>July!$F11</f>
        <v>35384</v>
      </c>
      <c r="H11" s="43">
        <f>August!$F11</f>
        <v>0</v>
      </c>
      <c r="I11" s="43">
        <f>September!$F11</f>
        <v>0</v>
      </c>
      <c r="J11" s="43">
        <f>October!$F11</f>
        <v>37414</v>
      </c>
      <c r="K11" s="43">
        <f>November!$F11</f>
        <v>38004</v>
      </c>
      <c r="L11" s="43">
        <f>December!$F11</f>
        <v>0</v>
      </c>
      <c r="M11" s="43">
        <f>January!$F11</f>
        <v>0</v>
      </c>
      <c r="N11" s="43">
        <f>February!$F11</f>
        <v>0</v>
      </c>
      <c r="O11" s="43">
        <f>March!$F11</f>
        <v>0</v>
      </c>
      <c r="P11" s="43">
        <f>April!$F11</f>
        <v>0</v>
      </c>
      <c r="Q11" s="43">
        <f>May!$F11</f>
        <v>0</v>
      </c>
      <c r="R11" s="43">
        <f>June!$F11</f>
        <v>0</v>
      </c>
      <c r="S11" s="58">
        <f t="shared" si="0"/>
        <v>89.324999999999989</v>
      </c>
      <c r="T11" s="61"/>
    </row>
    <row r="12" spans="1:20">
      <c r="A12" s="9" t="s">
        <v>17</v>
      </c>
      <c r="B12" s="9">
        <f>'YTD Totals'!B12</f>
        <v>2903</v>
      </c>
      <c r="C12" s="44">
        <f t="shared" si="1"/>
        <v>87.09</v>
      </c>
      <c r="D12" s="44">
        <f t="shared" si="2"/>
        <v>689</v>
      </c>
      <c r="E12" s="44">
        <f t="shared" si="3"/>
        <v>-601.91</v>
      </c>
      <c r="F12" s="52">
        <f t="shared" si="4"/>
        <v>0.23734068205304856</v>
      </c>
      <c r="G12" s="44">
        <f>July!$F12</f>
        <v>55</v>
      </c>
      <c r="H12" s="44">
        <f>August!$F12</f>
        <v>9</v>
      </c>
      <c r="I12" s="44">
        <f>September!$F12</f>
        <v>4</v>
      </c>
      <c r="J12" s="44">
        <f>October!$F12</f>
        <v>5</v>
      </c>
      <c r="K12" s="44">
        <f>November!$F12</f>
        <v>17</v>
      </c>
      <c r="L12" s="44">
        <f>December!$F12</f>
        <v>3</v>
      </c>
      <c r="M12" s="44">
        <f>January!$F12</f>
        <v>6</v>
      </c>
      <c r="N12" s="44">
        <f>February!$F12</f>
        <v>17</v>
      </c>
      <c r="O12" s="44">
        <f>March!$F12</f>
        <v>0</v>
      </c>
      <c r="P12" s="44">
        <f>April!$F12</f>
        <v>434</v>
      </c>
      <c r="Q12" s="44">
        <f>May!$F12</f>
        <v>122</v>
      </c>
      <c r="R12" s="44">
        <f>June!$F12</f>
        <v>17</v>
      </c>
      <c r="S12" s="45">
        <f t="shared" si="0"/>
        <v>7.2575000000000003</v>
      </c>
      <c r="T12" s="61"/>
    </row>
    <row r="13" spans="1:20">
      <c r="A13" s="9" t="s">
        <v>18</v>
      </c>
      <c r="B13" s="9">
        <f>'YTD Totals'!B13</f>
        <v>4779</v>
      </c>
      <c r="C13" s="44">
        <f t="shared" si="1"/>
        <v>143.37</v>
      </c>
      <c r="D13" s="44">
        <f t="shared" si="2"/>
        <v>889</v>
      </c>
      <c r="E13" s="44">
        <f t="shared" si="3"/>
        <v>-745.63</v>
      </c>
      <c r="F13" s="52">
        <f t="shared" si="4"/>
        <v>0.18602218037246285</v>
      </c>
      <c r="G13" s="44">
        <f>July!$F13</f>
        <v>228</v>
      </c>
      <c r="H13" s="44">
        <f>August!$F13</f>
        <v>12</v>
      </c>
      <c r="I13" s="44">
        <f>September!$F13</f>
        <v>8</v>
      </c>
      <c r="J13" s="44">
        <f>October!$F13</f>
        <v>37</v>
      </c>
      <c r="K13" s="44">
        <f>November!$F13</f>
        <v>10</v>
      </c>
      <c r="L13" s="44">
        <f>December!$F13</f>
        <v>4</v>
      </c>
      <c r="M13" s="44">
        <f>January!$F13</f>
        <v>6</v>
      </c>
      <c r="N13" s="44">
        <f>February!$F13</f>
        <v>60</v>
      </c>
      <c r="O13" s="44">
        <f>March!$F13</f>
        <v>4</v>
      </c>
      <c r="P13" s="44">
        <f>April!$F13</f>
        <v>263</v>
      </c>
      <c r="Q13" s="44">
        <f>May!$F13</f>
        <v>197</v>
      </c>
      <c r="R13" s="44">
        <f>June!$F13</f>
        <v>60</v>
      </c>
      <c r="S13" s="45">
        <f t="shared" si="0"/>
        <v>11.9475</v>
      </c>
      <c r="T13" s="61"/>
    </row>
    <row r="14" spans="1:20">
      <c r="A14" s="9" t="s">
        <v>19</v>
      </c>
      <c r="B14" s="9">
        <f>'YTD Totals'!B14</f>
        <v>12816</v>
      </c>
      <c r="C14" s="44">
        <f t="shared" si="1"/>
        <v>384.47999999999996</v>
      </c>
      <c r="D14" s="44">
        <f t="shared" si="2"/>
        <v>2462</v>
      </c>
      <c r="E14" s="44">
        <f t="shared" si="3"/>
        <v>-2077.52</v>
      </c>
      <c r="F14" s="52">
        <f t="shared" si="4"/>
        <v>0.19210362047440699</v>
      </c>
      <c r="G14" s="44">
        <f>July!$F14</f>
        <v>1133</v>
      </c>
      <c r="H14" s="44">
        <f>August!$F14</f>
        <v>49</v>
      </c>
      <c r="I14" s="44">
        <f>September!$F14</f>
        <v>186</v>
      </c>
      <c r="J14" s="44">
        <f>October!$F14</f>
        <v>340</v>
      </c>
      <c r="K14" s="44">
        <f>November!$F14</f>
        <v>100</v>
      </c>
      <c r="L14" s="44">
        <f>December!$F14</f>
        <v>250</v>
      </c>
      <c r="M14" s="44">
        <f>January!$F14</f>
        <v>41</v>
      </c>
      <c r="N14" s="44">
        <f>February!$F14</f>
        <v>43</v>
      </c>
      <c r="O14" s="44">
        <f>March!$F14</f>
        <v>23</v>
      </c>
      <c r="P14" s="44">
        <f>April!$F14</f>
        <v>35</v>
      </c>
      <c r="Q14" s="44">
        <f>May!$F14</f>
        <v>219</v>
      </c>
      <c r="R14" s="44">
        <f>June!$F14</f>
        <v>43</v>
      </c>
      <c r="S14" s="45">
        <f t="shared" si="0"/>
        <v>32.04</v>
      </c>
      <c r="T14" s="61"/>
    </row>
    <row r="15" spans="1:20">
      <c r="A15" s="9" t="s">
        <v>20</v>
      </c>
      <c r="B15" s="9">
        <f>'YTD Totals'!B15</f>
        <v>7265</v>
      </c>
      <c r="C15" s="44">
        <f t="shared" si="1"/>
        <v>217.95</v>
      </c>
      <c r="D15" s="44">
        <f t="shared" si="2"/>
        <v>952</v>
      </c>
      <c r="E15" s="44">
        <f t="shared" si="3"/>
        <v>-734.05</v>
      </c>
      <c r="F15" s="52">
        <f t="shared" si="4"/>
        <v>0.13103922918100483</v>
      </c>
      <c r="G15" s="44">
        <f>July!$F15</f>
        <v>165</v>
      </c>
      <c r="H15" s="44">
        <f>August!$F15</f>
        <v>116</v>
      </c>
      <c r="I15" s="44">
        <f>September!$F15</f>
        <v>31</v>
      </c>
      <c r="J15" s="44">
        <f>October!$F15</f>
        <v>92</v>
      </c>
      <c r="K15" s="44">
        <f>November!$F15</f>
        <v>59</v>
      </c>
      <c r="L15" s="44">
        <f>December!$F15</f>
        <v>65</v>
      </c>
      <c r="M15" s="44">
        <f>January!$F15</f>
        <v>42</v>
      </c>
      <c r="N15" s="44">
        <f>February!$F15</f>
        <v>67</v>
      </c>
      <c r="O15" s="44">
        <f>March!$F15</f>
        <v>60</v>
      </c>
      <c r="P15" s="44">
        <f>April!$F15</f>
        <v>117</v>
      </c>
      <c r="Q15" s="44">
        <f>May!$F15</f>
        <v>71</v>
      </c>
      <c r="R15" s="44">
        <f>June!$F15</f>
        <v>67</v>
      </c>
      <c r="S15" s="45">
        <f t="shared" si="0"/>
        <v>18.162499999999998</v>
      </c>
      <c r="T15" s="61"/>
    </row>
    <row r="16" spans="1:20">
      <c r="A16" s="5" t="s">
        <v>70</v>
      </c>
      <c r="B16" s="5">
        <f>'YTD Totals'!B16</f>
        <v>27763</v>
      </c>
      <c r="C16" s="45">
        <f t="shared" si="1"/>
        <v>832.89</v>
      </c>
      <c r="D16" s="45">
        <f t="shared" si="2"/>
        <v>4992</v>
      </c>
      <c r="E16" s="45">
        <f t="shared" si="3"/>
        <v>-4159.1099999999997</v>
      </c>
      <c r="F16" s="53">
        <f t="shared" si="4"/>
        <v>0.17980765767388251</v>
      </c>
      <c r="G16" s="45">
        <f>July!$F16</f>
        <v>1581</v>
      </c>
      <c r="H16" s="45">
        <f>August!$F16</f>
        <v>186</v>
      </c>
      <c r="I16" s="45">
        <f>September!$F16</f>
        <v>229</v>
      </c>
      <c r="J16" s="45">
        <f>October!$F16</f>
        <v>474</v>
      </c>
      <c r="K16" s="45">
        <f>November!$F16</f>
        <v>186</v>
      </c>
      <c r="L16" s="45">
        <f>December!$F16</f>
        <v>322</v>
      </c>
      <c r="M16" s="45">
        <f>January!$F16</f>
        <v>95</v>
      </c>
      <c r="N16" s="45">
        <f>February!$F16</f>
        <v>187</v>
      </c>
      <c r="O16" s="45">
        <f>March!$F16</f>
        <v>87</v>
      </c>
      <c r="P16" s="45">
        <f>April!$F16</f>
        <v>849</v>
      </c>
      <c r="Q16" s="45">
        <f>May!$F16</f>
        <v>609</v>
      </c>
      <c r="R16" s="45">
        <f>June!$F16</f>
        <v>187</v>
      </c>
      <c r="S16" s="59">
        <f t="shared" si="0"/>
        <v>69.407499999999999</v>
      </c>
      <c r="T16" s="61"/>
    </row>
    <row r="17" spans="1:20">
      <c r="A17" s="8" t="s">
        <v>21</v>
      </c>
      <c r="B17" s="8">
        <f>'YTD Totals'!B17</f>
        <v>8961</v>
      </c>
      <c r="C17" s="43">
        <f t="shared" si="1"/>
        <v>268.83</v>
      </c>
      <c r="D17" s="43">
        <f t="shared" si="2"/>
        <v>1435</v>
      </c>
      <c r="E17" s="43">
        <f t="shared" si="3"/>
        <v>-1166.17</v>
      </c>
      <c r="F17" s="50">
        <f t="shared" si="4"/>
        <v>0.16013837741323514</v>
      </c>
      <c r="G17" s="43">
        <f>July!$F17</f>
        <v>1</v>
      </c>
      <c r="H17" s="43">
        <f>August!$F17</f>
        <v>2</v>
      </c>
      <c r="I17" s="43">
        <f>September!$F17</f>
        <v>1</v>
      </c>
      <c r="J17" s="43">
        <f>October!$F17</f>
        <v>1</v>
      </c>
      <c r="K17" s="43">
        <f>November!$F17</f>
        <v>1</v>
      </c>
      <c r="L17" s="43">
        <f>December!$F17</f>
        <v>4</v>
      </c>
      <c r="M17" s="43">
        <f>January!$F17</f>
        <v>28</v>
      </c>
      <c r="N17" s="43">
        <f>February!$F17</f>
        <v>577</v>
      </c>
      <c r="O17" s="43">
        <f>March!$F17</f>
        <v>31</v>
      </c>
      <c r="P17" s="43">
        <f>April!$F17</f>
        <v>93</v>
      </c>
      <c r="Q17" s="43">
        <f>May!$F17</f>
        <v>119</v>
      </c>
      <c r="R17" s="43">
        <f>June!$F17</f>
        <v>577</v>
      </c>
      <c r="S17" s="58">
        <f t="shared" si="0"/>
        <v>22.4025</v>
      </c>
      <c r="T17" s="61"/>
    </row>
    <row r="18" spans="1:20">
      <c r="A18" s="7" t="s">
        <v>22</v>
      </c>
      <c r="B18" s="7">
        <f>'YTD Totals'!B18</f>
        <v>16538</v>
      </c>
      <c r="C18" s="42">
        <f t="shared" si="1"/>
        <v>496.14</v>
      </c>
      <c r="D18" s="42">
        <f t="shared" si="2"/>
        <v>2009</v>
      </c>
      <c r="E18" s="42">
        <f t="shared" si="3"/>
        <v>-1512.8600000000001</v>
      </c>
      <c r="F18" s="51">
        <f t="shared" si="4"/>
        <v>0.12147780868303301</v>
      </c>
      <c r="G18" s="42">
        <f>July!$F18</f>
        <v>107</v>
      </c>
      <c r="H18" s="42">
        <f>August!$F18</f>
        <v>489</v>
      </c>
      <c r="I18" s="42">
        <f>September!$F18</f>
        <v>130</v>
      </c>
      <c r="J18" s="42">
        <f>October!$F18</f>
        <v>159</v>
      </c>
      <c r="K18" s="42">
        <f>November!$F18</f>
        <v>92</v>
      </c>
      <c r="L18" s="42">
        <f>December!$F18</f>
        <v>221</v>
      </c>
      <c r="M18" s="42">
        <f>January!$F18</f>
        <v>120</v>
      </c>
      <c r="N18" s="42">
        <f>February!$F18</f>
        <v>114</v>
      </c>
      <c r="O18" s="42">
        <f>March!$F18</f>
        <v>71</v>
      </c>
      <c r="P18" s="42">
        <f>April!$F18</f>
        <v>30</v>
      </c>
      <c r="Q18" s="42">
        <f>May!$F18</f>
        <v>362</v>
      </c>
      <c r="R18" s="42">
        <f>June!$F18</f>
        <v>114</v>
      </c>
      <c r="S18" s="57">
        <f t="shared" si="0"/>
        <v>41.344999999999999</v>
      </c>
      <c r="T18" s="61"/>
    </row>
    <row r="19" spans="1:20">
      <c r="A19" s="8" t="s">
        <v>23</v>
      </c>
      <c r="B19" s="8">
        <f>'YTD Totals'!B19</f>
        <v>11179</v>
      </c>
      <c r="C19" s="43">
        <f t="shared" si="1"/>
        <v>335.37</v>
      </c>
      <c r="D19" s="43">
        <f t="shared" si="2"/>
        <v>15</v>
      </c>
      <c r="E19" s="43">
        <f t="shared" si="3"/>
        <v>320.37</v>
      </c>
      <c r="F19" s="50">
        <f t="shared" si="4"/>
        <v>1.3418015922712228E-3</v>
      </c>
      <c r="G19" s="43">
        <f>July!$F19</f>
        <v>3</v>
      </c>
      <c r="H19" s="43">
        <f>August!$F19</f>
        <v>0</v>
      </c>
      <c r="I19" s="43">
        <f>September!$F19</f>
        <v>0</v>
      </c>
      <c r="J19" s="43">
        <f>October!$F19</f>
        <v>2</v>
      </c>
      <c r="K19" s="43">
        <f>November!$F19</f>
        <v>3</v>
      </c>
      <c r="L19" s="43">
        <f>December!$F19</f>
        <v>1</v>
      </c>
      <c r="M19" s="43">
        <f>January!$F19</f>
        <v>2</v>
      </c>
      <c r="N19" s="43">
        <f>February!$F19</f>
        <v>2</v>
      </c>
      <c r="O19" s="43">
        <f>March!$F19</f>
        <v>0</v>
      </c>
      <c r="P19" s="43">
        <f>April!$F19</f>
        <v>0</v>
      </c>
      <c r="Q19" s="43">
        <f>May!$F19</f>
        <v>0</v>
      </c>
      <c r="R19" s="43">
        <f>June!$F19</f>
        <v>2</v>
      </c>
      <c r="S19" s="58">
        <f t="shared" si="0"/>
        <v>27.947500000000002</v>
      </c>
      <c r="T19" s="61"/>
    </row>
    <row r="20" spans="1:20">
      <c r="A20" s="7" t="s">
        <v>24</v>
      </c>
      <c r="B20" s="7">
        <f>'YTD Totals'!B20</f>
        <v>31360</v>
      </c>
      <c r="C20" s="42">
        <f t="shared" si="1"/>
        <v>940.8</v>
      </c>
      <c r="D20" s="42">
        <f t="shared" si="2"/>
        <v>3194</v>
      </c>
      <c r="E20" s="42">
        <f t="shared" si="3"/>
        <v>-2253.1999999999998</v>
      </c>
      <c r="F20" s="51">
        <f t="shared" si="4"/>
        <v>0.10184948979591837</v>
      </c>
      <c r="G20" s="42">
        <f>July!$F20</f>
        <v>17</v>
      </c>
      <c r="H20" s="42">
        <f>August!$F20</f>
        <v>20</v>
      </c>
      <c r="I20" s="42">
        <f>September!$F20</f>
        <v>273</v>
      </c>
      <c r="J20" s="42">
        <f>October!$F20</f>
        <v>608</v>
      </c>
      <c r="K20" s="42">
        <f>November!$F20</f>
        <v>404</v>
      </c>
      <c r="L20" s="42">
        <f>December!$F20</f>
        <v>522</v>
      </c>
      <c r="M20" s="42">
        <f>January!$F20</f>
        <v>461</v>
      </c>
      <c r="N20" s="42">
        <f>February!$F20</f>
        <v>204</v>
      </c>
      <c r="O20" s="42">
        <f>March!$F20</f>
        <v>239</v>
      </c>
      <c r="P20" s="42">
        <f>April!$F20</f>
        <v>208</v>
      </c>
      <c r="Q20" s="42">
        <f>May!$F20</f>
        <v>34</v>
      </c>
      <c r="R20" s="42">
        <f>June!$F20</f>
        <v>204</v>
      </c>
      <c r="S20" s="57">
        <f t="shared" si="0"/>
        <v>78.399999999999991</v>
      </c>
      <c r="T20" s="61"/>
    </row>
    <row r="21" spans="1:20">
      <c r="A21" s="8" t="s">
        <v>173</v>
      </c>
      <c r="B21" s="8">
        <f>'YTD Totals'!B21</f>
        <v>8584</v>
      </c>
      <c r="C21" s="43">
        <f t="shared" ref="C21" si="5">B21*0.03</f>
        <v>257.52</v>
      </c>
      <c r="D21" s="43">
        <f t="shared" si="2"/>
        <v>3430</v>
      </c>
      <c r="E21" s="43">
        <f t="shared" ref="E21" si="6">C21-D21</f>
        <v>-3172.48</v>
      </c>
      <c r="F21" s="50">
        <f t="shared" ref="F21" si="7">D21/B21</f>
        <v>0.39958061509785647</v>
      </c>
      <c r="G21" s="43">
        <f>July!$F21</f>
        <v>891</v>
      </c>
      <c r="H21" s="43">
        <f>August!$F21</f>
        <v>594</v>
      </c>
      <c r="I21" s="43">
        <f>September!$F21</f>
        <v>131</v>
      </c>
      <c r="J21" s="43">
        <f>October!$F21</f>
        <v>7</v>
      </c>
      <c r="K21" s="43">
        <f>November!$F21</f>
        <v>28</v>
      </c>
      <c r="L21" s="43">
        <f>December!$F21</f>
        <v>19</v>
      </c>
      <c r="M21" s="43">
        <f>January!$F21</f>
        <v>798</v>
      </c>
      <c r="N21" s="43">
        <f>February!$F21</f>
        <v>7</v>
      </c>
      <c r="O21" s="43">
        <f>March!$F21</f>
        <v>6</v>
      </c>
      <c r="P21" s="43">
        <f>April!$F21</f>
        <v>928</v>
      </c>
      <c r="Q21" s="43">
        <f>May!$F21</f>
        <v>14</v>
      </c>
      <c r="R21" s="43">
        <f>June!$F21</f>
        <v>7</v>
      </c>
      <c r="S21" s="58">
        <f t="shared" si="0"/>
        <v>21.459999999999997</v>
      </c>
      <c r="T21" s="61"/>
    </row>
    <row r="22" spans="1:20">
      <c r="A22" s="7" t="s">
        <v>25</v>
      </c>
      <c r="B22" s="7">
        <f>'YTD Totals'!B22</f>
        <v>25750</v>
      </c>
      <c r="C22" s="42">
        <f t="shared" si="1"/>
        <v>772.5</v>
      </c>
      <c r="D22" s="42">
        <f t="shared" si="2"/>
        <v>537</v>
      </c>
      <c r="E22" s="42">
        <f t="shared" si="3"/>
        <v>235.5</v>
      </c>
      <c r="F22" s="51">
        <f t="shared" si="4"/>
        <v>2.0854368932038837E-2</v>
      </c>
      <c r="G22" s="42">
        <f>July!$F22</f>
        <v>95</v>
      </c>
      <c r="H22" s="42">
        <f>August!$F22</f>
        <v>111</v>
      </c>
      <c r="I22" s="42">
        <f>September!$F22</f>
        <v>19</v>
      </c>
      <c r="J22" s="42">
        <f>October!$F22</f>
        <v>92</v>
      </c>
      <c r="K22" s="42">
        <f>November!$F22</f>
        <v>1</v>
      </c>
      <c r="L22" s="42">
        <f>December!$F22</f>
        <v>13</v>
      </c>
      <c r="M22" s="42">
        <f>January!$F22</f>
        <v>72</v>
      </c>
      <c r="N22" s="42">
        <f>February!$F22</f>
        <v>26</v>
      </c>
      <c r="O22" s="42">
        <f>March!$F22</f>
        <v>2</v>
      </c>
      <c r="P22" s="42">
        <f>April!$F22</f>
        <v>80</v>
      </c>
      <c r="Q22" s="42">
        <f>May!$F22</f>
        <v>0</v>
      </c>
      <c r="R22" s="42">
        <f>June!$F22</f>
        <v>26</v>
      </c>
      <c r="S22" s="57">
        <f t="shared" si="0"/>
        <v>64.375</v>
      </c>
      <c r="T22" s="61"/>
    </row>
    <row r="23" spans="1:20">
      <c r="A23" s="8" t="s">
        <v>26</v>
      </c>
      <c r="B23" s="8">
        <f>'YTD Totals'!B23</f>
        <v>13772</v>
      </c>
      <c r="C23" s="43">
        <f t="shared" si="1"/>
        <v>413.15999999999997</v>
      </c>
      <c r="D23" s="43">
        <f t="shared" si="2"/>
        <v>834</v>
      </c>
      <c r="E23" s="43">
        <f t="shared" si="3"/>
        <v>-420.84000000000003</v>
      </c>
      <c r="F23" s="50">
        <f t="shared" si="4"/>
        <v>6.0557653209410395E-2</v>
      </c>
      <c r="G23" s="43">
        <f>July!$F23</f>
        <v>31</v>
      </c>
      <c r="H23" s="43">
        <f>August!$F23</f>
        <v>4</v>
      </c>
      <c r="I23" s="43">
        <f>September!$F23</f>
        <v>17</v>
      </c>
      <c r="J23" s="43">
        <f>October!$F23</f>
        <v>34</v>
      </c>
      <c r="K23" s="43">
        <f>November!$F23</f>
        <v>7</v>
      </c>
      <c r="L23" s="43">
        <f>December!$F23</f>
        <v>4</v>
      </c>
      <c r="M23" s="43">
        <f>January!$F23</f>
        <v>71</v>
      </c>
      <c r="N23" s="43">
        <f>February!$F23</f>
        <v>44</v>
      </c>
      <c r="O23" s="43">
        <f>March!$F23</f>
        <v>528</v>
      </c>
      <c r="P23" s="43">
        <f>April!$F23</f>
        <v>47</v>
      </c>
      <c r="Q23" s="43">
        <f>May!$F23</f>
        <v>3</v>
      </c>
      <c r="R23" s="43">
        <f>June!$F23</f>
        <v>44</v>
      </c>
      <c r="S23" s="58">
        <f t="shared" si="0"/>
        <v>34.43</v>
      </c>
      <c r="T23" s="61"/>
    </row>
    <row r="24" spans="1:20">
      <c r="A24" s="7" t="s">
        <v>27</v>
      </c>
      <c r="B24" s="7">
        <f>'YTD Totals'!B24</f>
        <v>22008</v>
      </c>
      <c r="C24" s="42">
        <f t="shared" si="1"/>
        <v>660.24</v>
      </c>
      <c r="D24" s="42">
        <f t="shared" si="2"/>
        <v>2280</v>
      </c>
      <c r="E24" s="42">
        <f t="shared" si="3"/>
        <v>-1619.76</v>
      </c>
      <c r="F24" s="51">
        <f t="shared" si="4"/>
        <v>0.10359869138495092</v>
      </c>
      <c r="G24" s="42">
        <f>July!$F24</f>
        <v>29</v>
      </c>
      <c r="H24" s="42">
        <f>August!$F24</f>
        <v>130</v>
      </c>
      <c r="I24" s="42">
        <f>September!$F24</f>
        <v>461</v>
      </c>
      <c r="J24" s="42">
        <f>October!$F24</f>
        <v>66</v>
      </c>
      <c r="K24" s="42">
        <f>November!$F24</f>
        <v>141</v>
      </c>
      <c r="L24" s="42">
        <f>December!$F24</f>
        <v>122</v>
      </c>
      <c r="M24" s="42">
        <f>January!$F24</f>
        <v>169</v>
      </c>
      <c r="N24" s="42">
        <f>February!$F24</f>
        <v>132</v>
      </c>
      <c r="O24" s="42">
        <f>March!$F24</f>
        <v>76</v>
      </c>
      <c r="P24" s="42">
        <f>April!$F24</f>
        <v>817</v>
      </c>
      <c r="Q24" s="42">
        <f>May!$F24</f>
        <v>5</v>
      </c>
      <c r="R24" s="42">
        <f>June!$F24</f>
        <v>132</v>
      </c>
      <c r="S24" s="57">
        <f t="shared" si="0"/>
        <v>55.02</v>
      </c>
      <c r="T24" s="61"/>
    </row>
    <row r="25" spans="1:20">
      <c r="A25" s="8" t="s">
        <v>28</v>
      </c>
      <c r="B25" s="8">
        <f>'YTD Totals'!B25</f>
        <v>91003</v>
      </c>
      <c r="C25" s="43">
        <f t="shared" si="1"/>
        <v>2730.0899999999997</v>
      </c>
      <c r="D25" s="43">
        <f t="shared" si="2"/>
        <v>8378</v>
      </c>
      <c r="E25" s="43">
        <f t="shared" si="3"/>
        <v>-5647.91</v>
      </c>
      <c r="F25" s="50">
        <f t="shared" si="4"/>
        <v>9.2062899025306857E-2</v>
      </c>
      <c r="G25" s="43">
        <f>July!$F25</f>
        <v>1029</v>
      </c>
      <c r="H25" s="43">
        <f>August!$F25</f>
        <v>260</v>
      </c>
      <c r="I25" s="43">
        <f>September!$F25</f>
        <v>309</v>
      </c>
      <c r="J25" s="43">
        <f>October!$F25</f>
        <v>1357</v>
      </c>
      <c r="K25" s="43">
        <f>November!$F25</f>
        <v>313</v>
      </c>
      <c r="L25" s="43">
        <f>December!$F25</f>
        <v>991</v>
      </c>
      <c r="M25" s="43">
        <f>January!$F25</f>
        <v>827</v>
      </c>
      <c r="N25" s="43">
        <f>February!$F25</f>
        <v>914</v>
      </c>
      <c r="O25" s="43">
        <f>March!$F25</f>
        <v>364</v>
      </c>
      <c r="P25" s="43">
        <f>April!$F25</f>
        <v>416</v>
      </c>
      <c r="Q25" s="43">
        <f>May!$F25</f>
        <v>684</v>
      </c>
      <c r="R25" s="43">
        <f>June!$F25</f>
        <v>914</v>
      </c>
      <c r="S25" s="58">
        <f t="shared" si="0"/>
        <v>227.50749999999996</v>
      </c>
      <c r="T25" s="61"/>
    </row>
    <row r="26" spans="1:20">
      <c r="A26" s="7" t="s">
        <v>29</v>
      </c>
      <c r="B26" s="7">
        <f>'YTD Totals'!B26</f>
        <v>13229</v>
      </c>
      <c r="C26" s="42">
        <f t="shared" si="1"/>
        <v>396.87</v>
      </c>
      <c r="D26" s="42">
        <f t="shared" si="2"/>
        <v>1400</v>
      </c>
      <c r="E26" s="42">
        <f t="shared" si="3"/>
        <v>-1003.13</v>
      </c>
      <c r="F26" s="51">
        <f t="shared" si="4"/>
        <v>0.10582810492100687</v>
      </c>
      <c r="G26" s="42">
        <f>July!$F26</f>
        <v>262</v>
      </c>
      <c r="H26" s="42">
        <f>August!$F26</f>
        <v>370</v>
      </c>
      <c r="I26" s="42">
        <f>September!$F26</f>
        <v>121</v>
      </c>
      <c r="J26" s="42">
        <f>October!$F26</f>
        <v>81</v>
      </c>
      <c r="K26" s="42">
        <f>November!$F26</f>
        <v>112</v>
      </c>
      <c r="L26" s="42">
        <f>December!$F26</f>
        <v>31</v>
      </c>
      <c r="M26" s="42">
        <f>January!$F26</f>
        <v>48</v>
      </c>
      <c r="N26" s="42">
        <f>February!$F26</f>
        <v>80</v>
      </c>
      <c r="O26" s="42">
        <f>March!$F26</f>
        <v>105</v>
      </c>
      <c r="P26" s="42">
        <f>April!$F26</f>
        <v>55</v>
      </c>
      <c r="Q26" s="42">
        <f>May!$F26</f>
        <v>55</v>
      </c>
      <c r="R26" s="42">
        <f>June!$F26</f>
        <v>80</v>
      </c>
      <c r="S26" s="57">
        <f t="shared" si="0"/>
        <v>33.072499999999998</v>
      </c>
      <c r="T26" s="61"/>
    </row>
    <row r="27" spans="1:20">
      <c r="A27" s="8" t="s">
        <v>30</v>
      </c>
      <c r="B27" s="8">
        <f>'YTD Totals'!B27</f>
        <v>0</v>
      </c>
      <c r="C27" s="43">
        <f t="shared" si="1"/>
        <v>0</v>
      </c>
      <c r="D27" s="43">
        <f t="shared" si="2"/>
        <v>0</v>
      </c>
      <c r="E27" s="43">
        <f t="shared" si="3"/>
        <v>0</v>
      </c>
      <c r="F27" s="50" t="e">
        <f t="shared" si="4"/>
        <v>#DIV/0!</v>
      </c>
      <c r="G27" s="43">
        <f>July!$F27</f>
        <v>0</v>
      </c>
      <c r="H27" s="43">
        <f>August!$F27</f>
        <v>0</v>
      </c>
      <c r="I27" s="43">
        <f>September!$F27</f>
        <v>0</v>
      </c>
      <c r="J27" s="43">
        <f>October!$F27</f>
        <v>0</v>
      </c>
      <c r="K27" s="43">
        <f>November!$F27</f>
        <v>0</v>
      </c>
      <c r="L27" s="43">
        <f>December!$F27</f>
        <v>0</v>
      </c>
      <c r="M27" s="43">
        <f>January!$F27</f>
        <v>0</v>
      </c>
      <c r="N27" s="43">
        <f>February!$F27</f>
        <v>0</v>
      </c>
      <c r="O27" s="43">
        <f>March!$F27</f>
        <v>0</v>
      </c>
      <c r="P27" s="43">
        <f>April!$F27</f>
        <v>0</v>
      </c>
      <c r="Q27" s="43">
        <f>May!$F27</f>
        <v>0</v>
      </c>
      <c r="R27" s="43">
        <f>June!$F27</f>
        <v>0</v>
      </c>
      <c r="S27" s="58">
        <f t="shared" si="0"/>
        <v>0</v>
      </c>
      <c r="T27" s="61"/>
    </row>
    <row r="28" spans="1:20">
      <c r="A28" s="7" t="s">
        <v>31</v>
      </c>
      <c r="B28" s="7">
        <f>'YTD Totals'!B28</f>
        <v>14036</v>
      </c>
      <c r="C28" s="42">
        <f t="shared" si="1"/>
        <v>421.08</v>
      </c>
      <c r="D28" s="42">
        <f t="shared" si="2"/>
        <v>1047</v>
      </c>
      <c r="E28" s="42">
        <f t="shared" si="3"/>
        <v>-625.92000000000007</v>
      </c>
      <c r="F28" s="51">
        <f t="shared" si="4"/>
        <v>7.4593901396409229E-2</v>
      </c>
      <c r="G28" s="42">
        <f>July!$F28</f>
        <v>14</v>
      </c>
      <c r="H28" s="42">
        <f>August!$F28</f>
        <v>11</v>
      </c>
      <c r="I28" s="42">
        <f>September!$F28</f>
        <v>486</v>
      </c>
      <c r="J28" s="42">
        <f>October!$F28</f>
        <v>18</v>
      </c>
      <c r="K28" s="42">
        <f>November!$F28</f>
        <v>25</v>
      </c>
      <c r="L28" s="42">
        <f>December!$F28</f>
        <v>29</v>
      </c>
      <c r="M28" s="42">
        <f>January!$F28</f>
        <v>21</v>
      </c>
      <c r="N28" s="42">
        <f>February!$F28</f>
        <v>40</v>
      </c>
      <c r="O28" s="42">
        <f>March!$F28</f>
        <v>158</v>
      </c>
      <c r="P28" s="42">
        <f>April!$F28</f>
        <v>90</v>
      </c>
      <c r="Q28" s="42">
        <f>May!$F28</f>
        <v>115</v>
      </c>
      <c r="R28" s="42">
        <f>June!$F28</f>
        <v>40</v>
      </c>
      <c r="S28" s="57">
        <f t="shared" si="0"/>
        <v>35.089999999999996</v>
      </c>
      <c r="T28" s="61"/>
    </row>
    <row r="29" spans="1:20">
      <c r="A29" s="8" t="s">
        <v>32</v>
      </c>
      <c r="B29" s="8">
        <f>'YTD Totals'!B29</f>
        <v>3819</v>
      </c>
      <c r="C29" s="43">
        <f t="shared" si="1"/>
        <v>114.57</v>
      </c>
      <c r="D29" s="43">
        <f t="shared" si="2"/>
        <v>362</v>
      </c>
      <c r="E29" s="43">
        <f t="shared" si="3"/>
        <v>-247.43</v>
      </c>
      <c r="F29" s="50">
        <f t="shared" si="4"/>
        <v>9.4789211835559051E-2</v>
      </c>
      <c r="G29" s="43">
        <f>July!$F29</f>
        <v>10</v>
      </c>
      <c r="H29" s="43">
        <f>August!$F29</f>
        <v>6</v>
      </c>
      <c r="I29" s="43">
        <f>September!$F29</f>
        <v>5</v>
      </c>
      <c r="J29" s="43">
        <f>October!$F29</f>
        <v>5</v>
      </c>
      <c r="K29" s="43">
        <f>November!$F29</f>
        <v>7</v>
      </c>
      <c r="L29" s="43">
        <f>December!$F29</f>
        <v>6</v>
      </c>
      <c r="M29" s="43">
        <f>January!$F29</f>
        <v>7</v>
      </c>
      <c r="N29" s="43">
        <f>February!$F29</f>
        <v>8</v>
      </c>
      <c r="O29" s="43">
        <f>March!$F29</f>
        <v>297</v>
      </c>
      <c r="P29" s="43">
        <f>April!$F29</f>
        <v>3</v>
      </c>
      <c r="Q29" s="43">
        <f>May!$F29</f>
        <v>0</v>
      </c>
      <c r="R29" s="43">
        <f>June!$F29</f>
        <v>8</v>
      </c>
      <c r="S29" s="58">
        <f t="shared" si="0"/>
        <v>9.5474999999999994</v>
      </c>
      <c r="T29" s="61"/>
    </row>
    <row r="30" spans="1:20">
      <c r="A30" s="7" t="s">
        <v>33</v>
      </c>
      <c r="B30" s="7">
        <f>'YTD Totals'!B30</f>
        <v>16725</v>
      </c>
      <c r="C30" s="42">
        <f t="shared" si="1"/>
        <v>501.75</v>
      </c>
      <c r="D30" s="42">
        <f t="shared" si="2"/>
        <v>2108</v>
      </c>
      <c r="E30" s="42">
        <f t="shared" si="3"/>
        <v>-1606.25</v>
      </c>
      <c r="F30" s="51">
        <f t="shared" si="4"/>
        <v>0.12603886397608371</v>
      </c>
      <c r="G30" s="42">
        <f>July!$F30</f>
        <v>114</v>
      </c>
      <c r="H30" s="42">
        <f>August!$F30</f>
        <v>76</v>
      </c>
      <c r="I30" s="42">
        <f>September!$F30</f>
        <v>573</v>
      </c>
      <c r="J30" s="42">
        <f>October!$F30</f>
        <v>49</v>
      </c>
      <c r="K30" s="42">
        <f>November!$F30</f>
        <v>175</v>
      </c>
      <c r="L30" s="42">
        <f>December!$F30</f>
        <v>130</v>
      </c>
      <c r="M30" s="42">
        <f>January!$F30</f>
        <v>24</v>
      </c>
      <c r="N30" s="42">
        <f>February!$F30</f>
        <v>101</v>
      </c>
      <c r="O30" s="42">
        <f>March!$F30</f>
        <v>232</v>
      </c>
      <c r="P30" s="42">
        <f>April!$F30</f>
        <v>462</v>
      </c>
      <c r="Q30" s="42">
        <f>May!$F30</f>
        <v>71</v>
      </c>
      <c r="R30" s="42">
        <f>June!$F30</f>
        <v>101</v>
      </c>
      <c r="S30" s="57">
        <f t="shared" si="0"/>
        <v>41.8125</v>
      </c>
      <c r="T30" s="61"/>
    </row>
    <row r="31" spans="1:20">
      <c r="A31" s="8" t="s">
        <v>34</v>
      </c>
      <c r="B31" s="8">
        <f>'YTD Totals'!B31</f>
        <v>802</v>
      </c>
      <c r="C31" s="43">
        <f t="shared" si="1"/>
        <v>24.06</v>
      </c>
      <c r="D31" s="43">
        <f t="shared" si="2"/>
        <v>88</v>
      </c>
      <c r="E31" s="43">
        <f t="shared" si="3"/>
        <v>-63.94</v>
      </c>
      <c r="F31" s="50">
        <f t="shared" si="4"/>
        <v>0.10972568578553615</v>
      </c>
      <c r="G31" s="43">
        <f>July!$F31</f>
        <v>0</v>
      </c>
      <c r="H31" s="43">
        <f>August!$F31</f>
        <v>41</v>
      </c>
      <c r="I31" s="43">
        <f>September!$F31</f>
        <v>0</v>
      </c>
      <c r="J31" s="43">
        <f>October!$F31</f>
        <v>3</v>
      </c>
      <c r="K31" s="43">
        <f>November!$F31</f>
        <v>0</v>
      </c>
      <c r="L31" s="43">
        <f>December!$F31</f>
        <v>2</v>
      </c>
      <c r="M31" s="43">
        <f>January!$F31</f>
        <v>0</v>
      </c>
      <c r="N31" s="43">
        <f>February!$F31</f>
        <v>19</v>
      </c>
      <c r="O31" s="43">
        <f>March!$F31</f>
        <v>0</v>
      </c>
      <c r="P31" s="43">
        <f>April!$F31</f>
        <v>1</v>
      </c>
      <c r="Q31" s="43">
        <f>May!$F31</f>
        <v>3</v>
      </c>
      <c r="R31" s="43">
        <f>June!$F31</f>
        <v>19</v>
      </c>
      <c r="S31" s="58">
        <f t="shared" si="0"/>
        <v>2.0049999999999999</v>
      </c>
      <c r="T31" s="61"/>
    </row>
    <row r="32" spans="1:20">
      <c r="A32" s="7" t="s">
        <v>35</v>
      </c>
      <c r="B32" s="7">
        <f>'YTD Totals'!B32</f>
        <v>21340</v>
      </c>
      <c r="C32" s="42">
        <f t="shared" si="1"/>
        <v>640.19999999999993</v>
      </c>
      <c r="D32" s="42">
        <f t="shared" si="2"/>
        <v>2411</v>
      </c>
      <c r="E32" s="42">
        <f t="shared" si="3"/>
        <v>-1770.8000000000002</v>
      </c>
      <c r="F32" s="51">
        <f t="shared" si="4"/>
        <v>0.11298031865042174</v>
      </c>
      <c r="G32" s="42">
        <f>July!$F32</f>
        <v>7</v>
      </c>
      <c r="H32" s="42">
        <f>August!$F32</f>
        <v>282</v>
      </c>
      <c r="I32" s="42">
        <f>September!$F32</f>
        <v>1082</v>
      </c>
      <c r="J32" s="42">
        <f>October!$F32</f>
        <v>406</v>
      </c>
      <c r="K32" s="42">
        <f>November!$F32</f>
        <v>174</v>
      </c>
      <c r="L32" s="42">
        <f>December!$F32</f>
        <v>54</v>
      </c>
      <c r="M32" s="42">
        <f>January!$F32</f>
        <v>93</v>
      </c>
      <c r="N32" s="42">
        <f>February!$F32</f>
        <v>21</v>
      </c>
      <c r="O32" s="42">
        <f>March!$F32</f>
        <v>140</v>
      </c>
      <c r="P32" s="42">
        <f>April!$F32</f>
        <v>113</v>
      </c>
      <c r="Q32" s="42">
        <f>May!$F32</f>
        <v>18</v>
      </c>
      <c r="R32" s="42">
        <f>June!$F32</f>
        <v>21</v>
      </c>
      <c r="S32" s="57">
        <f t="shared" si="0"/>
        <v>53.349999999999994</v>
      </c>
      <c r="T32" s="61"/>
    </row>
    <row r="33" spans="1:20">
      <c r="A33" s="8" t="s">
        <v>36</v>
      </c>
      <c r="B33" s="8">
        <f>'YTD Totals'!B33</f>
        <v>23355</v>
      </c>
      <c r="C33" s="43">
        <f t="shared" si="1"/>
        <v>700.65</v>
      </c>
      <c r="D33" s="43">
        <f t="shared" si="2"/>
        <v>3136</v>
      </c>
      <c r="E33" s="43">
        <f t="shared" si="3"/>
        <v>-2435.35</v>
      </c>
      <c r="F33" s="50">
        <f t="shared" si="4"/>
        <v>0.13427531577820595</v>
      </c>
      <c r="G33" s="43">
        <f>July!$F33</f>
        <v>186</v>
      </c>
      <c r="H33" s="43">
        <f>August!$F33</f>
        <v>196</v>
      </c>
      <c r="I33" s="43">
        <f>September!$F33</f>
        <v>63</v>
      </c>
      <c r="J33" s="43">
        <f>October!$F33</f>
        <v>50</v>
      </c>
      <c r="K33" s="43">
        <f>November!$F33</f>
        <v>27</v>
      </c>
      <c r="L33" s="43">
        <f>December!$F33</f>
        <v>104</v>
      </c>
      <c r="M33" s="43">
        <f>January!$F33</f>
        <v>86</v>
      </c>
      <c r="N33" s="43">
        <f>February!$F33</f>
        <v>994</v>
      </c>
      <c r="O33" s="43">
        <f>March!$F33</f>
        <v>85</v>
      </c>
      <c r="P33" s="43">
        <f>April!$F33</f>
        <v>160</v>
      </c>
      <c r="Q33" s="43">
        <f>May!$F33</f>
        <v>191</v>
      </c>
      <c r="R33" s="43">
        <f>June!$F33</f>
        <v>994</v>
      </c>
      <c r="S33" s="58">
        <f t="shared" si="0"/>
        <v>58.387499999999996</v>
      </c>
      <c r="T33" s="61"/>
    </row>
    <row r="34" spans="1:20">
      <c r="A34" s="7" t="s">
        <v>37</v>
      </c>
      <c r="B34" s="7">
        <f>'YTD Totals'!B34</f>
        <v>22738</v>
      </c>
      <c r="C34" s="42">
        <f t="shared" si="1"/>
        <v>682.14</v>
      </c>
      <c r="D34" s="42">
        <f t="shared" si="2"/>
        <v>4706</v>
      </c>
      <c r="E34" s="42">
        <f t="shared" si="3"/>
        <v>-4023.86</v>
      </c>
      <c r="F34" s="51">
        <f t="shared" si="4"/>
        <v>0.20696631190078282</v>
      </c>
      <c r="G34" s="42">
        <f>July!$F34</f>
        <v>23</v>
      </c>
      <c r="H34" s="42">
        <f>August!$F34</f>
        <v>36</v>
      </c>
      <c r="I34" s="42">
        <f>September!$F34</f>
        <v>81</v>
      </c>
      <c r="J34" s="42">
        <f>October!$F34</f>
        <v>60</v>
      </c>
      <c r="K34" s="42">
        <f>November!$F34</f>
        <v>16</v>
      </c>
      <c r="L34" s="42">
        <f>December!$F34</f>
        <v>171</v>
      </c>
      <c r="M34" s="42">
        <f>January!$F34</f>
        <v>242</v>
      </c>
      <c r="N34" s="42">
        <f>February!$F34</f>
        <v>44</v>
      </c>
      <c r="O34" s="42">
        <f>March!$F34</f>
        <v>2528</v>
      </c>
      <c r="P34" s="42">
        <f>April!$F34</f>
        <v>1451</v>
      </c>
      <c r="Q34" s="42">
        <f>May!$F34</f>
        <v>10</v>
      </c>
      <c r="R34" s="42">
        <f>June!$F34</f>
        <v>44</v>
      </c>
      <c r="S34" s="57">
        <f t="shared" ref="S34:S57" si="8">(B34*0.03)/12</f>
        <v>56.844999999999999</v>
      </c>
      <c r="T34" s="61"/>
    </row>
    <row r="35" spans="1:20">
      <c r="A35" s="8" t="s">
        <v>38</v>
      </c>
      <c r="B35" s="8">
        <f>'YTD Totals'!B35</f>
        <v>10154</v>
      </c>
      <c r="C35" s="43">
        <f t="shared" si="1"/>
        <v>304.62</v>
      </c>
      <c r="D35" s="43">
        <f t="shared" si="2"/>
        <v>477</v>
      </c>
      <c r="E35" s="43">
        <f t="shared" si="3"/>
        <v>-172.38</v>
      </c>
      <c r="F35" s="50">
        <f t="shared" si="4"/>
        <v>4.697656096119756E-2</v>
      </c>
      <c r="G35" s="43">
        <f>July!$F35</f>
        <v>41</v>
      </c>
      <c r="H35" s="43">
        <f>August!$F35</f>
        <v>13</v>
      </c>
      <c r="I35" s="43">
        <f>September!$F35</f>
        <v>63</v>
      </c>
      <c r="J35" s="43">
        <f>October!$F35</f>
        <v>58</v>
      </c>
      <c r="K35" s="43">
        <f>November!$F35</f>
        <v>46</v>
      </c>
      <c r="L35" s="43">
        <f>December!$F35</f>
        <v>44</v>
      </c>
      <c r="M35" s="43">
        <f>January!$F35</f>
        <v>69</v>
      </c>
      <c r="N35" s="43">
        <f>February!$F35</f>
        <v>41</v>
      </c>
      <c r="O35" s="43">
        <f>March!$F35</f>
        <v>14</v>
      </c>
      <c r="P35" s="43">
        <f>April!$F35</f>
        <v>42</v>
      </c>
      <c r="Q35" s="43">
        <f>May!$F35</f>
        <v>5</v>
      </c>
      <c r="R35" s="43">
        <f>June!$F35</f>
        <v>41</v>
      </c>
      <c r="S35" s="58">
        <f t="shared" si="8"/>
        <v>25.385000000000002</v>
      </c>
      <c r="T35" s="61"/>
    </row>
    <row r="36" spans="1:20">
      <c r="A36" s="7" t="s">
        <v>39</v>
      </c>
      <c r="B36" s="7">
        <f>'YTD Totals'!B36</f>
        <v>66448</v>
      </c>
      <c r="C36" s="42">
        <f t="shared" si="1"/>
        <v>1993.4399999999998</v>
      </c>
      <c r="D36" s="42">
        <f t="shared" si="2"/>
        <v>3030</v>
      </c>
      <c r="E36" s="42">
        <f t="shared" si="3"/>
        <v>-1036.5600000000002</v>
      </c>
      <c r="F36" s="51">
        <f t="shared" si="4"/>
        <v>4.5599566578377076E-2</v>
      </c>
      <c r="G36" s="42">
        <f>July!$F36</f>
        <v>107</v>
      </c>
      <c r="H36" s="42">
        <f>August!$F36</f>
        <v>197</v>
      </c>
      <c r="I36" s="42">
        <f>September!$F36</f>
        <v>316</v>
      </c>
      <c r="J36" s="42">
        <f>October!$F36</f>
        <v>39</v>
      </c>
      <c r="K36" s="42">
        <f>November!$F36</f>
        <v>72</v>
      </c>
      <c r="L36" s="42">
        <f>December!$F36</f>
        <v>61</v>
      </c>
      <c r="M36" s="42">
        <f>January!$F36</f>
        <v>191</v>
      </c>
      <c r="N36" s="42">
        <f>February!$F36</f>
        <v>283</v>
      </c>
      <c r="O36" s="42">
        <f>March!$F36</f>
        <v>591</v>
      </c>
      <c r="P36" s="42">
        <f>April!$F36</f>
        <v>741</v>
      </c>
      <c r="Q36" s="42">
        <f>May!$F36</f>
        <v>149</v>
      </c>
      <c r="R36" s="42">
        <f>June!$F36</f>
        <v>283</v>
      </c>
      <c r="S36" s="57">
        <f t="shared" si="8"/>
        <v>166.11999999999998</v>
      </c>
      <c r="T36" s="61"/>
    </row>
    <row r="37" spans="1:20">
      <c r="A37" s="8" t="s">
        <v>40</v>
      </c>
      <c r="B37" s="8">
        <f>'YTD Totals'!B37</f>
        <v>21257</v>
      </c>
      <c r="C37" s="43">
        <f t="shared" si="1"/>
        <v>637.70999999999992</v>
      </c>
      <c r="D37" s="43">
        <f t="shared" si="2"/>
        <v>588</v>
      </c>
      <c r="E37" s="43">
        <f t="shared" si="3"/>
        <v>49.709999999999923</v>
      </c>
      <c r="F37" s="50">
        <f t="shared" si="4"/>
        <v>2.766147621959825E-2</v>
      </c>
      <c r="G37" s="43">
        <f>July!$F37</f>
        <v>4</v>
      </c>
      <c r="H37" s="43">
        <f>August!$F37</f>
        <v>189</v>
      </c>
      <c r="I37" s="43">
        <f>September!$F37</f>
        <v>123</v>
      </c>
      <c r="J37" s="43">
        <f>October!$F37</f>
        <v>14</v>
      </c>
      <c r="K37" s="43">
        <f>November!$F37</f>
        <v>13</v>
      </c>
      <c r="L37" s="43">
        <f>December!$F37</f>
        <v>203</v>
      </c>
      <c r="M37" s="43">
        <f>January!$F37</f>
        <v>14</v>
      </c>
      <c r="N37" s="43">
        <f>February!$F37</f>
        <v>7</v>
      </c>
      <c r="O37" s="43">
        <f>March!$F37</f>
        <v>2</v>
      </c>
      <c r="P37" s="43">
        <f>April!$F37</f>
        <v>3</v>
      </c>
      <c r="Q37" s="43">
        <f>May!$F37</f>
        <v>9</v>
      </c>
      <c r="R37" s="43">
        <f>June!$F37</f>
        <v>7</v>
      </c>
      <c r="S37" s="58">
        <f t="shared" si="8"/>
        <v>53.142499999999991</v>
      </c>
      <c r="T37" s="61"/>
    </row>
    <row r="38" spans="1:20">
      <c r="A38" s="7" t="s">
        <v>41</v>
      </c>
      <c r="B38" s="7">
        <f>'YTD Totals'!B38</f>
        <v>32372</v>
      </c>
      <c r="C38" s="42">
        <f t="shared" si="1"/>
        <v>971.16</v>
      </c>
      <c r="D38" s="42">
        <f t="shared" si="2"/>
        <v>2168</v>
      </c>
      <c r="E38" s="42">
        <f t="shared" si="3"/>
        <v>-1196.8400000000001</v>
      </c>
      <c r="F38" s="51">
        <f t="shared" si="4"/>
        <v>6.697145681453108E-2</v>
      </c>
      <c r="G38" s="42">
        <f>July!$F38</f>
        <v>114</v>
      </c>
      <c r="H38" s="42">
        <f>August!$F38</f>
        <v>316</v>
      </c>
      <c r="I38" s="42">
        <f>September!$F38</f>
        <v>89</v>
      </c>
      <c r="J38" s="42">
        <f>October!$F38</f>
        <v>71</v>
      </c>
      <c r="K38" s="42">
        <f>November!$F38</f>
        <v>88</v>
      </c>
      <c r="L38" s="42">
        <f>December!$F38</f>
        <v>151</v>
      </c>
      <c r="M38" s="42">
        <f>January!$F38</f>
        <v>102</v>
      </c>
      <c r="N38" s="42">
        <f>February!$F38</f>
        <v>174</v>
      </c>
      <c r="O38" s="42">
        <f>March!$F38</f>
        <v>317</v>
      </c>
      <c r="P38" s="42">
        <f>April!$F38</f>
        <v>252</v>
      </c>
      <c r="Q38" s="42">
        <f>May!$F38</f>
        <v>320</v>
      </c>
      <c r="R38" s="42">
        <f>June!$F38</f>
        <v>174</v>
      </c>
      <c r="S38" s="57">
        <f t="shared" si="8"/>
        <v>80.929999999999993</v>
      </c>
      <c r="T38" s="61"/>
    </row>
    <row r="39" spans="1:20">
      <c r="A39" s="8" t="s">
        <v>42</v>
      </c>
      <c r="B39" s="8">
        <f>'YTD Totals'!B39</f>
        <v>8558</v>
      </c>
      <c r="C39" s="43">
        <f t="shared" si="1"/>
        <v>256.74</v>
      </c>
      <c r="D39" s="43">
        <f t="shared" si="2"/>
        <v>57</v>
      </c>
      <c r="E39" s="43">
        <f t="shared" si="3"/>
        <v>199.74</v>
      </c>
      <c r="F39" s="50">
        <f t="shared" si="4"/>
        <v>6.6604346810002334E-3</v>
      </c>
      <c r="G39" s="43">
        <f>July!$F39</f>
        <v>6</v>
      </c>
      <c r="H39" s="43">
        <f>August!$F39</f>
        <v>5</v>
      </c>
      <c r="I39" s="43">
        <f>September!$F39</f>
        <v>0</v>
      </c>
      <c r="J39" s="43">
        <f>October!$F39</f>
        <v>1</v>
      </c>
      <c r="K39" s="43">
        <f>November!$F39</f>
        <v>9</v>
      </c>
      <c r="L39" s="43">
        <f>December!$F39</f>
        <v>5</v>
      </c>
      <c r="M39" s="43">
        <f>January!$F39</f>
        <v>7</v>
      </c>
      <c r="N39" s="43">
        <f>February!$F39</f>
        <v>9</v>
      </c>
      <c r="O39" s="43">
        <f>March!$F39</f>
        <v>0</v>
      </c>
      <c r="P39" s="43">
        <f>April!$F39</f>
        <v>4</v>
      </c>
      <c r="Q39" s="43">
        <f>May!$F39</f>
        <v>2</v>
      </c>
      <c r="R39" s="43">
        <f>June!$F39</f>
        <v>9</v>
      </c>
      <c r="S39" s="58">
        <f t="shared" si="8"/>
        <v>21.395</v>
      </c>
      <c r="T39" s="61"/>
    </row>
    <row r="40" spans="1:20">
      <c r="A40" s="7" t="s">
        <v>43</v>
      </c>
      <c r="B40" s="7">
        <f>'YTD Totals'!B40</f>
        <v>10804</v>
      </c>
      <c r="C40" s="42">
        <f t="shared" si="1"/>
        <v>324.12</v>
      </c>
      <c r="D40" s="42">
        <f t="shared" si="2"/>
        <v>229</v>
      </c>
      <c r="E40" s="42">
        <f t="shared" si="3"/>
        <v>95.12</v>
      </c>
      <c r="F40" s="51">
        <f t="shared" si="4"/>
        <v>2.119585338763421E-2</v>
      </c>
      <c r="G40" s="42">
        <f>July!$F40</f>
        <v>0</v>
      </c>
      <c r="H40" s="42">
        <f>August!$F40</f>
        <v>0</v>
      </c>
      <c r="I40" s="42">
        <f>September!$F40</f>
        <v>35</v>
      </c>
      <c r="J40" s="42">
        <f>October!$F40</f>
        <v>8</v>
      </c>
      <c r="K40" s="42">
        <f>November!$F40</f>
        <v>68</v>
      </c>
      <c r="L40" s="42">
        <f>December!$F40</f>
        <v>4</v>
      </c>
      <c r="M40" s="42">
        <f>January!$F40</f>
        <v>45</v>
      </c>
      <c r="N40" s="42">
        <f>February!$F40</f>
        <v>1</v>
      </c>
      <c r="O40" s="42">
        <f>March!$F40</f>
        <v>8</v>
      </c>
      <c r="P40" s="42">
        <f>April!$F40</f>
        <v>9</v>
      </c>
      <c r="Q40" s="42">
        <f>May!$F40</f>
        <v>50</v>
      </c>
      <c r="R40" s="42">
        <f>June!$F40</f>
        <v>1</v>
      </c>
      <c r="S40" s="57">
        <f t="shared" si="8"/>
        <v>27.01</v>
      </c>
      <c r="T40" s="61"/>
    </row>
    <row r="41" spans="1:20">
      <c r="A41" s="10" t="s">
        <v>44</v>
      </c>
      <c r="B41" s="10">
        <f>'YTD Totals'!B41</f>
        <v>19580</v>
      </c>
      <c r="C41" s="46">
        <f t="shared" si="1"/>
        <v>587.4</v>
      </c>
      <c r="D41" s="46">
        <f t="shared" si="2"/>
        <v>919</v>
      </c>
      <c r="E41" s="46">
        <f t="shared" si="3"/>
        <v>-331.6</v>
      </c>
      <c r="F41" s="54">
        <f t="shared" si="4"/>
        <v>4.6935648621041881E-2</v>
      </c>
      <c r="G41" s="46">
        <f>July!$F41</f>
        <v>0</v>
      </c>
      <c r="H41" s="46">
        <f>August!$F41</f>
        <v>0</v>
      </c>
      <c r="I41" s="46">
        <f>September!$F41</f>
        <v>13</v>
      </c>
      <c r="J41" s="46">
        <f>October!$F41</f>
        <v>7</v>
      </c>
      <c r="K41" s="46">
        <f>November!$F41</f>
        <v>7</v>
      </c>
      <c r="L41" s="46">
        <f>December!$F41</f>
        <v>8</v>
      </c>
      <c r="M41" s="46">
        <f>January!$F41</f>
        <v>158</v>
      </c>
      <c r="N41" s="46">
        <f>February!$F41</f>
        <v>8</v>
      </c>
      <c r="O41" s="46">
        <f>March!$F41</f>
        <v>63</v>
      </c>
      <c r="P41" s="46">
        <f>April!$F41</f>
        <v>29</v>
      </c>
      <c r="Q41" s="46">
        <f>May!$F41</f>
        <v>618</v>
      </c>
      <c r="R41" s="46">
        <f>June!$F41</f>
        <v>8</v>
      </c>
      <c r="S41" s="56">
        <f t="shared" si="8"/>
        <v>48.949999999999996</v>
      </c>
      <c r="T41" s="61"/>
    </row>
    <row r="42" spans="1:20">
      <c r="A42" s="10" t="s">
        <v>45</v>
      </c>
      <c r="B42" s="10">
        <f>'YTD Totals'!B42</f>
        <v>3730</v>
      </c>
      <c r="C42" s="46">
        <f t="shared" si="1"/>
        <v>111.89999999999999</v>
      </c>
      <c r="D42" s="46">
        <f t="shared" si="2"/>
        <v>9</v>
      </c>
      <c r="E42" s="46">
        <f t="shared" si="3"/>
        <v>102.89999999999999</v>
      </c>
      <c r="F42" s="54">
        <f t="shared" si="4"/>
        <v>2.4128686327077749E-3</v>
      </c>
      <c r="G42" s="46">
        <f>July!$F42</f>
        <v>0</v>
      </c>
      <c r="H42" s="46">
        <f>August!$F42</f>
        <v>0</v>
      </c>
      <c r="I42" s="46">
        <f>September!$F42</f>
        <v>0</v>
      </c>
      <c r="J42" s="46">
        <f>October!$F42</f>
        <v>2</v>
      </c>
      <c r="K42" s="46">
        <f>November!$F42</f>
        <v>1</v>
      </c>
      <c r="L42" s="46">
        <f>December!$F42</f>
        <v>1</v>
      </c>
      <c r="M42" s="46">
        <f>January!$F42</f>
        <v>0</v>
      </c>
      <c r="N42" s="46">
        <f>February!$F42</f>
        <v>2</v>
      </c>
      <c r="O42" s="46">
        <f>March!$F42</f>
        <v>0</v>
      </c>
      <c r="P42" s="46">
        <f>April!$F42</f>
        <v>1</v>
      </c>
      <c r="Q42" s="46">
        <f>May!$F42</f>
        <v>0</v>
      </c>
      <c r="R42" s="46">
        <f>June!$F42</f>
        <v>2</v>
      </c>
      <c r="S42" s="56">
        <f t="shared" si="8"/>
        <v>9.3249999999999993</v>
      </c>
      <c r="T42" s="61"/>
    </row>
    <row r="43" spans="1:20">
      <c r="A43" s="10" t="s">
        <v>46</v>
      </c>
      <c r="B43" s="10">
        <f>'YTD Totals'!B43</f>
        <v>4938</v>
      </c>
      <c r="C43" s="46">
        <f t="shared" si="1"/>
        <v>148.13999999999999</v>
      </c>
      <c r="D43" s="46">
        <f t="shared" si="2"/>
        <v>54</v>
      </c>
      <c r="E43" s="46">
        <f t="shared" si="3"/>
        <v>94.139999999999986</v>
      </c>
      <c r="F43" s="54">
        <f t="shared" si="4"/>
        <v>1.0935601458080195E-2</v>
      </c>
      <c r="G43" s="46">
        <f>July!$F43</f>
        <v>1</v>
      </c>
      <c r="H43" s="46">
        <f>August!$F43</f>
        <v>26</v>
      </c>
      <c r="I43" s="46">
        <f>September!$F43</f>
        <v>18</v>
      </c>
      <c r="J43" s="46">
        <f>October!$F43</f>
        <v>0</v>
      </c>
      <c r="K43" s="46">
        <f>November!$F43</f>
        <v>0</v>
      </c>
      <c r="L43" s="46">
        <f>December!$F43</f>
        <v>3</v>
      </c>
      <c r="M43" s="46">
        <f>January!$F43</f>
        <v>1</v>
      </c>
      <c r="N43" s="46">
        <f>February!$F43</f>
        <v>0</v>
      </c>
      <c r="O43" s="46">
        <f>March!$F43</f>
        <v>0</v>
      </c>
      <c r="P43" s="46">
        <f>April!$F43</f>
        <v>0</v>
      </c>
      <c r="Q43" s="46">
        <f>May!$F43</f>
        <v>5</v>
      </c>
      <c r="R43" s="46">
        <f>June!$F43</f>
        <v>0</v>
      </c>
      <c r="S43" s="56">
        <f t="shared" si="8"/>
        <v>12.344999999999999</v>
      </c>
      <c r="T43" s="61"/>
    </row>
    <row r="44" spans="1:20">
      <c r="A44" s="10" t="s">
        <v>47</v>
      </c>
      <c r="B44" s="10">
        <f>'YTD Totals'!B44</f>
        <v>13451</v>
      </c>
      <c r="C44" s="46">
        <f t="shared" si="1"/>
        <v>403.53</v>
      </c>
      <c r="D44" s="46">
        <f t="shared" si="2"/>
        <v>138</v>
      </c>
      <c r="E44" s="46">
        <f t="shared" si="3"/>
        <v>265.52999999999997</v>
      </c>
      <c r="F44" s="54">
        <f t="shared" si="4"/>
        <v>1.0259460263177459E-2</v>
      </c>
      <c r="G44" s="46">
        <f>July!$F44</f>
        <v>0</v>
      </c>
      <c r="H44" s="46">
        <f>August!$F44</f>
        <v>1</v>
      </c>
      <c r="I44" s="46">
        <f>September!$F44</f>
        <v>23</v>
      </c>
      <c r="J44" s="46">
        <f>October!$F44</f>
        <v>93</v>
      </c>
      <c r="K44" s="46">
        <f>November!$F44</f>
        <v>3</v>
      </c>
      <c r="L44" s="46">
        <f>December!$F44</f>
        <v>6</v>
      </c>
      <c r="M44" s="46">
        <f>January!$F44</f>
        <v>6</v>
      </c>
      <c r="N44" s="46">
        <f>February!$F44</f>
        <v>2</v>
      </c>
      <c r="O44" s="46">
        <f>March!$F44</f>
        <v>0</v>
      </c>
      <c r="P44" s="46">
        <f>April!$F44</f>
        <v>0</v>
      </c>
      <c r="Q44" s="46">
        <f>May!$F44</f>
        <v>2</v>
      </c>
      <c r="R44" s="46">
        <f>June!$F44</f>
        <v>2</v>
      </c>
      <c r="S44" s="56">
        <f t="shared" si="8"/>
        <v>33.627499999999998</v>
      </c>
      <c r="T44" s="61"/>
    </row>
    <row r="45" spans="1:20">
      <c r="A45" s="11" t="s">
        <v>69</v>
      </c>
      <c r="B45" s="11">
        <f>'YTD Totals'!B45</f>
        <v>52503</v>
      </c>
      <c r="C45" s="47">
        <f t="shared" si="1"/>
        <v>1575.09</v>
      </c>
      <c r="D45" s="47">
        <f t="shared" si="2"/>
        <v>1349</v>
      </c>
      <c r="E45" s="47">
        <f t="shared" si="3"/>
        <v>226.08999999999992</v>
      </c>
      <c r="F45" s="55">
        <f t="shared" si="4"/>
        <v>2.5693769879816392E-2</v>
      </c>
      <c r="G45" s="47">
        <f>July!$F45</f>
        <v>1</v>
      </c>
      <c r="H45" s="47">
        <f>August!$F45</f>
        <v>27</v>
      </c>
      <c r="I45" s="47">
        <f>September!$F45</f>
        <v>89</v>
      </c>
      <c r="J45" s="47">
        <f>October!$F45</f>
        <v>110</v>
      </c>
      <c r="K45" s="47">
        <f>November!$F45</f>
        <v>79</v>
      </c>
      <c r="L45" s="47">
        <f>December!$F45</f>
        <v>22</v>
      </c>
      <c r="M45" s="47">
        <f>January!$F45</f>
        <v>210</v>
      </c>
      <c r="N45" s="47">
        <f>February!$F45</f>
        <v>13</v>
      </c>
      <c r="O45" s="47">
        <f>March!$F45</f>
        <v>71</v>
      </c>
      <c r="P45" s="47">
        <f>April!$F45</f>
        <v>39</v>
      </c>
      <c r="Q45" s="47">
        <f>May!$F45</f>
        <v>675</v>
      </c>
      <c r="R45" s="47">
        <f>June!$F45</f>
        <v>13</v>
      </c>
      <c r="S45" s="60">
        <f t="shared" si="8"/>
        <v>131.25749999999999</v>
      </c>
      <c r="T45" s="61"/>
    </row>
    <row r="46" spans="1:20">
      <c r="A46" s="8" t="s">
        <v>48</v>
      </c>
      <c r="B46" s="8">
        <f>'YTD Totals'!B46</f>
        <v>7188</v>
      </c>
      <c r="C46" s="43">
        <f t="shared" si="1"/>
        <v>215.64</v>
      </c>
      <c r="D46" s="43">
        <f t="shared" si="2"/>
        <v>298</v>
      </c>
      <c r="E46" s="43">
        <f t="shared" si="3"/>
        <v>-82.360000000000014</v>
      </c>
      <c r="F46" s="50">
        <f t="shared" si="4"/>
        <v>4.145798553144129E-2</v>
      </c>
      <c r="G46" s="43">
        <f>July!$F46</f>
        <v>4</v>
      </c>
      <c r="H46" s="43">
        <f>August!$F46</f>
        <v>154</v>
      </c>
      <c r="I46" s="43">
        <f>September!$F46</f>
        <v>18</v>
      </c>
      <c r="J46" s="43">
        <f>October!$F46</f>
        <v>4</v>
      </c>
      <c r="K46" s="43">
        <f>November!$F46</f>
        <v>3</v>
      </c>
      <c r="L46" s="43">
        <f>December!$F46</f>
        <v>12</v>
      </c>
      <c r="M46" s="43">
        <f>January!$F46</f>
        <v>4</v>
      </c>
      <c r="N46" s="43">
        <f>February!$F46</f>
        <v>12</v>
      </c>
      <c r="O46" s="43">
        <f>March!$F46</f>
        <v>2</v>
      </c>
      <c r="P46" s="43">
        <f>April!$F46</f>
        <v>70</v>
      </c>
      <c r="Q46" s="43">
        <f>May!$F46</f>
        <v>3</v>
      </c>
      <c r="R46" s="43">
        <f>June!$F46</f>
        <v>12</v>
      </c>
      <c r="S46" s="58">
        <f t="shared" si="8"/>
        <v>17.97</v>
      </c>
      <c r="T46" s="61"/>
    </row>
    <row r="47" spans="1:20">
      <c r="A47" s="7" t="s">
        <v>49</v>
      </c>
      <c r="B47" s="7">
        <f>'YTD Totals'!B47</f>
        <v>7678</v>
      </c>
      <c r="C47" s="42">
        <f t="shared" si="1"/>
        <v>230.34</v>
      </c>
      <c r="D47" s="42">
        <f t="shared" si="2"/>
        <v>340</v>
      </c>
      <c r="E47" s="42">
        <f t="shared" si="3"/>
        <v>-109.66</v>
      </c>
      <c r="F47" s="51">
        <f t="shared" si="4"/>
        <v>4.4282365199270646E-2</v>
      </c>
      <c r="G47" s="42">
        <f>July!$F47</f>
        <v>10</v>
      </c>
      <c r="H47" s="42">
        <f>August!$F47</f>
        <v>18</v>
      </c>
      <c r="I47" s="42">
        <f>September!$F47</f>
        <v>5</v>
      </c>
      <c r="J47" s="42">
        <f>October!$F47</f>
        <v>30</v>
      </c>
      <c r="K47" s="42">
        <f>November!$F47</f>
        <v>123</v>
      </c>
      <c r="L47" s="42">
        <f>December!$F47</f>
        <v>6</v>
      </c>
      <c r="M47" s="42">
        <f>January!$F47</f>
        <v>55</v>
      </c>
      <c r="N47" s="42">
        <f>February!$F47</f>
        <v>10</v>
      </c>
      <c r="O47" s="42">
        <f>March!$F47</f>
        <v>44</v>
      </c>
      <c r="P47" s="42">
        <f>April!$F47</f>
        <v>0</v>
      </c>
      <c r="Q47" s="42">
        <f>May!$F47</f>
        <v>29</v>
      </c>
      <c r="R47" s="42">
        <f>June!$F47</f>
        <v>10</v>
      </c>
      <c r="S47" s="57">
        <f t="shared" si="8"/>
        <v>19.195</v>
      </c>
      <c r="T47" s="61"/>
    </row>
    <row r="48" spans="1:20">
      <c r="A48" s="8" t="s">
        <v>50</v>
      </c>
      <c r="B48" s="8">
        <f>'YTD Totals'!B48</f>
        <v>15339</v>
      </c>
      <c r="C48" s="43">
        <f t="shared" si="1"/>
        <v>460.16999999999996</v>
      </c>
      <c r="D48" s="43">
        <f t="shared" si="2"/>
        <v>1176</v>
      </c>
      <c r="E48" s="43">
        <f t="shared" si="3"/>
        <v>-715.83</v>
      </c>
      <c r="F48" s="50">
        <f t="shared" si="4"/>
        <v>7.6667318599647954E-2</v>
      </c>
      <c r="G48" s="43">
        <f>July!$F48</f>
        <v>55</v>
      </c>
      <c r="H48" s="43">
        <f>August!$F48</f>
        <v>40</v>
      </c>
      <c r="I48" s="43">
        <f>September!$F48</f>
        <v>33</v>
      </c>
      <c r="J48" s="43">
        <f>October!$F48</f>
        <v>44</v>
      </c>
      <c r="K48" s="43">
        <f>November!$F48</f>
        <v>43</v>
      </c>
      <c r="L48" s="43">
        <f>December!$F48</f>
        <v>32</v>
      </c>
      <c r="M48" s="43">
        <f>January!$F48</f>
        <v>151</v>
      </c>
      <c r="N48" s="43">
        <f>February!$F48</f>
        <v>58</v>
      </c>
      <c r="O48" s="43">
        <f>March!$F48</f>
        <v>576</v>
      </c>
      <c r="P48" s="43">
        <f>April!$F48</f>
        <v>69</v>
      </c>
      <c r="Q48" s="43">
        <f>May!$F48</f>
        <v>17</v>
      </c>
      <c r="R48" s="43">
        <f>June!$F48</f>
        <v>58</v>
      </c>
      <c r="S48" s="58">
        <f t="shared" si="8"/>
        <v>38.347499999999997</v>
      </c>
      <c r="T48" s="61"/>
    </row>
    <row r="49" spans="1:20">
      <c r="A49" s="7" t="s">
        <v>51</v>
      </c>
      <c r="B49" s="7">
        <f>'YTD Totals'!B49</f>
        <v>32621</v>
      </c>
      <c r="C49" s="42">
        <f t="shared" si="1"/>
        <v>978.63</v>
      </c>
      <c r="D49" s="42">
        <f t="shared" si="2"/>
        <v>4469</v>
      </c>
      <c r="E49" s="42">
        <f t="shared" si="3"/>
        <v>-3490.37</v>
      </c>
      <c r="F49" s="51">
        <f t="shared" si="4"/>
        <v>0.13699763955734037</v>
      </c>
      <c r="G49" s="42">
        <f>July!$F49</f>
        <v>361</v>
      </c>
      <c r="H49" s="42">
        <f>August!$F49</f>
        <v>510</v>
      </c>
      <c r="I49" s="42">
        <f>September!$F49</f>
        <v>328</v>
      </c>
      <c r="J49" s="42">
        <f>October!$F49</f>
        <v>147</v>
      </c>
      <c r="K49" s="42">
        <f>November!$F49</f>
        <v>186</v>
      </c>
      <c r="L49" s="42">
        <f>December!$F49</f>
        <v>132</v>
      </c>
      <c r="M49" s="42">
        <f>January!$F49</f>
        <v>240</v>
      </c>
      <c r="N49" s="42">
        <f>February!$F49</f>
        <v>155</v>
      </c>
      <c r="O49" s="42">
        <f>March!$F49</f>
        <v>1769</v>
      </c>
      <c r="P49" s="42">
        <f>April!$F49</f>
        <v>367</v>
      </c>
      <c r="Q49" s="42">
        <f>May!$F49</f>
        <v>119</v>
      </c>
      <c r="R49" s="42">
        <f>June!$F49</f>
        <v>155</v>
      </c>
      <c r="S49" s="57">
        <f t="shared" si="8"/>
        <v>81.552499999999995</v>
      </c>
      <c r="T49" s="61"/>
    </row>
    <row r="50" spans="1:20">
      <c r="A50" s="8" t="s">
        <v>52</v>
      </c>
      <c r="B50" s="8">
        <f>'YTD Totals'!B50</f>
        <v>23275</v>
      </c>
      <c r="C50" s="43">
        <f t="shared" si="1"/>
        <v>698.25</v>
      </c>
      <c r="D50" s="43">
        <f t="shared" si="2"/>
        <v>1584</v>
      </c>
      <c r="E50" s="43">
        <f t="shared" si="3"/>
        <v>-885.75</v>
      </c>
      <c r="F50" s="50">
        <f t="shared" si="4"/>
        <v>6.805585392051558E-2</v>
      </c>
      <c r="G50" s="43">
        <f>July!$F50</f>
        <v>79</v>
      </c>
      <c r="H50" s="43">
        <f>August!$F50</f>
        <v>87</v>
      </c>
      <c r="I50" s="43">
        <f>September!$F50</f>
        <v>136</v>
      </c>
      <c r="J50" s="43">
        <f>October!$F50</f>
        <v>168</v>
      </c>
      <c r="K50" s="43">
        <f>November!$F50</f>
        <v>105</v>
      </c>
      <c r="L50" s="43">
        <f>December!$F50</f>
        <v>20</v>
      </c>
      <c r="M50" s="43">
        <f>January!$F50</f>
        <v>20</v>
      </c>
      <c r="N50" s="43">
        <f>February!$F50</f>
        <v>315</v>
      </c>
      <c r="O50" s="43">
        <f>March!$F50</f>
        <v>24</v>
      </c>
      <c r="P50" s="43">
        <f>April!$F50</f>
        <v>305</v>
      </c>
      <c r="Q50" s="43">
        <f>May!$F50</f>
        <v>10</v>
      </c>
      <c r="R50" s="43">
        <f>June!$F50</f>
        <v>315</v>
      </c>
      <c r="S50" s="58">
        <f t="shared" si="8"/>
        <v>58.1875</v>
      </c>
      <c r="T50" s="61"/>
    </row>
    <row r="51" spans="1:20">
      <c r="A51" s="7" t="s">
        <v>53</v>
      </c>
      <c r="B51" s="7">
        <f>'YTD Totals'!B51</f>
        <v>10987</v>
      </c>
      <c r="C51" s="42">
        <f t="shared" si="1"/>
        <v>329.61</v>
      </c>
      <c r="D51" s="42">
        <f t="shared" si="2"/>
        <v>1272</v>
      </c>
      <c r="E51" s="42">
        <f t="shared" si="3"/>
        <v>-942.39</v>
      </c>
      <c r="F51" s="51">
        <f t="shared" si="4"/>
        <v>0.11577318649312825</v>
      </c>
      <c r="G51" s="42">
        <f>July!$F51</f>
        <v>43</v>
      </c>
      <c r="H51" s="42">
        <f>August!$F51</f>
        <v>107</v>
      </c>
      <c r="I51" s="42">
        <f>September!$F51</f>
        <v>130</v>
      </c>
      <c r="J51" s="42">
        <f>October!$F51</f>
        <v>17</v>
      </c>
      <c r="K51" s="42">
        <f>November!$F51</f>
        <v>81</v>
      </c>
      <c r="L51" s="42">
        <f>December!$F51</f>
        <v>363</v>
      </c>
      <c r="M51" s="42">
        <f>January!$F51</f>
        <v>104</v>
      </c>
      <c r="N51" s="42">
        <f>February!$F51</f>
        <v>30</v>
      </c>
      <c r="O51" s="42">
        <f>March!$F51</f>
        <v>16</v>
      </c>
      <c r="P51" s="42">
        <f>April!$F51</f>
        <v>197</v>
      </c>
      <c r="Q51" s="42">
        <f>May!$F51</f>
        <v>154</v>
      </c>
      <c r="R51" s="42">
        <f>June!$F51</f>
        <v>30</v>
      </c>
      <c r="S51" s="57">
        <f t="shared" si="8"/>
        <v>27.467500000000001</v>
      </c>
      <c r="T51" s="61"/>
    </row>
    <row r="52" spans="1:20">
      <c r="A52" s="8" t="s">
        <v>54</v>
      </c>
      <c r="B52" s="8">
        <f>'YTD Totals'!B52</f>
        <v>29873</v>
      </c>
      <c r="C52" s="43">
        <f t="shared" si="1"/>
        <v>896.18999999999994</v>
      </c>
      <c r="D52" s="43">
        <f t="shared" si="2"/>
        <v>4199</v>
      </c>
      <c r="E52" s="43">
        <f t="shared" si="3"/>
        <v>-3302.81</v>
      </c>
      <c r="F52" s="50">
        <f t="shared" si="4"/>
        <v>0.14056171124426739</v>
      </c>
      <c r="G52" s="43">
        <f>July!$F52</f>
        <v>320</v>
      </c>
      <c r="H52" s="43">
        <f>August!$F52</f>
        <v>163</v>
      </c>
      <c r="I52" s="43">
        <f>September!$F52</f>
        <v>131</v>
      </c>
      <c r="J52" s="43">
        <f>October!$F52</f>
        <v>114</v>
      </c>
      <c r="K52" s="43">
        <f>November!$F52</f>
        <v>41</v>
      </c>
      <c r="L52" s="43">
        <f>December!$F52</f>
        <v>191</v>
      </c>
      <c r="M52" s="43">
        <f>January!$F52</f>
        <v>62</v>
      </c>
      <c r="N52" s="43">
        <f>February!$F52</f>
        <v>1033</v>
      </c>
      <c r="O52" s="43">
        <f>March!$F52</f>
        <v>660</v>
      </c>
      <c r="P52" s="43">
        <f>April!$F52</f>
        <v>444</v>
      </c>
      <c r="Q52" s="43">
        <f>May!$F52</f>
        <v>7</v>
      </c>
      <c r="R52" s="43">
        <f>June!$F52</f>
        <v>1033</v>
      </c>
      <c r="S52" s="58">
        <f t="shared" si="8"/>
        <v>74.68249999999999</v>
      </c>
      <c r="T52" s="61"/>
    </row>
    <row r="53" spans="1:20">
      <c r="A53" s="7" t="s">
        <v>55</v>
      </c>
      <c r="B53" s="7">
        <f>'YTD Totals'!B53</f>
        <v>10952</v>
      </c>
      <c r="C53" s="42">
        <f t="shared" si="1"/>
        <v>328.56</v>
      </c>
      <c r="D53" s="42">
        <f t="shared" si="2"/>
        <v>523</v>
      </c>
      <c r="E53" s="42">
        <f t="shared" si="3"/>
        <v>-194.44</v>
      </c>
      <c r="F53" s="51">
        <f t="shared" si="4"/>
        <v>4.7753834915997079E-2</v>
      </c>
      <c r="G53" s="42">
        <f>July!$F53</f>
        <v>2</v>
      </c>
      <c r="H53" s="42">
        <f>August!$F53</f>
        <v>4</v>
      </c>
      <c r="I53" s="42">
        <f>September!$F53</f>
        <v>3</v>
      </c>
      <c r="J53" s="42">
        <f>October!$F53</f>
        <v>256</v>
      </c>
      <c r="K53" s="42">
        <f>November!$F53</f>
        <v>5</v>
      </c>
      <c r="L53" s="42">
        <f>December!$F53</f>
        <v>45</v>
      </c>
      <c r="M53" s="42">
        <f>January!$F53</f>
        <v>20</v>
      </c>
      <c r="N53" s="42">
        <f>February!$F53</f>
        <v>14</v>
      </c>
      <c r="O53" s="42">
        <f>March!$F53</f>
        <v>132</v>
      </c>
      <c r="P53" s="42">
        <f>April!$F53</f>
        <v>26</v>
      </c>
      <c r="Q53" s="42">
        <f>May!$F53</f>
        <v>2</v>
      </c>
      <c r="R53" s="42">
        <f>June!$F53</f>
        <v>14</v>
      </c>
      <c r="S53" s="57">
        <f t="shared" si="8"/>
        <v>27.38</v>
      </c>
      <c r="T53" s="61"/>
    </row>
    <row r="54" spans="1:20">
      <c r="A54" s="8" t="s">
        <v>56</v>
      </c>
      <c r="B54" s="8">
        <f>'YTD Totals'!B54</f>
        <v>22764</v>
      </c>
      <c r="C54" s="43">
        <f t="shared" si="1"/>
        <v>682.92</v>
      </c>
      <c r="D54" s="43">
        <f t="shared" si="2"/>
        <v>1840</v>
      </c>
      <c r="E54" s="43">
        <f t="shared" si="3"/>
        <v>-1157.08</v>
      </c>
      <c r="F54" s="50">
        <f t="shared" si="4"/>
        <v>8.0829379722368658E-2</v>
      </c>
      <c r="G54" s="43">
        <f>July!$F54</f>
        <v>6</v>
      </c>
      <c r="H54" s="43">
        <f>August!$F54</f>
        <v>36</v>
      </c>
      <c r="I54" s="43">
        <f>September!$F54</f>
        <v>82</v>
      </c>
      <c r="J54" s="43">
        <f>October!$F54</f>
        <v>248</v>
      </c>
      <c r="K54" s="43">
        <f>November!$F54</f>
        <v>148</v>
      </c>
      <c r="L54" s="43">
        <f>December!$F54</f>
        <v>11</v>
      </c>
      <c r="M54" s="43">
        <f>January!$F54</f>
        <v>14</v>
      </c>
      <c r="N54" s="43">
        <f>February!$F54</f>
        <v>438</v>
      </c>
      <c r="O54" s="43">
        <f>March!$F54</f>
        <v>9</v>
      </c>
      <c r="P54" s="43">
        <f>April!$F54</f>
        <v>238</v>
      </c>
      <c r="Q54" s="43">
        <f>May!$F54</f>
        <v>172</v>
      </c>
      <c r="R54" s="43">
        <f>June!$F54</f>
        <v>438</v>
      </c>
      <c r="S54" s="58">
        <f t="shared" si="8"/>
        <v>56.91</v>
      </c>
      <c r="T54" s="61"/>
    </row>
    <row r="55" spans="1:20">
      <c r="A55" s="7" t="s">
        <v>57</v>
      </c>
      <c r="B55" s="7">
        <f>'YTD Totals'!B55</f>
        <v>10330</v>
      </c>
      <c r="C55" s="42">
        <f t="shared" si="1"/>
        <v>309.89999999999998</v>
      </c>
      <c r="D55" s="42">
        <f t="shared" si="2"/>
        <v>273</v>
      </c>
      <c r="E55" s="42">
        <f t="shared" si="3"/>
        <v>36.899999999999977</v>
      </c>
      <c r="F55" s="51">
        <f t="shared" si="4"/>
        <v>2.6427879961277833E-2</v>
      </c>
      <c r="G55" s="42">
        <f>July!$F55</f>
        <v>2</v>
      </c>
      <c r="H55" s="42">
        <f>August!$F55</f>
        <v>2</v>
      </c>
      <c r="I55" s="42">
        <f>September!$F55</f>
        <v>4</v>
      </c>
      <c r="J55" s="42">
        <f>October!$F55</f>
        <v>114</v>
      </c>
      <c r="K55" s="42">
        <f>November!$F55</f>
        <v>41</v>
      </c>
      <c r="L55" s="42">
        <f>December!$F55</f>
        <v>91</v>
      </c>
      <c r="M55" s="42">
        <f>January!$F55</f>
        <v>3</v>
      </c>
      <c r="N55" s="42">
        <f>February!$F55</f>
        <v>8</v>
      </c>
      <c r="O55" s="42">
        <f>March!$F55</f>
        <v>0</v>
      </c>
      <c r="P55" s="42">
        <f>April!$F55</f>
        <v>0</v>
      </c>
      <c r="Q55" s="42">
        <f>May!$F55</f>
        <v>0</v>
      </c>
      <c r="R55" s="42">
        <f>June!$F55</f>
        <v>8</v>
      </c>
      <c r="S55" s="57">
        <f t="shared" si="8"/>
        <v>25.824999999999999</v>
      </c>
      <c r="T55" s="61"/>
    </row>
    <row r="56" spans="1:20">
      <c r="A56" s="8" t="s">
        <v>58</v>
      </c>
      <c r="B56" s="8">
        <f>'YTD Totals'!B56</f>
        <v>14521</v>
      </c>
      <c r="C56" s="43">
        <f t="shared" si="1"/>
        <v>435.63</v>
      </c>
      <c r="D56" s="43">
        <f t="shared" si="2"/>
        <v>972</v>
      </c>
      <c r="E56" s="43">
        <f t="shared" si="3"/>
        <v>-536.37</v>
      </c>
      <c r="F56" s="50">
        <f t="shared" si="4"/>
        <v>6.693753873700159E-2</v>
      </c>
      <c r="G56" s="43">
        <f>July!$F56</f>
        <v>54</v>
      </c>
      <c r="H56" s="43">
        <f>August!$F56</f>
        <v>34</v>
      </c>
      <c r="I56" s="43">
        <f>September!$F56</f>
        <v>42</v>
      </c>
      <c r="J56" s="43">
        <f>October!$F56</f>
        <v>56</v>
      </c>
      <c r="K56" s="43">
        <f>November!$F56</f>
        <v>21</v>
      </c>
      <c r="L56" s="43">
        <f>December!$F56</f>
        <v>6</v>
      </c>
      <c r="M56" s="43">
        <f>January!$F56</f>
        <v>8</v>
      </c>
      <c r="N56" s="43">
        <f>February!$F56</f>
        <v>92</v>
      </c>
      <c r="O56" s="43">
        <f>March!$F56</f>
        <v>90</v>
      </c>
      <c r="P56" s="43">
        <f>April!$F56</f>
        <v>250</v>
      </c>
      <c r="Q56" s="43">
        <f>May!$F56</f>
        <v>227</v>
      </c>
      <c r="R56" s="43">
        <f>June!$F56</f>
        <v>92</v>
      </c>
      <c r="S56" s="58">
        <f t="shared" si="8"/>
        <v>36.302500000000002</v>
      </c>
      <c r="T56" s="61"/>
    </row>
    <row r="57" spans="1:20">
      <c r="A57" s="7" t="s">
        <v>59</v>
      </c>
      <c r="B57" s="7">
        <f>'YTD Totals'!B57</f>
        <v>14622</v>
      </c>
      <c r="C57" s="42">
        <f t="shared" si="1"/>
        <v>438.65999999999997</v>
      </c>
      <c r="D57" s="42">
        <f t="shared" si="2"/>
        <v>216</v>
      </c>
      <c r="E57" s="42">
        <f t="shared" si="3"/>
        <v>222.65999999999997</v>
      </c>
      <c r="F57" s="51">
        <f t="shared" si="4"/>
        <v>1.4772260976610586E-2</v>
      </c>
      <c r="G57" s="42">
        <f>July!$F57</f>
        <v>6</v>
      </c>
      <c r="H57" s="42">
        <f>August!$F57</f>
        <v>23</v>
      </c>
      <c r="I57" s="42">
        <f>September!$F57</f>
        <v>35</v>
      </c>
      <c r="J57" s="42">
        <f>October!$F57</f>
        <v>19</v>
      </c>
      <c r="K57" s="42">
        <f>November!$F57</f>
        <v>23</v>
      </c>
      <c r="L57" s="42">
        <f>December!$F57</f>
        <v>17</v>
      </c>
      <c r="M57" s="42">
        <f>January!$F57</f>
        <v>41</v>
      </c>
      <c r="N57" s="42">
        <f>February!$F57</f>
        <v>25</v>
      </c>
      <c r="O57" s="42">
        <f>March!$F57</f>
        <v>1</v>
      </c>
      <c r="P57" s="42">
        <f>April!$F57</f>
        <v>0</v>
      </c>
      <c r="Q57" s="42">
        <f>May!$F57</f>
        <v>1</v>
      </c>
      <c r="R57" s="42">
        <f>June!$F57</f>
        <v>25</v>
      </c>
      <c r="S57" s="57">
        <f t="shared" si="8"/>
        <v>36.555</v>
      </c>
      <c r="T57" s="61"/>
    </row>
    <row r="58" spans="1:20" ht="0.75" customHeight="1">
      <c r="A58" s="6" t="s">
        <v>68</v>
      </c>
      <c r="B58" s="6">
        <f>'YTD Totals'!B58</f>
        <v>1060029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</row>
  </sheetData>
  <sheetProtection autoFilter="0"/>
  <autoFilter ref="A1:S58" xr:uid="{00000000-0009-0000-0000-000002000000}"/>
  <conditionalFormatting sqref="E2 E4 E6 E8 E10">
    <cfRule type="cellIs" dxfId="28" priority="31" operator="lessThan">
      <formula>0</formula>
    </cfRule>
  </conditionalFormatting>
  <conditionalFormatting sqref="E3 E5 E7 E9 E11">
    <cfRule type="cellIs" dxfId="27" priority="30" operator="lessThan">
      <formula>0</formula>
    </cfRule>
  </conditionalFormatting>
  <conditionalFormatting sqref="F2 F4 F6 F8 F10 F16 F45">
    <cfRule type="cellIs" dxfId="26" priority="29" operator="lessThan">
      <formula>0.03</formula>
    </cfRule>
  </conditionalFormatting>
  <conditionalFormatting sqref="F11 F9 F7 F3 F5">
    <cfRule type="cellIs" dxfId="25" priority="28" operator="lessThan">
      <formula>0.03</formula>
    </cfRule>
  </conditionalFormatting>
  <conditionalFormatting sqref="E16">
    <cfRule type="cellIs" dxfId="24" priority="27" operator="lessThan">
      <formula>0</formula>
    </cfRule>
  </conditionalFormatting>
  <conditionalFormatting sqref="E18 E20 E22">
    <cfRule type="cellIs" dxfId="23" priority="24" operator="lessThan">
      <formula>0</formula>
    </cfRule>
  </conditionalFormatting>
  <conditionalFormatting sqref="E17 E19 E21">
    <cfRule type="cellIs" dxfId="22" priority="23" operator="lessThan">
      <formula>0</formula>
    </cfRule>
  </conditionalFormatting>
  <conditionalFormatting sqref="F18 F20 F22">
    <cfRule type="cellIs" dxfId="21" priority="22" operator="lessThan">
      <formula>0.03</formula>
    </cfRule>
  </conditionalFormatting>
  <conditionalFormatting sqref="F21 F17 F19">
    <cfRule type="cellIs" dxfId="20" priority="21" operator="lessThan">
      <formula>0.03</formula>
    </cfRule>
  </conditionalFormatting>
  <conditionalFormatting sqref="E24 E26 E28">
    <cfRule type="cellIs" dxfId="19" priority="20" operator="lessThan">
      <formula>0</formula>
    </cfRule>
  </conditionalFormatting>
  <conditionalFormatting sqref="E23 E25 E27">
    <cfRule type="cellIs" dxfId="18" priority="19" operator="lessThan">
      <formula>0</formula>
    </cfRule>
  </conditionalFormatting>
  <conditionalFormatting sqref="F24 F26 F28">
    <cfRule type="cellIs" dxfId="17" priority="18" operator="lessThan">
      <formula>0.03</formula>
    </cfRule>
  </conditionalFormatting>
  <conditionalFormatting sqref="F27 F23 F25">
    <cfRule type="cellIs" dxfId="16" priority="17" operator="lessThan">
      <formula>0.03</formula>
    </cfRule>
  </conditionalFormatting>
  <conditionalFormatting sqref="E30 E32 E34">
    <cfRule type="cellIs" dxfId="15" priority="16" operator="lessThan">
      <formula>0</formula>
    </cfRule>
  </conditionalFormatting>
  <conditionalFormatting sqref="E29 E31 E33">
    <cfRule type="cellIs" dxfId="14" priority="15" operator="lessThan">
      <formula>0</formula>
    </cfRule>
  </conditionalFormatting>
  <conditionalFormatting sqref="F30 F32 F34">
    <cfRule type="cellIs" dxfId="13" priority="14" operator="lessThan">
      <formula>0.03</formula>
    </cfRule>
  </conditionalFormatting>
  <conditionalFormatting sqref="F33 F29 F31">
    <cfRule type="cellIs" dxfId="12" priority="13" operator="lessThan">
      <formula>0.03</formula>
    </cfRule>
  </conditionalFormatting>
  <conditionalFormatting sqref="E36 E38 E40">
    <cfRule type="cellIs" dxfId="11" priority="12" operator="lessThan">
      <formula>0</formula>
    </cfRule>
  </conditionalFormatting>
  <conditionalFormatting sqref="E35 E37 E39">
    <cfRule type="cellIs" dxfId="10" priority="11" operator="lessThan">
      <formula>0</formula>
    </cfRule>
  </conditionalFormatting>
  <conditionalFormatting sqref="F36 F38 F40">
    <cfRule type="cellIs" dxfId="9" priority="10" operator="lessThan">
      <formula>0.03</formula>
    </cfRule>
  </conditionalFormatting>
  <conditionalFormatting sqref="F39 F35 F37">
    <cfRule type="cellIs" dxfId="8" priority="9" operator="lessThan">
      <formula>0.03</formula>
    </cfRule>
  </conditionalFormatting>
  <conditionalFormatting sqref="E47 E49 E51">
    <cfRule type="cellIs" dxfId="7" priority="8" operator="lessThan">
      <formula>0</formula>
    </cfRule>
  </conditionalFormatting>
  <conditionalFormatting sqref="E46 E48 E50">
    <cfRule type="cellIs" dxfId="6" priority="7" operator="lessThan">
      <formula>0</formula>
    </cfRule>
  </conditionalFormatting>
  <conditionalFormatting sqref="F47 F49 F51">
    <cfRule type="cellIs" dxfId="5" priority="6" operator="lessThan">
      <formula>0.03</formula>
    </cfRule>
  </conditionalFormatting>
  <conditionalFormatting sqref="F50 F46 F48">
    <cfRule type="cellIs" dxfId="4" priority="5" operator="lessThan">
      <formula>0.03</formula>
    </cfRule>
  </conditionalFormatting>
  <conditionalFormatting sqref="E53 E55 E57">
    <cfRule type="cellIs" dxfId="3" priority="4" operator="lessThan">
      <formula>0</formula>
    </cfRule>
  </conditionalFormatting>
  <conditionalFormatting sqref="E52 E54 E56">
    <cfRule type="cellIs" dxfId="2" priority="3" operator="lessThan">
      <formula>0</formula>
    </cfRule>
  </conditionalFormatting>
  <conditionalFormatting sqref="F53 F55 F57">
    <cfRule type="cellIs" dxfId="1" priority="2" operator="lessThan">
      <formula>0.03</formula>
    </cfRule>
  </conditionalFormatting>
  <conditionalFormatting sqref="F56 F52 F54">
    <cfRule type="cellIs" dxfId="0" priority="1" operator="lessThan">
      <formula>0.03</formula>
    </cfRule>
  </conditionalFormatting>
  <dataValidations count="2">
    <dataValidation allowBlank="1" showInputMessage="1" showErrorMessage="1" promptTitle="Total deletions" prompt="The number of items that need to be weeded to meet the 3% addition criteria" sqref="C1" xr:uid="{00000000-0002-0000-0200-000000000000}"/>
    <dataValidation allowBlank="1" showInputMessage="1" showErrorMessage="1" promptTitle="Total Items" prompt="This data is based on reports run on January 1, 2018" sqref="B1" xr:uid="{00000000-0002-0000-0200-000001000000}"/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197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60005</v>
      </c>
      <c r="C2" s="7">
        <f>B2</f>
        <v>60005</v>
      </c>
      <c r="D2" s="7">
        <f>JulyR!I2</f>
        <v>60200</v>
      </c>
      <c r="E2" s="7">
        <f>JulyR!J2</f>
        <v>292</v>
      </c>
      <c r="F2" s="7">
        <f>JulyR!K2</f>
        <v>97</v>
      </c>
      <c r="G2" s="7">
        <f>JulyR!L2</f>
        <v>58845</v>
      </c>
      <c r="H2" s="7">
        <f>JulyR!M2</f>
        <v>131</v>
      </c>
      <c r="I2" s="7">
        <f>JulyR!N2</f>
        <v>48</v>
      </c>
      <c r="J2" s="7">
        <f>JulyR!B2</f>
        <v>5164</v>
      </c>
      <c r="K2" s="7">
        <f>JulyR!C2</f>
        <v>2420</v>
      </c>
      <c r="L2" s="7">
        <f>JulyR!D2</f>
        <v>2744</v>
      </c>
      <c r="M2" s="7">
        <f>JulyR!U2</f>
        <v>488</v>
      </c>
      <c r="N2" s="7">
        <f>JulyR!G2</f>
        <v>486</v>
      </c>
      <c r="O2" s="7">
        <f>JulyR!O2</f>
        <v>6537</v>
      </c>
      <c r="P2" s="7">
        <f>JulyR!P2</f>
        <v>31</v>
      </c>
      <c r="Q2" s="7">
        <f>JulyR!Q2</f>
        <v>29</v>
      </c>
      <c r="R2" s="7">
        <f>JulyR!R2</f>
        <v>3</v>
      </c>
      <c r="S2" s="7">
        <f>JulyR!E2</f>
        <v>995</v>
      </c>
      <c r="T2" s="7">
        <f>JulyR!F2</f>
        <v>778</v>
      </c>
    </row>
    <row r="3" spans="1:20">
      <c r="A3" s="8" t="s">
        <v>8</v>
      </c>
      <c r="B3" s="8">
        <f>'YTD Totals'!B3</f>
        <v>26133</v>
      </c>
      <c r="C3" s="8">
        <f t="shared" ref="C3:C15" si="0">B3</f>
        <v>26133</v>
      </c>
      <c r="D3" s="8">
        <f>JulyR!I3</f>
        <v>26378</v>
      </c>
      <c r="E3" s="8">
        <f>JulyR!J3</f>
        <v>262</v>
      </c>
      <c r="F3" s="8">
        <f>JulyR!K3</f>
        <v>19</v>
      </c>
      <c r="G3" s="8">
        <f>JulyR!L3</f>
        <v>25896</v>
      </c>
      <c r="H3" s="8">
        <f>JulyR!M3</f>
        <v>44</v>
      </c>
      <c r="I3" s="8">
        <f>JulyR!N3</f>
        <v>14</v>
      </c>
      <c r="J3" s="8">
        <f>JulyR!B3</f>
        <v>1642</v>
      </c>
      <c r="K3" s="8">
        <f>JulyR!C3</f>
        <v>752</v>
      </c>
      <c r="L3" s="8">
        <f>JulyR!D3</f>
        <v>890</v>
      </c>
      <c r="M3" s="8">
        <f>JulyR!U3</f>
        <v>289</v>
      </c>
      <c r="N3" s="8">
        <f>JulyR!G3</f>
        <v>174</v>
      </c>
      <c r="O3" s="8">
        <f>JulyR!O3</f>
        <v>4086</v>
      </c>
      <c r="P3" s="8">
        <f>JulyR!P3</f>
        <v>3</v>
      </c>
      <c r="Q3" s="8">
        <f>JulyR!Q3</f>
        <v>12</v>
      </c>
      <c r="R3" s="8">
        <f>JulyR!R3</f>
        <v>1</v>
      </c>
      <c r="S3" s="8">
        <f>JulyR!E3</f>
        <v>274</v>
      </c>
      <c r="T3" s="8">
        <f>JulyR!F3</f>
        <v>484</v>
      </c>
    </row>
    <row r="4" spans="1:20">
      <c r="A4" s="7" t="s">
        <v>9</v>
      </c>
      <c r="B4" s="7">
        <f>'YTD Totals'!B4</f>
        <v>67246</v>
      </c>
      <c r="C4" s="7">
        <f t="shared" si="0"/>
        <v>67246</v>
      </c>
      <c r="D4" s="7">
        <f>JulyR!I4</f>
        <v>67294</v>
      </c>
      <c r="E4" s="7">
        <f>JulyR!J4</f>
        <v>577</v>
      </c>
      <c r="F4" s="7">
        <f>JulyR!K4</f>
        <v>499</v>
      </c>
      <c r="G4" s="7">
        <f>JulyR!L4</f>
        <v>63576</v>
      </c>
      <c r="H4" s="7">
        <f>JulyR!M4</f>
        <v>344</v>
      </c>
      <c r="I4" s="7">
        <f>JulyR!N4</f>
        <v>108</v>
      </c>
      <c r="J4" s="7">
        <f>JulyR!B4</f>
        <v>10018</v>
      </c>
      <c r="K4" s="7">
        <f>JulyR!C4</f>
        <v>3473</v>
      </c>
      <c r="L4" s="7">
        <f>JulyR!D4</f>
        <v>6545</v>
      </c>
      <c r="M4" s="7">
        <f>JulyR!U5</f>
        <v>1060</v>
      </c>
      <c r="N4" s="7">
        <f>JulyR!G4</f>
        <v>739</v>
      </c>
      <c r="O4" s="7">
        <f>JulyR!O4</f>
        <v>6916</v>
      </c>
      <c r="P4" s="7">
        <f>JulyR!P4</f>
        <v>11</v>
      </c>
      <c r="Q4" s="7">
        <f>JulyR!Q4</f>
        <v>28</v>
      </c>
      <c r="R4" s="7">
        <f>JulyR!R4</f>
        <v>0</v>
      </c>
      <c r="S4" s="7">
        <f>JulyR!E4</f>
        <v>883</v>
      </c>
      <c r="T4" s="7">
        <f>JulyR!F4</f>
        <v>1037</v>
      </c>
    </row>
    <row r="5" spans="1:20">
      <c r="A5" s="8" t="s">
        <v>10</v>
      </c>
      <c r="B5" s="8">
        <f>'YTD Totals'!B5</f>
        <v>11962</v>
      </c>
      <c r="C5" s="8">
        <f t="shared" si="0"/>
        <v>11962</v>
      </c>
      <c r="D5" s="8">
        <f>JulyR!I5</f>
        <v>11987</v>
      </c>
      <c r="E5" s="8">
        <f>JulyR!J5</f>
        <v>25</v>
      </c>
      <c r="F5" s="8">
        <f>JulyR!K5</f>
        <v>0</v>
      </c>
      <c r="G5" s="8">
        <f>JulyR!L5</f>
        <v>11708</v>
      </c>
      <c r="H5" s="8">
        <f>JulyR!M5</f>
        <v>5</v>
      </c>
      <c r="I5" s="8">
        <f>JulyR!N5</f>
        <v>0</v>
      </c>
      <c r="J5" s="8">
        <f>JulyR!B5</f>
        <v>230</v>
      </c>
      <c r="K5" s="8">
        <f>JulyR!C5</f>
        <v>108</v>
      </c>
      <c r="L5" s="8">
        <f>JulyR!D5</f>
        <v>122</v>
      </c>
      <c r="M5" s="8">
        <f>JulyR!U7</f>
        <v>7</v>
      </c>
      <c r="N5" s="8">
        <f>JulyR!G5</f>
        <v>18</v>
      </c>
      <c r="O5" s="8">
        <f>JulyR!O5</f>
        <v>165</v>
      </c>
      <c r="P5" s="8">
        <f>JulyR!P5</f>
        <v>0</v>
      </c>
      <c r="Q5" s="8">
        <f>JulyR!Q5</f>
        <v>1</v>
      </c>
      <c r="R5" s="8">
        <f>JulyR!R5</f>
        <v>0</v>
      </c>
      <c r="S5" s="8">
        <f>JulyR!E5</f>
        <v>72</v>
      </c>
      <c r="T5" s="8">
        <f>JulyR!F5</f>
        <v>6</v>
      </c>
    </row>
    <row r="6" spans="1:20">
      <c r="A6" s="7" t="s">
        <v>11</v>
      </c>
      <c r="B6" s="7">
        <f>'YTD Totals'!B6</f>
        <v>57156</v>
      </c>
      <c r="C6" s="7">
        <f t="shared" si="0"/>
        <v>57156</v>
      </c>
      <c r="D6" s="7">
        <f>JulyR!I6</f>
        <v>57516</v>
      </c>
      <c r="E6" s="7">
        <f>JulyR!J6</f>
        <v>631</v>
      </c>
      <c r="F6" s="7">
        <f>JulyR!K6</f>
        <v>230</v>
      </c>
      <c r="G6" s="7">
        <f>JulyR!L6</f>
        <v>54711</v>
      </c>
      <c r="H6" s="7">
        <f>JulyR!M6</f>
        <v>318</v>
      </c>
      <c r="I6" s="7">
        <f>JulyR!N6</f>
        <v>111</v>
      </c>
      <c r="J6" s="7">
        <f>JulyR!B6</f>
        <v>6536</v>
      </c>
      <c r="K6" s="7">
        <f>JulyR!C6</f>
        <v>3074</v>
      </c>
      <c r="L6" s="7">
        <f>JulyR!D6</f>
        <v>3462</v>
      </c>
      <c r="M6" s="7">
        <f>JulyR!U8</f>
        <v>381</v>
      </c>
      <c r="N6" s="7">
        <f>JulyR!G6</f>
        <v>526</v>
      </c>
      <c r="O6" s="7">
        <f>JulyR!O6</f>
        <v>12658</v>
      </c>
      <c r="P6" s="7">
        <f>JulyR!P6</f>
        <v>29</v>
      </c>
      <c r="Q6" s="7">
        <f>JulyR!Q6</f>
        <v>39</v>
      </c>
      <c r="R6" s="7">
        <f>JulyR!R6</f>
        <v>1</v>
      </c>
      <c r="S6" s="7">
        <f>JulyR!E6</f>
        <v>761</v>
      </c>
      <c r="T6" s="7">
        <f>JulyR!F6</f>
        <v>876</v>
      </c>
    </row>
    <row r="7" spans="1:20">
      <c r="A7" s="8" t="s">
        <v>12</v>
      </c>
      <c r="B7" s="8">
        <f>'YTD Totals'!B7</f>
        <v>14058</v>
      </c>
      <c r="C7" s="8">
        <f t="shared" si="0"/>
        <v>14058</v>
      </c>
      <c r="D7" s="8">
        <f>JulyR!I7</f>
        <v>14089</v>
      </c>
      <c r="E7" s="8">
        <f>JulyR!J7</f>
        <v>37</v>
      </c>
      <c r="F7" s="8">
        <f>JulyR!K7</f>
        <v>6</v>
      </c>
      <c r="G7" s="8">
        <f>JulyR!L7</f>
        <v>14000</v>
      </c>
      <c r="H7" s="8">
        <f>JulyR!M7</f>
        <v>12</v>
      </c>
      <c r="I7" s="8">
        <f>JulyR!N7</f>
        <v>3</v>
      </c>
      <c r="J7" s="8">
        <f>JulyR!B7</f>
        <v>663</v>
      </c>
      <c r="K7" s="8">
        <f>JulyR!C7</f>
        <v>436</v>
      </c>
      <c r="L7" s="8">
        <f>JulyR!D7</f>
        <v>227</v>
      </c>
      <c r="M7" s="8">
        <f>JulyR!U9</f>
        <v>30</v>
      </c>
      <c r="N7" s="8">
        <f>JulyR!G7</f>
        <v>64</v>
      </c>
      <c r="O7" s="8">
        <f>JulyR!O7</f>
        <v>654</v>
      </c>
      <c r="P7" s="8">
        <f>JulyR!P7</f>
        <v>5</v>
      </c>
      <c r="Q7" s="8">
        <f>JulyR!Q7</f>
        <v>0</v>
      </c>
      <c r="R7" s="8">
        <f>JulyR!R7</f>
        <v>0</v>
      </c>
      <c r="S7" s="8">
        <f>JulyR!E7</f>
        <v>117</v>
      </c>
      <c r="T7" s="8">
        <f>JulyR!F7</f>
        <v>200</v>
      </c>
    </row>
    <row r="8" spans="1:20">
      <c r="A8" s="7" t="s">
        <v>13</v>
      </c>
      <c r="B8" s="7">
        <f>'YTD Totals'!B8</f>
        <v>9608</v>
      </c>
      <c r="C8" s="7">
        <f t="shared" si="0"/>
        <v>9608</v>
      </c>
      <c r="D8" s="7">
        <f>JulyR!I8</f>
        <v>9606</v>
      </c>
      <c r="E8" s="7">
        <f>JulyR!J8</f>
        <v>1</v>
      </c>
      <c r="F8" s="7">
        <f>JulyR!K8</f>
        <v>2</v>
      </c>
      <c r="G8" s="7">
        <f>JulyR!L8</f>
        <v>9450</v>
      </c>
      <c r="H8" s="7">
        <f>JulyR!M8</f>
        <v>0</v>
      </c>
      <c r="I8" s="7">
        <f>JulyR!N8</f>
        <v>1</v>
      </c>
      <c r="J8" s="7">
        <f>JulyR!B8</f>
        <v>426</v>
      </c>
      <c r="K8" s="7">
        <f>JulyR!C8</f>
        <v>347</v>
      </c>
      <c r="L8" s="7">
        <f>JulyR!D8</f>
        <v>79</v>
      </c>
      <c r="M8" s="7">
        <f>JulyR!U10</f>
        <v>35</v>
      </c>
      <c r="N8" s="7">
        <f>JulyR!G8</f>
        <v>42</v>
      </c>
      <c r="O8" s="7">
        <f>JulyR!O8</f>
        <v>519</v>
      </c>
      <c r="P8" s="7">
        <f>JulyR!P8</f>
        <v>3</v>
      </c>
      <c r="Q8" s="7">
        <f>JulyR!Q8</f>
        <v>2</v>
      </c>
      <c r="R8" s="7">
        <f>JulyR!R8</f>
        <v>0</v>
      </c>
      <c r="S8" s="7">
        <f>JulyR!E8</f>
        <v>117</v>
      </c>
      <c r="T8" s="7">
        <f>JulyR!F8</f>
        <v>115</v>
      </c>
    </row>
    <row r="9" spans="1:20">
      <c r="A9" s="8" t="s">
        <v>14</v>
      </c>
      <c r="B9" s="8">
        <f>'YTD Totals'!B9</f>
        <v>8361</v>
      </c>
      <c r="C9" s="8">
        <f t="shared" si="0"/>
        <v>8361</v>
      </c>
      <c r="D9" s="8">
        <f>JulyR!I9</f>
        <v>8413</v>
      </c>
      <c r="E9" s="8">
        <f>JulyR!J9</f>
        <v>68</v>
      </c>
      <c r="F9" s="8">
        <f>JulyR!K9</f>
        <v>16</v>
      </c>
      <c r="G9" s="8">
        <f>JulyR!L9</f>
        <v>8275</v>
      </c>
      <c r="H9" s="8">
        <f>JulyR!M9</f>
        <v>23</v>
      </c>
      <c r="I9" s="8">
        <f>JulyR!N9</f>
        <v>5</v>
      </c>
      <c r="J9" s="8">
        <f>JulyR!B9</f>
        <v>393</v>
      </c>
      <c r="K9" s="8">
        <f>JulyR!C9</f>
        <v>230</v>
      </c>
      <c r="L9" s="8">
        <f>JulyR!D9</f>
        <v>163</v>
      </c>
      <c r="M9" s="8">
        <f>JulyR!U11</f>
        <v>18</v>
      </c>
      <c r="N9" s="8">
        <f>JulyR!G9</f>
        <v>50</v>
      </c>
      <c r="O9" s="8">
        <f>JulyR!O9</f>
        <v>235</v>
      </c>
      <c r="P9" s="8">
        <f>JulyR!P9</f>
        <v>1</v>
      </c>
      <c r="Q9" s="8">
        <f>JulyR!Q9</f>
        <v>1</v>
      </c>
      <c r="R9" s="8">
        <f>JulyR!R9</f>
        <v>1</v>
      </c>
      <c r="S9" s="8">
        <f>JulyR!E9</f>
        <v>73</v>
      </c>
      <c r="T9" s="8">
        <f>JulyR!F9</f>
        <v>14</v>
      </c>
    </row>
    <row r="10" spans="1:20">
      <c r="A10" s="7" t="s">
        <v>15</v>
      </c>
      <c r="B10" s="7">
        <f>'YTD Totals'!B10</f>
        <v>5366</v>
      </c>
      <c r="C10" s="7">
        <f t="shared" si="0"/>
        <v>5366</v>
      </c>
      <c r="D10" s="7">
        <f>JulyR!I10</f>
        <v>5339</v>
      </c>
      <c r="E10" s="7">
        <f>JulyR!J10</f>
        <v>7</v>
      </c>
      <c r="F10" s="7">
        <f>JulyR!K10</f>
        <v>34</v>
      </c>
      <c r="G10" s="7">
        <f>JulyR!L10</f>
        <v>5261</v>
      </c>
      <c r="H10" s="7">
        <f>JulyR!M10</f>
        <v>2</v>
      </c>
      <c r="I10" s="7">
        <f>JulyR!N10</f>
        <v>15</v>
      </c>
      <c r="J10" s="7">
        <f>JulyR!B10</f>
        <v>54</v>
      </c>
      <c r="K10" s="7">
        <f>JulyR!C10</f>
        <v>41</v>
      </c>
      <c r="L10" s="7">
        <f>JulyR!D10</f>
        <v>13</v>
      </c>
      <c r="M10" s="7">
        <f>JulyR!U12</f>
        <v>1</v>
      </c>
      <c r="N10" s="7">
        <f>JulyR!G10</f>
        <v>9</v>
      </c>
      <c r="O10" s="7">
        <f>JulyR!O10</f>
        <v>126</v>
      </c>
      <c r="P10" s="7">
        <f>JulyR!P10</f>
        <v>0</v>
      </c>
      <c r="Q10" s="7">
        <f>JulyR!Q10</f>
        <v>0</v>
      </c>
      <c r="R10" s="7">
        <f>JulyR!R10</f>
        <v>0</v>
      </c>
      <c r="S10" s="7">
        <f>JulyR!E10</f>
        <v>24</v>
      </c>
      <c r="T10" s="7">
        <f>JulyR!F10</f>
        <v>11</v>
      </c>
    </row>
    <row r="11" spans="1:20">
      <c r="A11" s="8" t="s">
        <v>16</v>
      </c>
      <c r="B11" s="8">
        <f>'YTD Totals'!B11</f>
        <v>35730</v>
      </c>
      <c r="C11" s="8">
        <f t="shared" si="0"/>
        <v>35730</v>
      </c>
      <c r="D11" s="8">
        <f>JulyR!I11</f>
        <v>346</v>
      </c>
      <c r="E11" s="8">
        <f>JulyR!J11</f>
        <v>0</v>
      </c>
      <c r="F11" s="8">
        <f>JulyR!K11</f>
        <v>35384</v>
      </c>
      <c r="G11" s="8">
        <f>JulyR!L11</f>
        <v>346</v>
      </c>
      <c r="H11" s="8">
        <f>JulyR!M11</f>
        <v>0</v>
      </c>
      <c r="I11" s="8">
        <f>JulyR!N11</f>
        <v>35384</v>
      </c>
      <c r="J11" s="8">
        <f>JulyR!B11</f>
        <v>0</v>
      </c>
      <c r="K11" s="8">
        <f>JulyR!C11</f>
        <v>0</v>
      </c>
      <c r="L11" s="8">
        <f>JulyR!D11</f>
        <v>0</v>
      </c>
      <c r="M11" s="8"/>
      <c r="N11" s="8">
        <f>JulyR!G11</f>
        <v>0</v>
      </c>
      <c r="O11" s="8">
        <f>JulyR!O11</f>
        <v>4</v>
      </c>
      <c r="P11" s="8">
        <f>JulyR!P11</f>
        <v>0</v>
      </c>
      <c r="Q11" s="8">
        <f>JulyR!Q11</f>
        <v>0</v>
      </c>
      <c r="R11" s="8">
        <f>JulyR!R11</f>
        <v>0</v>
      </c>
      <c r="S11" s="8">
        <f>JulyR!E11</f>
        <v>0</v>
      </c>
      <c r="T11" s="8">
        <f>JulyR!F11</f>
        <v>0</v>
      </c>
    </row>
    <row r="12" spans="1:20">
      <c r="A12" s="9" t="s">
        <v>17</v>
      </c>
      <c r="B12" s="9">
        <f>'YTD Totals'!B12</f>
        <v>2903</v>
      </c>
      <c r="C12" s="9">
        <f t="shared" si="0"/>
        <v>2903</v>
      </c>
      <c r="D12" s="9">
        <f>JulyR!I12</f>
        <v>2897</v>
      </c>
      <c r="E12" s="9">
        <f>JulyR!J12</f>
        <v>48</v>
      </c>
      <c r="F12" s="9">
        <f>JulyR!K12</f>
        <v>55</v>
      </c>
      <c r="G12" s="9">
        <f>JulyR!L12</f>
        <v>2858</v>
      </c>
      <c r="H12" s="9">
        <f>JulyR!M12</f>
        <v>19</v>
      </c>
      <c r="I12" s="9">
        <f>JulyR!N12</f>
        <v>7</v>
      </c>
      <c r="J12" s="9">
        <f>JulyR!B12</f>
        <v>85</v>
      </c>
      <c r="K12" s="9">
        <f>JulyR!C12</f>
        <v>47</v>
      </c>
      <c r="L12" s="9">
        <f>JulyR!D12</f>
        <v>38</v>
      </c>
      <c r="M12" s="9"/>
      <c r="N12" s="9">
        <f>JulyR!G12</f>
        <v>17</v>
      </c>
      <c r="O12" s="9">
        <f>JulyR!O12</f>
        <v>493</v>
      </c>
      <c r="P12" s="9">
        <f>JulyR!P12</f>
        <v>5</v>
      </c>
      <c r="Q12" s="9">
        <f>JulyR!Q12</f>
        <v>1</v>
      </c>
      <c r="R12" s="9">
        <f>JulyR!R12</f>
        <v>1</v>
      </c>
      <c r="S12" s="9">
        <f>JulyR!E12</f>
        <v>51</v>
      </c>
      <c r="T12" s="9">
        <f>JulyR!F12</f>
        <v>29</v>
      </c>
    </row>
    <row r="13" spans="1:20">
      <c r="A13" s="9" t="s">
        <v>18</v>
      </c>
      <c r="B13" s="9">
        <f>'YTD Totals'!B13</f>
        <v>4779</v>
      </c>
      <c r="C13" s="9">
        <f t="shared" si="0"/>
        <v>4779</v>
      </c>
      <c r="D13" s="9">
        <f>JulyR!I13</f>
        <v>4637</v>
      </c>
      <c r="E13" s="9">
        <f>JulyR!J13</f>
        <v>88</v>
      </c>
      <c r="F13" s="9">
        <f>JulyR!K13</f>
        <v>228</v>
      </c>
      <c r="G13" s="9">
        <f>JulyR!L13</f>
        <v>4573</v>
      </c>
      <c r="H13" s="9">
        <f>JulyR!M13</f>
        <v>26</v>
      </c>
      <c r="I13" s="9">
        <f>JulyR!N13</f>
        <v>26</v>
      </c>
      <c r="J13" s="9">
        <f>JulyR!B13</f>
        <v>476</v>
      </c>
      <c r="K13" s="9">
        <f>JulyR!C13</f>
        <v>302</v>
      </c>
      <c r="L13" s="9">
        <f>JulyR!D13</f>
        <v>174</v>
      </c>
      <c r="M13" s="9"/>
      <c r="N13" s="9">
        <f>JulyR!G13</f>
        <v>56</v>
      </c>
      <c r="O13" s="9">
        <f>JulyR!O13</f>
        <v>534</v>
      </c>
      <c r="P13" s="9">
        <f>JulyR!P13</f>
        <v>1</v>
      </c>
      <c r="Q13" s="9">
        <f>JulyR!Q13</f>
        <v>0</v>
      </c>
      <c r="R13" s="9">
        <f>JulyR!R13</f>
        <v>3</v>
      </c>
      <c r="S13" s="9">
        <f>JulyR!E13</f>
        <v>140</v>
      </c>
      <c r="T13" s="9">
        <f>JulyR!F13</f>
        <v>156</v>
      </c>
    </row>
    <row r="14" spans="1:20">
      <c r="A14" s="9" t="s">
        <v>19</v>
      </c>
      <c r="B14" s="9">
        <f>'YTD Totals'!B14</f>
        <v>12816</v>
      </c>
      <c r="C14" s="9">
        <f t="shared" si="0"/>
        <v>12816</v>
      </c>
      <c r="D14" s="9">
        <f>JulyR!I14</f>
        <v>11834</v>
      </c>
      <c r="E14" s="9">
        <f>JulyR!J14</f>
        <v>136</v>
      </c>
      <c r="F14" s="9">
        <f>JulyR!K14</f>
        <v>1133</v>
      </c>
      <c r="G14" s="9">
        <f>JulyR!L14</f>
        <v>11546</v>
      </c>
      <c r="H14" s="9">
        <f>JulyR!M14</f>
        <v>62</v>
      </c>
      <c r="I14" s="9">
        <f>JulyR!N14</f>
        <v>162</v>
      </c>
      <c r="J14" s="9">
        <f>JulyR!B14</f>
        <v>882</v>
      </c>
      <c r="K14" s="9">
        <f>JulyR!C14</f>
        <v>563</v>
      </c>
      <c r="L14" s="9">
        <f>JulyR!D14</f>
        <v>319</v>
      </c>
      <c r="M14" s="9"/>
      <c r="N14" s="9">
        <f>JulyR!G14</f>
        <v>110</v>
      </c>
      <c r="O14" s="9">
        <f>JulyR!O14</f>
        <v>1207</v>
      </c>
      <c r="P14" s="9">
        <f>JulyR!P14</f>
        <v>1</v>
      </c>
      <c r="Q14" s="9">
        <f>JulyR!Q14</f>
        <v>10</v>
      </c>
      <c r="R14" s="9">
        <f>JulyR!R14</f>
        <v>1</v>
      </c>
      <c r="S14" s="9">
        <f>JulyR!E14</f>
        <v>336</v>
      </c>
      <c r="T14" s="9">
        <f>JulyR!F14</f>
        <v>206</v>
      </c>
    </row>
    <row r="15" spans="1:20">
      <c r="A15" s="9" t="s">
        <v>20</v>
      </c>
      <c r="B15" s="9">
        <f>'YTD Totals'!B15</f>
        <v>7265</v>
      </c>
      <c r="C15" s="9">
        <f t="shared" si="0"/>
        <v>7265</v>
      </c>
      <c r="D15" s="9">
        <f>JulyR!I15</f>
        <v>7203</v>
      </c>
      <c r="E15" s="9">
        <f>JulyR!J15</f>
        <v>120</v>
      </c>
      <c r="F15" s="9">
        <f>JulyR!K15</f>
        <v>165</v>
      </c>
      <c r="G15" s="9">
        <f>JulyR!L15</f>
        <v>7058</v>
      </c>
      <c r="H15" s="9">
        <f>JulyR!M15</f>
        <v>42</v>
      </c>
      <c r="I15" s="9">
        <f>JulyR!N15</f>
        <v>37</v>
      </c>
      <c r="J15" s="9">
        <f>JulyR!B15</f>
        <v>576</v>
      </c>
      <c r="K15" s="9">
        <f>JulyR!C15</f>
        <v>363</v>
      </c>
      <c r="L15" s="9">
        <f>JulyR!D15</f>
        <v>213</v>
      </c>
      <c r="M15" s="9"/>
      <c r="N15" s="9">
        <f>JulyR!G15</f>
        <v>79</v>
      </c>
      <c r="O15" s="9">
        <f>JulyR!O15</f>
        <v>817</v>
      </c>
      <c r="P15" s="9">
        <f>JulyR!P15</f>
        <v>4</v>
      </c>
      <c r="Q15" s="9">
        <f>JulyR!Q15</f>
        <v>7</v>
      </c>
      <c r="R15" s="9">
        <f>JulyR!R15</f>
        <v>0</v>
      </c>
      <c r="S15" s="9">
        <f>JulyR!E15</f>
        <v>257</v>
      </c>
      <c r="T15" s="9">
        <f>JulyR!F15</f>
        <v>173</v>
      </c>
    </row>
    <row r="16" spans="1:20">
      <c r="A16" s="5" t="s">
        <v>70</v>
      </c>
      <c r="B16" s="5">
        <f>'YTD Totals'!B16</f>
        <v>27763</v>
      </c>
      <c r="C16" s="5">
        <f>SUM(C12:C15)</f>
        <v>27763</v>
      </c>
      <c r="D16" s="5">
        <f t="shared" ref="D16:L16" si="1">SUM(D12:D15)</f>
        <v>26571</v>
      </c>
      <c r="E16" s="5">
        <f t="shared" si="1"/>
        <v>392</v>
      </c>
      <c r="F16" s="5">
        <f t="shared" si="1"/>
        <v>1581</v>
      </c>
      <c r="G16" s="5">
        <f t="shared" si="1"/>
        <v>26035</v>
      </c>
      <c r="H16" s="5">
        <f t="shared" si="1"/>
        <v>149</v>
      </c>
      <c r="I16" s="5">
        <f t="shared" si="1"/>
        <v>232</v>
      </c>
      <c r="J16" s="5">
        <f t="shared" si="1"/>
        <v>2019</v>
      </c>
      <c r="K16" s="5">
        <f t="shared" si="1"/>
        <v>1275</v>
      </c>
      <c r="L16" s="5">
        <f t="shared" si="1"/>
        <v>744</v>
      </c>
      <c r="M16" s="5">
        <f>JulyR!U14</f>
        <v>101</v>
      </c>
      <c r="N16" s="5">
        <f t="shared" ref="N16:T16" si="2">SUM(N12:N15)</f>
        <v>262</v>
      </c>
      <c r="O16" s="5">
        <f t="shared" si="2"/>
        <v>3051</v>
      </c>
      <c r="P16" s="5">
        <f>SUM(Q12:Q15)</f>
        <v>18</v>
      </c>
      <c r="Q16" s="5">
        <f>SUM(P12:P15)</f>
        <v>11</v>
      </c>
      <c r="R16" s="5">
        <f t="shared" si="2"/>
        <v>5</v>
      </c>
      <c r="S16" s="5">
        <f t="shared" si="2"/>
        <v>784</v>
      </c>
      <c r="T16" s="5">
        <f t="shared" si="2"/>
        <v>564</v>
      </c>
    </row>
    <row r="17" spans="1:20">
      <c r="A17" s="8" t="s">
        <v>21</v>
      </c>
      <c r="B17" s="8">
        <f>'YTD Totals'!B17</f>
        <v>8961</v>
      </c>
      <c r="C17" s="8">
        <f>B17</f>
        <v>8961</v>
      </c>
      <c r="D17" s="8">
        <f>JulyR!I16</f>
        <v>8991</v>
      </c>
      <c r="E17" s="8">
        <f>JulyR!J16</f>
        <v>31</v>
      </c>
      <c r="F17" s="8">
        <f>JulyR!K16</f>
        <v>1</v>
      </c>
      <c r="G17" s="8">
        <f>JulyR!L16</f>
        <v>8847</v>
      </c>
      <c r="H17" s="8">
        <f>JulyR!M16</f>
        <v>7</v>
      </c>
      <c r="I17" s="8">
        <f>JulyR!N16</f>
        <v>0</v>
      </c>
      <c r="J17" s="8">
        <f>JulyR!B16</f>
        <v>279</v>
      </c>
      <c r="K17" s="8">
        <f>JulyR!C16</f>
        <v>116</v>
      </c>
      <c r="L17" s="8">
        <f>JulyR!D16</f>
        <v>163</v>
      </c>
      <c r="M17" s="8">
        <f>JulyR!U15</f>
        <v>31</v>
      </c>
      <c r="N17" s="8">
        <f>JulyR!G16</f>
        <v>28</v>
      </c>
      <c r="O17" s="8">
        <f>JulyR!O16</f>
        <v>421</v>
      </c>
      <c r="P17" s="8">
        <f>JulyR!P16</f>
        <v>2</v>
      </c>
      <c r="Q17" s="8">
        <f>JulyR!Q16</f>
        <v>2</v>
      </c>
      <c r="R17" s="8">
        <f>JulyR!R16</f>
        <v>0</v>
      </c>
      <c r="S17" s="8">
        <f>JulyR!E16</f>
        <v>130</v>
      </c>
      <c r="T17" s="8">
        <f>JulyR!F16</f>
        <v>27</v>
      </c>
    </row>
    <row r="18" spans="1:20">
      <c r="A18" s="7" t="s">
        <v>22</v>
      </c>
      <c r="B18" s="7">
        <f>'YTD Totals'!B18</f>
        <v>16538</v>
      </c>
      <c r="C18" s="7">
        <f t="shared" ref="C18:C44" si="3">B18</f>
        <v>16538</v>
      </c>
      <c r="D18" s="7">
        <f>JulyR!I17</f>
        <v>16532</v>
      </c>
      <c r="E18" s="7">
        <f>JulyR!J17</f>
        <v>135</v>
      </c>
      <c r="F18" s="7">
        <f>JulyR!K17</f>
        <v>107</v>
      </c>
      <c r="G18" s="7">
        <f>JulyR!L17</f>
        <v>16296</v>
      </c>
      <c r="H18" s="7">
        <f>JulyR!M17</f>
        <v>66</v>
      </c>
      <c r="I18" s="7">
        <f>JulyR!N17</f>
        <v>16</v>
      </c>
      <c r="J18" s="7">
        <f>JulyR!B17</f>
        <v>1364</v>
      </c>
      <c r="K18" s="7">
        <f>JulyR!C17</f>
        <v>689</v>
      </c>
      <c r="L18" s="7">
        <f>JulyR!D17</f>
        <v>675</v>
      </c>
      <c r="M18" s="7">
        <f>JulyR!U16</f>
        <v>372</v>
      </c>
      <c r="N18" s="7">
        <f>JulyR!G17</f>
        <v>146</v>
      </c>
      <c r="O18" s="7">
        <f>JulyR!O17</f>
        <v>2317</v>
      </c>
      <c r="P18" s="7">
        <f>JulyR!P17</f>
        <v>1</v>
      </c>
      <c r="Q18" s="7">
        <f>JulyR!Q17</f>
        <v>9</v>
      </c>
      <c r="R18" s="7">
        <f>JulyR!R17</f>
        <v>0</v>
      </c>
      <c r="S18" s="7">
        <f>JulyR!E17</f>
        <v>361</v>
      </c>
      <c r="T18" s="7">
        <f>JulyR!F17</f>
        <v>506</v>
      </c>
    </row>
    <row r="19" spans="1:20">
      <c r="A19" s="8" t="s">
        <v>23</v>
      </c>
      <c r="B19" s="8">
        <f>'YTD Totals'!B19</f>
        <v>11179</v>
      </c>
      <c r="C19" s="8">
        <f t="shared" si="3"/>
        <v>11179</v>
      </c>
      <c r="D19" s="8">
        <f>JulyR!I18</f>
        <v>11211</v>
      </c>
      <c r="E19" s="8">
        <f>JulyR!J18</f>
        <v>35</v>
      </c>
      <c r="F19" s="8">
        <f>JulyR!K18</f>
        <v>3</v>
      </c>
      <c r="G19" s="8">
        <f>JulyR!L18</f>
        <v>11082</v>
      </c>
      <c r="H19" s="8">
        <f>JulyR!M18</f>
        <v>6</v>
      </c>
      <c r="I19" s="8">
        <f>JulyR!N18</f>
        <v>0</v>
      </c>
      <c r="J19" s="8">
        <f>JulyR!B18</f>
        <v>386</v>
      </c>
      <c r="K19" s="8">
        <f>JulyR!C18</f>
        <v>212</v>
      </c>
      <c r="L19" s="8">
        <f>JulyR!D18</f>
        <v>174</v>
      </c>
      <c r="M19" s="8">
        <f>JulyR!U4</f>
        <v>1</v>
      </c>
      <c r="N19" s="8">
        <f>JulyR!G18</f>
        <v>26</v>
      </c>
      <c r="O19" s="8">
        <f>JulyR!O18</f>
        <v>112</v>
      </c>
      <c r="P19" s="8">
        <f>JulyR!P18</f>
        <v>1</v>
      </c>
      <c r="Q19" s="8">
        <f>JulyR!Q18</f>
        <v>0</v>
      </c>
      <c r="R19" s="8">
        <f>JulyR!R18</f>
        <v>0</v>
      </c>
      <c r="S19" s="8">
        <f>JulyR!E18</f>
        <v>123</v>
      </c>
      <c r="T19" s="8">
        <f>JulyR!F18</f>
        <v>78</v>
      </c>
    </row>
    <row r="20" spans="1:20">
      <c r="A20" s="7" t="s">
        <v>24</v>
      </c>
      <c r="B20" s="7">
        <f>'YTD Totals'!B20</f>
        <v>31360</v>
      </c>
      <c r="C20" s="7">
        <f t="shared" si="3"/>
        <v>31360</v>
      </c>
      <c r="D20" s="7">
        <f>JulyR!I19</f>
        <v>31574</v>
      </c>
      <c r="E20" s="7">
        <f>JulyR!J19</f>
        <v>226</v>
      </c>
      <c r="F20" s="7">
        <f>JulyR!K19</f>
        <v>17</v>
      </c>
      <c r="G20" s="7">
        <f>JulyR!L19</f>
        <v>30099</v>
      </c>
      <c r="H20" s="7">
        <f>JulyR!M19</f>
        <v>64</v>
      </c>
      <c r="I20" s="7">
        <f>JulyR!N19</f>
        <v>4</v>
      </c>
      <c r="J20" s="7">
        <f>JulyR!B19</f>
        <v>197</v>
      </c>
      <c r="K20" s="7">
        <f>JulyR!C19</f>
        <v>121</v>
      </c>
      <c r="L20" s="7">
        <f>JulyR!D19</f>
        <v>76</v>
      </c>
      <c r="M20" s="7">
        <f>JulyR!U27</f>
        <v>190</v>
      </c>
      <c r="N20" s="7">
        <f>JulyR!G19</f>
        <v>46</v>
      </c>
      <c r="O20" s="7">
        <f>JulyR!O19</f>
        <v>2993</v>
      </c>
      <c r="P20" s="7">
        <f>JulyR!P19</f>
        <v>0</v>
      </c>
      <c r="Q20" s="7">
        <f>JulyR!Q19</f>
        <v>4</v>
      </c>
      <c r="R20" s="7">
        <f>JulyR!R19</f>
        <v>0</v>
      </c>
      <c r="S20" s="7">
        <f>JulyR!E19</f>
        <v>0</v>
      </c>
      <c r="T20" s="7">
        <f>JulyR!F19</f>
        <v>192</v>
      </c>
    </row>
    <row r="21" spans="1:20">
      <c r="A21" s="8" t="s">
        <v>173</v>
      </c>
      <c r="B21" s="8">
        <f>'YTD Totals'!B21</f>
        <v>8584</v>
      </c>
      <c r="C21" s="8">
        <f t="shared" si="3"/>
        <v>8584</v>
      </c>
      <c r="D21" s="8">
        <f>JulyR!I20</f>
        <v>7693</v>
      </c>
      <c r="E21" s="8">
        <f>JulyR!J20</f>
        <v>0</v>
      </c>
      <c r="F21" s="8">
        <f>JulyR!K20</f>
        <v>891</v>
      </c>
      <c r="G21" s="8">
        <f>JulyR!L20</f>
        <v>6463</v>
      </c>
      <c r="H21" s="8">
        <f>JulyR!M20</f>
        <v>0</v>
      </c>
      <c r="I21" s="8">
        <f>JulyR!N20</f>
        <v>815</v>
      </c>
      <c r="J21" s="8">
        <f>JulyR!B20</f>
        <v>14</v>
      </c>
      <c r="K21" s="8">
        <f>JulyR!C20</f>
        <v>8</v>
      </c>
      <c r="L21" s="8">
        <f>JulyR!D20</f>
        <v>6</v>
      </c>
      <c r="M21" s="8">
        <f>JulyR!U17</f>
        <v>3</v>
      </c>
      <c r="N21" s="8">
        <f>JulyR!G20</f>
        <v>6</v>
      </c>
      <c r="O21" s="8">
        <f>JulyR!O20</f>
        <v>4783</v>
      </c>
      <c r="P21" s="8">
        <f>JulyR!P20</f>
        <v>433</v>
      </c>
      <c r="Q21" s="8">
        <f>JulyR!Q20</f>
        <v>3</v>
      </c>
      <c r="R21" s="8">
        <f>JulyR!R20</f>
        <v>4</v>
      </c>
      <c r="S21" s="8">
        <f>JulyR!E20</f>
        <v>15</v>
      </c>
      <c r="T21" s="8">
        <f>JulyR!F20</f>
        <v>1</v>
      </c>
    </row>
    <row r="22" spans="1:20">
      <c r="A22" s="7" t="s">
        <v>25</v>
      </c>
      <c r="B22" s="7">
        <f>'YTD Totals'!B22</f>
        <v>25750</v>
      </c>
      <c r="C22" s="7">
        <f t="shared" si="3"/>
        <v>25750</v>
      </c>
      <c r="D22" s="7">
        <f>JulyR!I21</f>
        <v>25748</v>
      </c>
      <c r="E22" s="7">
        <f>JulyR!J21</f>
        <v>94</v>
      </c>
      <c r="F22" s="7">
        <f>JulyR!K21</f>
        <v>95</v>
      </c>
      <c r="G22" s="7">
        <f>JulyR!L21</f>
        <v>25111</v>
      </c>
      <c r="H22" s="7">
        <f>JulyR!M21</f>
        <v>51</v>
      </c>
      <c r="I22" s="7">
        <f>JulyR!N21</f>
        <v>26</v>
      </c>
      <c r="J22" s="7">
        <f>JulyR!B21</f>
        <v>1830</v>
      </c>
      <c r="K22" s="7">
        <f>JulyR!C21</f>
        <v>1187</v>
      </c>
      <c r="L22" s="7">
        <f>JulyR!D21</f>
        <v>643</v>
      </c>
      <c r="M22" s="7">
        <f>JulyR!U6</f>
        <v>114</v>
      </c>
      <c r="N22" s="7">
        <f>JulyR!G21</f>
        <v>255</v>
      </c>
      <c r="O22" s="7">
        <f>JulyR!O21</f>
        <v>4328</v>
      </c>
      <c r="P22" s="7">
        <f>JulyR!P21</f>
        <v>5</v>
      </c>
      <c r="Q22" s="7">
        <f>JulyR!Q21</f>
        <v>16</v>
      </c>
      <c r="R22" s="7">
        <f>JulyR!R21</f>
        <v>1</v>
      </c>
      <c r="S22" s="7">
        <f>JulyR!E21</f>
        <v>291</v>
      </c>
      <c r="T22" s="7">
        <f>JulyR!F21</f>
        <v>397</v>
      </c>
    </row>
    <row r="23" spans="1:20">
      <c r="A23" s="8" t="s">
        <v>26</v>
      </c>
      <c r="B23" s="8">
        <f>'YTD Totals'!B23</f>
        <v>13772</v>
      </c>
      <c r="C23" s="8">
        <f t="shared" si="3"/>
        <v>13772</v>
      </c>
      <c r="D23" s="8">
        <f>JulyR!I22</f>
        <v>13824</v>
      </c>
      <c r="E23" s="8">
        <f>JulyR!J22</f>
        <v>81</v>
      </c>
      <c r="F23" s="8">
        <f>JulyR!K22</f>
        <v>31</v>
      </c>
      <c r="G23" s="8">
        <f>JulyR!L22</f>
        <v>13287</v>
      </c>
      <c r="H23" s="8">
        <f>JulyR!M22</f>
        <v>9</v>
      </c>
      <c r="I23" s="8">
        <f>JulyR!N22</f>
        <v>1</v>
      </c>
      <c r="J23" s="8">
        <f>JulyR!B22</f>
        <v>58</v>
      </c>
      <c r="K23" s="8">
        <f>JulyR!C22</f>
        <v>45</v>
      </c>
      <c r="L23" s="8">
        <f>JulyR!D22</f>
        <v>13</v>
      </c>
      <c r="M23" s="8">
        <f>JulyR!U18</f>
        <v>23</v>
      </c>
      <c r="N23" s="8">
        <f>JulyR!G22</f>
        <v>18</v>
      </c>
      <c r="O23" s="8">
        <f>JulyR!O22</f>
        <v>1685</v>
      </c>
      <c r="P23" s="8">
        <f>JulyR!P22</f>
        <v>5</v>
      </c>
      <c r="Q23" s="8">
        <f>JulyR!Q22</f>
        <v>3</v>
      </c>
      <c r="R23" s="8">
        <f>JulyR!R22</f>
        <v>0</v>
      </c>
      <c r="S23" s="8">
        <f>JulyR!E22</f>
        <v>76</v>
      </c>
      <c r="T23" s="8">
        <f>JulyR!F22</f>
        <v>15</v>
      </c>
    </row>
    <row r="24" spans="1:20">
      <c r="A24" s="7" t="s">
        <v>27</v>
      </c>
      <c r="B24" s="7">
        <f>'YTD Totals'!B24</f>
        <v>22008</v>
      </c>
      <c r="C24" s="7">
        <f t="shared" si="3"/>
        <v>22008</v>
      </c>
      <c r="D24" s="7">
        <f>JulyR!I23</f>
        <v>22187</v>
      </c>
      <c r="E24" s="7">
        <f>JulyR!J23</f>
        <v>209</v>
      </c>
      <c r="F24" s="7">
        <f>JulyR!K23</f>
        <v>29</v>
      </c>
      <c r="G24" s="7">
        <f>JulyR!L23</f>
        <v>21561</v>
      </c>
      <c r="H24" s="7">
        <f>JulyR!M23</f>
        <v>134</v>
      </c>
      <c r="I24" s="7">
        <f>JulyR!N23</f>
        <v>2</v>
      </c>
      <c r="J24" s="7">
        <f>JulyR!B23</f>
        <v>2984</v>
      </c>
      <c r="K24" s="7">
        <f>JulyR!C23</f>
        <v>1489</v>
      </c>
      <c r="L24" s="7">
        <f>JulyR!D23</f>
        <v>1495</v>
      </c>
      <c r="M24" s="7">
        <f>JulyR!U19</f>
        <v>263</v>
      </c>
      <c r="N24" s="7">
        <f>JulyR!G23</f>
        <v>318</v>
      </c>
      <c r="O24" s="7">
        <f>JulyR!O23</f>
        <v>3329</v>
      </c>
      <c r="P24" s="7">
        <f>JulyR!P23</f>
        <v>23</v>
      </c>
      <c r="Q24" s="7">
        <f>JulyR!Q23</f>
        <v>9</v>
      </c>
      <c r="R24" s="7">
        <f>JulyR!R23</f>
        <v>1</v>
      </c>
      <c r="S24" s="7">
        <f>JulyR!E23</f>
        <v>456</v>
      </c>
      <c r="T24" s="7">
        <f>JulyR!F23</f>
        <v>505</v>
      </c>
    </row>
    <row r="25" spans="1:20">
      <c r="A25" s="8" t="s">
        <v>28</v>
      </c>
      <c r="B25" s="8">
        <f>'YTD Totals'!B25</f>
        <v>91003</v>
      </c>
      <c r="C25" s="8">
        <f t="shared" si="3"/>
        <v>91003</v>
      </c>
      <c r="D25" s="8">
        <f>JulyR!I24</f>
        <v>90659</v>
      </c>
      <c r="E25" s="8">
        <f>JulyR!J24</f>
        <v>720</v>
      </c>
      <c r="F25" s="8">
        <f>JulyR!K24</f>
        <v>1029</v>
      </c>
      <c r="G25" s="8">
        <f>JulyR!L24</f>
        <v>81793</v>
      </c>
      <c r="H25" s="8">
        <f>JulyR!M24</f>
        <v>456</v>
      </c>
      <c r="I25" s="8">
        <f>JulyR!N24</f>
        <v>255</v>
      </c>
      <c r="J25" s="8">
        <f>JulyR!B24</f>
        <v>6186</v>
      </c>
      <c r="K25" s="8">
        <f>JulyR!C24</f>
        <v>3580</v>
      </c>
      <c r="L25" s="8">
        <f>JulyR!D24</f>
        <v>2606</v>
      </c>
      <c r="M25" s="8">
        <f>JulyR!U20</f>
        <v>1834</v>
      </c>
      <c r="N25" s="8">
        <f>JulyR!G24</f>
        <v>547</v>
      </c>
      <c r="O25" s="8">
        <f>JulyR!O24</f>
        <v>17440</v>
      </c>
      <c r="P25" s="8">
        <f>JulyR!P24</f>
        <v>42</v>
      </c>
      <c r="Q25" s="8">
        <f>JulyR!Q24</f>
        <v>26</v>
      </c>
      <c r="R25" s="8">
        <f>JulyR!R24</f>
        <v>1</v>
      </c>
      <c r="S25" s="8">
        <f>JulyR!E24</f>
        <v>1202</v>
      </c>
      <c r="T25" s="8">
        <f>JulyR!F24</f>
        <v>1470</v>
      </c>
    </row>
    <row r="26" spans="1:20">
      <c r="A26" s="7" t="s">
        <v>29</v>
      </c>
      <c r="B26" s="7">
        <f>'YTD Totals'!B26</f>
        <v>13229</v>
      </c>
      <c r="C26" s="7">
        <f t="shared" si="3"/>
        <v>13229</v>
      </c>
      <c r="D26" s="7">
        <f>JulyR!I25</f>
        <v>13126</v>
      </c>
      <c r="E26" s="7">
        <f>JulyR!J25</f>
        <v>163</v>
      </c>
      <c r="F26" s="7">
        <f>JulyR!K25</f>
        <v>262</v>
      </c>
      <c r="G26" s="7">
        <f>JulyR!L25</f>
        <v>12874</v>
      </c>
      <c r="H26" s="7">
        <f>JulyR!M25</f>
        <v>60</v>
      </c>
      <c r="I26" s="7">
        <f>JulyR!N25</f>
        <v>26</v>
      </c>
      <c r="J26" s="7">
        <f>JulyR!B25</f>
        <v>1154</v>
      </c>
      <c r="K26" s="7">
        <f>JulyR!C25</f>
        <v>622</v>
      </c>
      <c r="L26" s="7">
        <f>JulyR!D25</f>
        <v>532</v>
      </c>
      <c r="M26" s="7">
        <f>JulyR!U21</f>
        <v>57</v>
      </c>
      <c r="N26" s="7">
        <f>JulyR!G25</f>
        <v>91</v>
      </c>
      <c r="O26" s="7">
        <f>JulyR!O25</f>
        <v>872</v>
      </c>
      <c r="P26" s="7">
        <f>JulyR!P25</f>
        <v>2</v>
      </c>
      <c r="Q26" s="7">
        <f>JulyR!Q25</f>
        <v>2</v>
      </c>
      <c r="R26" s="7">
        <f>JulyR!R25</f>
        <v>1</v>
      </c>
      <c r="S26" s="7">
        <f>JulyR!E25</f>
        <v>272</v>
      </c>
      <c r="T26" s="7">
        <f>JulyR!F25</f>
        <v>172</v>
      </c>
    </row>
    <row r="27" spans="1:20">
      <c r="A27" s="8" t="s">
        <v>30</v>
      </c>
      <c r="B27" s="8">
        <f>'YTD Totals'!B27</f>
        <v>0</v>
      </c>
      <c r="C27" s="8">
        <f t="shared" si="3"/>
        <v>0</v>
      </c>
      <c r="D27" s="8">
        <f>JulyR!I26</f>
        <v>0</v>
      </c>
      <c r="E27" s="8">
        <f>JulyR!J26</f>
        <v>0</v>
      </c>
      <c r="F27" s="8">
        <f>JulyR!K26</f>
        <v>0</v>
      </c>
      <c r="G27" s="8">
        <f>JulyR!L26</f>
        <v>0</v>
      </c>
      <c r="H27" s="8">
        <f>JulyR!M26</f>
        <v>0</v>
      </c>
      <c r="I27" s="8">
        <f>JulyR!N26</f>
        <v>0</v>
      </c>
      <c r="J27" s="8">
        <f>JulyR!B26</f>
        <v>0</v>
      </c>
      <c r="K27" s="8">
        <f>JulyR!C26</f>
        <v>0</v>
      </c>
      <c r="L27" s="8">
        <f>JulyR!D26</f>
        <v>0</v>
      </c>
      <c r="M27" s="8">
        <f>JulyR!U22</f>
        <v>419</v>
      </c>
      <c r="N27" s="8">
        <f>JulyR!G26</f>
        <v>0</v>
      </c>
      <c r="O27" s="8">
        <f>JulyR!O26</f>
        <v>352</v>
      </c>
      <c r="P27" s="8">
        <f>JulyR!P26</f>
        <v>2</v>
      </c>
      <c r="Q27" s="8">
        <f>JulyR!Q26</f>
        <v>1</v>
      </c>
      <c r="R27" s="8">
        <f>JulyR!R26</f>
        <v>0</v>
      </c>
      <c r="S27" s="8">
        <f>JulyR!E26</f>
        <v>0</v>
      </c>
      <c r="T27" s="8">
        <f>JulyR!F26</f>
        <v>0</v>
      </c>
    </row>
    <row r="28" spans="1:20">
      <c r="A28" s="7" t="s">
        <v>31</v>
      </c>
      <c r="B28" s="7">
        <f>'YTD Totals'!B28</f>
        <v>14036</v>
      </c>
      <c r="C28" s="7">
        <f t="shared" si="3"/>
        <v>14036</v>
      </c>
      <c r="D28" s="7">
        <f>JulyR!I27</f>
        <v>14111</v>
      </c>
      <c r="E28" s="7">
        <f>JulyR!J27</f>
        <v>88</v>
      </c>
      <c r="F28" s="7">
        <f>JulyR!K27</f>
        <v>14</v>
      </c>
      <c r="G28" s="7">
        <f>JulyR!L27</f>
        <v>13878</v>
      </c>
      <c r="H28" s="7">
        <f>JulyR!M27</f>
        <v>32</v>
      </c>
      <c r="I28" s="7">
        <f>JulyR!N27</f>
        <v>2</v>
      </c>
      <c r="J28" s="7">
        <f>JulyR!B27</f>
        <v>1046</v>
      </c>
      <c r="K28" s="7">
        <f>JulyR!C27</f>
        <v>464</v>
      </c>
      <c r="L28" s="7">
        <f>JulyR!D27</f>
        <v>582</v>
      </c>
      <c r="M28" s="7">
        <f>JulyR!U23</f>
        <v>98</v>
      </c>
      <c r="N28" s="7">
        <f>JulyR!G27</f>
        <v>100</v>
      </c>
      <c r="O28" s="7">
        <f>JulyR!O27</f>
        <v>1040</v>
      </c>
      <c r="P28" s="7">
        <f>JulyR!P27</f>
        <v>5</v>
      </c>
      <c r="Q28" s="7">
        <f>JulyR!Q27</f>
        <v>5</v>
      </c>
      <c r="R28" s="7">
        <f>JulyR!R27</f>
        <v>0</v>
      </c>
      <c r="S28" s="7">
        <f>JulyR!E27</f>
        <v>172</v>
      </c>
      <c r="T28" s="7">
        <f>JulyR!F27</f>
        <v>188</v>
      </c>
    </row>
    <row r="29" spans="1:20">
      <c r="A29" s="8" t="s">
        <v>32</v>
      </c>
      <c r="B29" s="8">
        <f>'YTD Totals'!B29</f>
        <v>3819</v>
      </c>
      <c r="C29" s="8">
        <f t="shared" si="3"/>
        <v>3819</v>
      </c>
      <c r="D29" s="8">
        <f>JulyR!I28</f>
        <v>3837</v>
      </c>
      <c r="E29" s="8">
        <f>JulyR!J28</f>
        <v>28</v>
      </c>
      <c r="F29" s="8">
        <f>JulyR!K28</f>
        <v>10</v>
      </c>
      <c r="G29" s="8">
        <f>JulyR!L28</f>
        <v>3819</v>
      </c>
      <c r="H29" s="8">
        <f>JulyR!M28</f>
        <v>17</v>
      </c>
      <c r="I29" s="8">
        <f>JulyR!N28</f>
        <v>1</v>
      </c>
      <c r="J29" s="8">
        <f>JulyR!B28</f>
        <v>375</v>
      </c>
      <c r="K29" s="8">
        <f>JulyR!C28</f>
        <v>167</v>
      </c>
      <c r="L29" s="8">
        <f>JulyR!D28</f>
        <v>208</v>
      </c>
      <c r="M29" s="8">
        <f>JulyR!U25</f>
        <v>33</v>
      </c>
      <c r="N29" s="8">
        <f>JulyR!G28</f>
        <v>47</v>
      </c>
      <c r="O29" s="8">
        <f>JulyR!O28</f>
        <v>583</v>
      </c>
      <c r="P29" s="8">
        <f>JulyR!P28</f>
        <v>2</v>
      </c>
      <c r="Q29" s="8">
        <f>JulyR!Q28</f>
        <v>0</v>
      </c>
      <c r="R29" s="8">
        <f>JulyR!R28</f>
        <v>0</v>
      </c>
      <c r="S29" s="8">
        <f>JulyR!E28</f>
        <v>76</v>
      </c>
      <c r="T29" s="8">
        <f>JulyR!F28</f>
        <v>67</v>
      </c>
    </row>
    <row r="30" spans="1:20">
      <c r="A30" s="7" t="s">
        <v>33</v>
      </c>
      <c r="B30" s="7">
        <f>'YTD Totals'!B30</f>
        <v>16725</v>
      </c>
      <c r="C30" s="7">
        <f t="shared" si="3"/>
        <v>16725</v>
      </c>
      <c r="D30" s="7">
        <f>JulyR!I29</f>
        <v>16770</v>
      </c>
      <c r="E30" s="7">
        <f>JulyR!J29</f>
        <v>156</v>
      </c>
      <c r="F30" s="7">
        <f>JulyR!K29</f>
        <v>114</v>
      </c>
      <c r="G30" s="7">
        <f>JulyR!L29</f>
        <v>16617</v>
      </c>
      <c r="H30" s="7">
        <f>JulyR!M29</f>
        <v>79</v>
      </c>
      <c r="I30" s="7">
        <f>JulyR!N29</f>
        <v>12</v>
      </c>
      <c r="J30" s="7">
        <f>JulyR!B29</f>
        <v>3002</v>
      </c>
      <c r="K30" s="7">
        <f>JulyR!C29</f>
        <v>1335</v>
      </c>
      <c r="L30" s="7">
        <f>JulyR!D29</f>
        <v>1667</v>
      </c>
      <c r="M30" s="7">
        <f>JulyR!U26</f>
        <v>101</v>
      </c>
      <c r="N30" s="7">
        <f>JulyR!G29</f>
        <v>268</v>
      </c>
      <c r="O30" s="7">
        <f>JulyR!O29</f>
        <v>1781</v>
      </c>
      <c r="P30" s="7">
        <f>JulyR!P29</f>
        <v>11</v>
      </c>
      <c r="Q30" s="7">
        <f>JulyR!Q29</f>
        <v>9</v>
      </c>
      <c r="R30" s="7">
        <f>JulyR!R29</f>
        <v>1</v>
      </c>
      <c r="S30" s="7">
        <f>JulyR!E29</f>
        <v>420</v>
      </c>
      <c r="T30" s="7">
        <f>JulyR!F29</f>
        <v>386</v>
      </c>
    </row>
    <row r="31" spans="1:20">
      <c r="A31" s="8" t="s">
        <v>34</v>
      </c>
      <c r="B31" s="8">
        <f>'YTD Totals'!B31</f>
        <v>802</v>
      </c>
      <c r="C31" s="8">
        <f t="shared" si="3"/>
        <v>802</v>
      </c>
      <c r="D31" s="8">
        <f>JulyR!I30</f>
        <v>803</v>
      </c>
      <c r="E31" s="8">
        <f>JulyR!J30</f>
        <v>1</v>
      </c>
      <c r="F31" s="8">
        <f>JulyR!K30</f>
        <v>0</v>
      </c>
      <c r="G31" s="8">
        <f>JulyR!L30</f>
        <v>715</v>
      </c>
      <c r="H31" s="8">
        <f>JulyR!M30</f>
        <v>2</v>
      </c>
      <c r="I31" s="8">
        <f>JulyR!N30</f>
        <v>0</v>
      </c>
      <c r="J31" s="8">
        <f>JulyR!B30</f>
        <v>29</v>
      </c>
      <c r="K31" s="8">
        <f>JulyR!C30</f>
        <v>19</v>
      </c>
      <c r="L31" s="8">
        <f>JulyR!D30</f>
        <v>10</v>
      </c>
      <c r="M31" s="8">
        <f>JulyR!U28</f>
        <v>26</v>
      </c>
      <c r="N31" s="8">
        <f>JulyR!G30</f>
        <v>10</v>
      </c>
      <c r="O31" s="8">
        <f>JulyR!O30</f>
        <v>418</v>
      </c>
      <c r="P31" s="8">
        <f>JulyR!P30</f>
        <v>49</v>
      </c>
      <c r="Q31" s="8">
        <f>JulyR!Q30</f>
        <v>4</v>
      </c>
      <c r="R31" s="8">
        <f>JulyR!R30</f>
        <v>18</v>
      </c>
      <c r="S31" s="8">
        <f>JulyR!E30</f>
        <v>33</v>
      </c>
      <c r="T31" s="8">
        <f>JulyR!F30</f>
        <v>5</v>
      </c>
    </row>
    <row r="32" spans="1:20">
      <c r="A32" s="7" t="s">
        <v>35</v>
      </c>
      <c r="B32" s="7">
        <f>'YTD Totals'!B32</f>
        <v>21340</v>
      </c>
      <c r="C32" s="7">
        <f t="shared" si="3"/>
        <v>21340</v>
      </c>
      <c r="D32" s="7">
        <f>JulyR!I31</f>
        <v>21363</v>
      </c>
      <c r="E32" s="7">
        <f>JulyR!J31</f>
        <v>29</v>
      </c>
      <c r="F32" s="7">
        <f>JulyR!K31</f>
        <v>7</v>
      </c>
      <c r="G32" s="7">
        <f>JulyR!L31</f>
        <v>20510</v>
      </c>
      <c r="H32" s="7">
        <f>JulyR!M31</f>
        <v>8</v>
      </c>
      <c r="I32" s="7">
        <f>JulyR!N31</f>
        <v>4</v>
      </c>
      <c r="J32" s="7">
        <f>JulyR!B31</f>
        <v>335</v>
      </c>
      <c r="K32" s="7">
        <f>JulyR!C31</f>
        <v>141</v>
      </c>
      <c r="L32" s="7">
        <f>JulyR!D31</f>
        <v>194</v>
      </c>
      <c r="M32" s="7">
        <f>JulyR!U29</f>
        <v>11</v>
      </c>
      <c r="N32" s="7">
        <f>JulyR!G31</f>
        <v>52</v>
      </c>
      <c r="O32" s="7">
        <f>JulyR!O31</f>
        <v>554</v>
      </c>
      <c r="P32" s="7">
        <f>JulyR!P31</f>
        <v>2</v>
      </c>
      <c r="Q32" s="7">
        <f>JulyR!Q31</f>
        <v>6</v>
      </c>
      <c r="R32" s="7">
        <f>JulyR!R31</f>
        <v>0</v>
      </c>
      <c r="S32" s="7">
        <f>JulyR!E31</f>
        <v>171</v>
      </c>
      <c r="T32" s="7">
        <f>JulyR!F31</f>
        <v>30</v>
      </c>
    </row>
    <row r="33" spans="1:20">
      <c r="A33" s="8" t="s">
        <v>36</v>
      </c>
      <c r="B33" s="8">
        <f>'YTD Totals'!B33</f>
        <v>23355</v>
      </c>
      <c r="C33" s="8">
        <f t="shared" si="3"/>
        <v>23355</v>
      </c>
      <c r="D33" s="8">
        <f>JulyR!I32</f>
        <v>23354</v>
      </c>
      <c r="E33" s="8">
        <f>JulyR!J32</f>
        <v>185</v>
      </c>
      <c r="F33" s="8">
        <f>JulyR!K32</f>
        <v>186</v>
      </c>
      <c r="G33" s="8">
        <f>JulyR!L32</f>
        <v>23164</v>
      </c>
      <c r="H33" s="8">
        <f>JulyR!M32</f>
        <v>62</v>
      </c>
      <c r="I33" s="8">
        <f>JulyR!N32</f>
        <v>39</v>
      </c>
      <c r="J33" s="8">
        <f>JulyR!B32</f>
        <v>2383</v>
      </c>
      <c r="K33" s="8">
        <f>JulyR!C32</f>
        <v>1481</v>
      </c>
      <c r="L33" s="8">
        <f>JulyR!D32</f>
        <v>902</v>
      </c>
      <c r="M33" s="8">
        <f>JulyR!U30</f>
        <v>186</v>
      </c>
      <c r="N33" s="8">
        <f>JulyR!G32</f>
        <v>324</v>
      </c>
      <c r="O33" s="8">
        <f>JulyR!O32</f>
        <v>2706</v>
      </c>
      <c r="P33" s="8">
        <f>JulyR!P32</f>
        <v>9</v>
      </c>
      <c r="Q33" s="8">
        <f>JulyR!Q32</f>
        <v>13</v>
      </c>
      <c r="R33" s="8">
        <f>JulyR!R32</f>
        <v>0</v>
      </c>
      <c r="S33" s="8">
        <f>JulyR!E32</f>
        <v>484</v>
      </c>
      <c r="T33" s="8">
        <f>JulyR!F32</f>
        <v>311</v>
      </c>
    </row>
    <row r="34" spans="1:20">
      <c r="A34" s="7" t="s">
        <v>37</v>
      </c>
      <c r="B34" s="7">
        <f>'YTD Totals'!B34</f>
        <v>22738</v>
      </c>
      <c r="C34" s="7">
        <f t="shared" si="3"/>
        <v>22738</v>
      </c>
      <c r="D34" s="7">
        <f>JulyR!I33</f>
        <v>22832</v>
      </c>
      <c r="E34" s="7">
        <f>JulyR!J33</f>
        <v>117</v>
      </c>
      <c r="F34" s="7">
        <f>JulyR!K33</f>
        <v>23</v>
      </c>
      <c r="G34" s="7">
        <f>JulyR!L33</f>
        <v>22583</v>
      </c>
      <c r="H34" s="7">
        <f>JulyR!M33</f>
        <v>38</v>
      </c>
      <c r="I34" s="7">
        <f>JulyR!N33</f>
        <v>8</v>
      </c>
      <c r="J34" s="7">
        <f>JulyR!B33</f>
        <v>1798</v>
      </c>
      <c r="K34" s="7">
        <f>JulyR!C33</f>
        <v>1383</v>
      </c>
      <c r="L34" s="7">
        <f>JulyR!D33</f>
        <v>415</v>
      </c>
      <c r="M34" s="7">
        <f>JulyR!U31</f>
        <v>58</v>
      </c>
      <c r="N34" s="7">
        <f>JulyR!G33</f>
        <v>237</v>
      </c>
      <c r="O34" s="7">
        <f>JulyR!O33</f>
        <v>2613</v>
      </c>
      <c r="P34" s="7">
        <f>JulyR!P33</f>
        <v>14</v>
      </c>
      <c r="Q34" s="7">
        <f>JulyR!Q33</f>
        <v>4</v>
      </c>
      <c r="R34" s="7">
        <f>JulyR!R33</f>
        <v>0</v>
      </c>
      <c r="S34" s="7">
        <f>JulyR!E33</f>
        <v>344</v>
      </c>
      <c r="T34" s="7">
        <f>JulyR!F33</f>
        <v>476</v>
      </c>
    </row>
    <row r="35" spans="1:20">
      <c r="A35" s="8" t="s">
        <v>38</v>
      </c>
      <c r="B35" s="8">
        <f>'YTD Totals'!B35</f>
        <v>10154</v>
      </c>
      <c r="C35" s="8">
        <f t="shared" si="3"/>
        <v>10154</v>
      </c>
      <c r="D35" s="8">
        <f>JulyR!I34</f>
        <v>10169</v>
      </c>
      <c r="E35" s="8">
        <f>JulyR!J34</f>
        <v>56</v>
      </c>
      <c r="F35" s="8">
        <f>JulyR!K34</f>
        <v>41</v>
      </c>
      <c r="G35" s="8">
        <f>JulyR!L34</f>
        <v>10033</v>
      </c>
      <c r="H35" s="8">
        <f>JulyR!M34</f>
        <v>15</v>
      </c>
      <c r="I35" s="8">
        <f>JulyR!N34</f>
        <v>4</v>
      </c>
      <c r="J35" s="8">
        <f>JulyR!B34</f>
        <v>1046</v>
      </c>
      <c r="K35" s="8">
        <f>JulyR!C34</f>
        <v>503</v>
      </c>
      <c r="L35" s="8">
        <f>JulyR!D34</f>
        <v>543</v>
      </c>
      <c r="M35" s="8">
        <f>JulyR!U32</f>
        <v>116</v>
      </c>
      <c r="N35" s="8">
        <f>JulyR!G34</f>
        <v>156</v>
      </c>
      <c r="O35" s="8">
        <f>JulyR!O34</f>
        <v>1342</v>
      </c>
      <c r="P35" s="8">
        <f>JulyR!P34</f>
        <v>9</v>
      </c>
      <c r="Q35" s="8">
        <f>JulyR!Q34</f>
        <v>2</v>
      </c>
      <c r="R35" s="8">
        <f>JulyR!R34</f>
        <v>0</v>
      </c>
      <c r="S35" s="8">
        <f>JulyR!E34</f>
        <v>125</v>
      </c>
      <c r="T35" s="8">
        <f>JulyR!F34</f>
        <v>205</v>
      </c>
    </row>
    <row r="36" spans="1:20">
      <c r="A36" s="7" t="s">
        <v>39</v>
      </c>
      <c r="B36" s="7">
        <f>'YTD Totals'!B36</f>
        <v>66448</v>
      </c>
      <c r="C36" s="7">
        <f t="shared" si="3"/>
        <v>66448</v>
      </c>
      <c r="D36" s="7">
        <f>JulyR!I35</f>
        <v>66784</v>
      </c>
      <c r="E36" s="7">
        <f>JulyR!J35</f>
        <v>442</v>
      </c>
      <c r="F36" s="7">
        <f>JulyR!K35</f>
        <v>107</v>
      </c>
      <c r="G36" s="7">
        <f>JulyR!L35</f>
        <v>64499</v>
      </c>
      <c r="H36" s="7">
        <f>JulyR!M35</f>
        <v>202</v>
      </c>
      <c r="I36" s="7">
        <f>JulyR!N35</f>
        <v>37</v>
      </c>
      <c r="J36" s="7">
        <f>JulyR!B35</f>
        <v>6941</v>
      </c>
      <c r="K36" s="7">
        <f>JulyR!C35</f>
        <v>3283</v>
      </c>
      <c r="L36" s="7">
        <f>JulyR!D35</f>
        <v>3658</v>
      </c>
      <c r="M36" s="7">
        <f>JulyR!U33</f>
        <v>436</v>
      </c>
      <c r="N36" s="7">
        <f>JulyR!G35</f>
        <v>700</v>
      </c>
      <c r="O36" s="7">
        <f>JulyR!O35</f>
        <v>12913</v>
      </c>
      <c r="P36" s="7">
        <f>JulyR!P35</f>
        <v>45</v>
      </c>
      <c r="Q36" s="7">
        <f>JulyR!Q35</f>
        <v>41</v>
      </c>
      <c r="R36" s="7">
        <f>JulyR!R35</f>
        <v>2</v>
      </c>
      <c r="S36" s="7">
        <f>JulyR!E35</f>
        <v>817</v>
      </c>
      <c r="T36" s="7">
        <f>JulyR!F35</f>
        <v>902</v>
      </c>
    </row>
    <row r="37" spans="1:20">
      <c r="A37" s="8" t="s">
        <v>40</v>
      </c>
      <c r="B37" s="8">
        <f>'YTD Totals'!B37</f>
        <v>21257</v>
      </c>
      <c r="C37" s="8">
        <f t="shared" si="3"/>
        <v>21257</v>
      </c>
      <c r="D37" s="8">
        <f>JulyR!I36</f>
        <v>21305</v>
      </c>
      <c r="E37" s="8">
        <f>JulyR!J36</f>
        <v>52</v>
      </c>
      <c r="F37" s="8">
        <f>JulyR!K36</f>
        <v>4</v>
      </c>
      <c r="G37" s="8">
        <f>JulyR!L36</f>
        <v>20984</v>
      </c>
      <c r="H37" s="8">
        <f>JulyR!M36</f>
        <v>15</v>
      </c>
      <c r="I37" s="8">
        <f>JulyR!N36</f>
        <v>3</v>
      </c>
      <c r="J37" s="8">
        <f>JulyR!B36</f>
        <v>1117</v>
      </c>
      <c r="K37" s="8">
        <f>JulyR!C36</f>
        <v>596</v>
      </c>
      <c r="L37" s="8">
        <f>JulyR!D36</f>
        <v>521</v>
      </c>
      <c r="M37" s="8">
        <f>JulyR!U34</f>
        <v>94</v>
      </c>
      <c r="N37" s="8">
        <f>JulyR!G36</f>
        <v>139</v>
      </c>
      <c r="O37" s="8">
        <f>JulyR!O36</f>
        <v>1363</v>
      </c>
      <c r="P37" s="8">
        <f>JulyR!P36</f>
        <v>7</v>
      </c>
      <c r="Q37" s="8">
        <f>JulyR!Q36</f>
        <v>8</v>
      </c>
      <c r="R37" s="8">
        <f>JulyR!R36</f>
        <v>0</v>
      </c>
      <c r="S37" s="8">
        <f>JulyR!E36</f>
        <v>388</v>
      </c>
      <c r="T37" s="8">
        <f>JulyR!F36</f>
        <v>191</v>
      </c>
    </row>
    <row r="38" spans="1:20">
      <c r="A38" s="7" t="s">
        <v>41</v>
      </c>
      <c r="B38" s="7">
        <f>'YTD Totals'!B38</f>
        <v>32372</v>
      </c>
      <c r="C38" s="7">
        <f t="shared" si="3"/>
        <v>32372</v>
      </c>
      <c r="D38" s="7">
        <f>JulyR!I37</f>
        <v>32348</v>
      </c>
      <c r="E38" s="7">
        <f>JulyR!J37</f>
        <v>90</v>
      </c>
      <c r="F38" s="7">
        <f>JulyR!K37</f>
        <v>114</v>
      </c>
      <c r="G38" s="7">
        <f>JulyR!L37</f>
        <v>31154</v>
      </c>
      <c r="H38" s="7">
        <f>JulyR!M37</f>
        <v>46</v>
      </c>
      <c r="I38" s="7">
        <f>JulyR!N37</f>
        <v>67</v>
      </c>
      <c r="J38" s="7">
        <f>JulyR!B37</f>
        <v>1604</v>
      </c>
      <c r="K38" s="7">
        <f>JulyR!C37</f>
        <v>731</v>
      </c>
      <c r="L38" s="7">
        <f>JulyR!D37</f>
        <v>873</v>
      </c>
      <c r="M38" s="7">
        <f>JulyR!U35</f>
        <v>168</v>
      </c>
      <c r="N38" s="7">
        <f>JulyR!G37</f>
        <v>270</v>
      </c>
      <c r="O38" s="7">
        <f>JulyR!O37</f>
        <v>6017</v>
      </c>
      <c r="P38" s="7">
        <f>JulyR!P37</f>
        <v>15</v>
      </c>
      <c r="Q38" s="7">
        <f>JulyR!Q37</f>
        <v>6</v>
      </c>
      <c r="R38" s="7">
        <f>JulyR!R37</f>
        <v>25</v>
      </c>
      <c r="S38" s="7">
        <f>JulyR!E37</f>
        <v>226</v>
      </c>
      <c r="T38" s="7">
        <f>JulyR!F37</f>
        <v>323</v>
      </c>
    </row>
    <row r="39" spans="1:20">
      <c r="A39" s="8" t="s">
        <v>42</v>
      </c>
      <c r="B39" s="8">
        <f>'YTD Totals'!B39</f>
        <v>8558</v>
      </c>
      <c r="C39" s="8">
        <f t="shared" si="3"/>
        <v>8558</v>
      </c>
      <c r="D39" s="8">
        <f>JulyR!I38</f>
        <v>8598</v>
      </c>
      <c r="E39" s="8">
        <f>JulyR!J38</f>
        <v>45</v>
      </c>
      <c r="F39" s="8">
        <f>JulyR!K38</f>
        <v>6</v>
      </c>
      <c r="G39" s="8">
        <f>JulyR!L38</f>
        <v>8594</v>
      </c>
      <c r="H39" s="8">
        <f>JulyR!M38</f>
        <v>26</v>
      </c>
      <c r="I39" s="8">
        <f>JulyR!N38</f>
        <v>1</v>
      </c>
      <c r="J39" s="8">
        <f>JulyR!B38</f>
        <v>113</v>
      </c>
      <c r="K39" s="8">
        <f>JulyR!C38</f>
        <v>77</v>
      </c>
      <c r="L39" s="8">
        <f>JulyR!D38</f>
        <v>36</v>
      </c>
      <c r="M39" s="8">
        <f>JulyR!U36</f>
        <v>0</v>
      </c>
      <c r="N39" s="8">
        <f>JulyR!G38</f>
        <v>18</v>
      </c>
      <c r="O39" s="8">
        <f>JulyR!O38</f>
        <v>222</v>
      </c>
      <c r="P39" s="8">
        <f>JulyR!P38</f>
        <v>1</v>
      </c>
      <c r="Q39" s="8">
        <f>JulyR!Q38</f>
        <v>0</v>
      </c>
      <c r="R39" s="8">
        <f>JulyR!R38</f>
        <v>0</v>
      </c>
      <c r="S39" s="8">
        <f>JulyR!E38</f>
        <v>85</v>
      </c>
      <c r="T39" s="8">
        <f>JulyR!F38</f>
        <v>26</v>
      </c>
    </row>
    <row r="40" spans="1:20">
      <c r="A40" s="10" t="s">
        <v>43</v>
      </c>
      <c r="B40" s="10">
        <f>'YTD Totals'!B40</f>
        <v>10804</v>
      </c>
      <c r="C40" s="10">
        <f t="shared" si="3"/>
        <v>10804</v>
      </c>
      <c r="D40" s="10">
        <f>JulyR!I39</f>
        <v>10804</v>
      </c>
      <c r="E40" s="10">
        <f>JulyR!J39</f>
        <v>0</v>
      </c>
      <c r="F40" s="10">
        <f>JulyR!K39</f>
        <v>0</v>
      </c>
      <c r="G40" s="10">
        <f>JulyR!L39</f>
        <v>9384</v>
      </c>
      <c r="H40" s="10">
        <f>JulyR!M39</f>
        <v>0</v>
      </c>
      <c r="I40" s="10">
        <f>JulyR!N39</f>
        <v>0</v>
      </c>
      <c r="J40" s="10">
        <f>JulyR!B39</f>
        <v>0</v>
      </c>
      <c r="K40" s="10">
        <f>JulyR!C39</f>
        <v>0</v>
      </c>
      <c r="L40" s="10">
        <f>JulyR!D39</f>
        <v>0</v>
      </c>
      <c r="M40" s="10"/>
      <c r="N40" s="10">
        <f>JulyR!G39</f>
        <v>0</v>
      </c>
      <c r="O40" s="10">
        <f>JulyR!O39</f>
        <v>202</v>
      </c>
      <c r="P40" s="10">
        <f>JulyR!P39</f>
        <v>1</v>
      </c>
      <c r="Q40" s="10">
        <f>JulyR!Q39</f>
        <v>0</v>
      </c>
      <c r="R40" s="10">
        <f>JulyR!R39</f>
        <v>0</v>
      </c>
      <c r="S40" s="10">
        <f>JulyR!E39</f>
        <v>0</v>
      </c>
      <c r="T40" s="10">
        <f>JulyR!F39</f>
        <v>0</v>
      </c>
    </row>
    <row r="41" spans="1:20">
      <c r="A41" s="10" t="s">
        <v>44</v>
      </c>
      <c r="B41" s="10">
        <f>'YTD Totals'!B41</f>
        <v>19580</v>
      </c>
      <c r="C41" s="10">
        <f t="shared" si="3"/>
        <v>19580</v>
      </c>
      <c r="D41" s="10">
        <f>JulyR!I40</f>
        <v>19580</v>
      </c>
      <c r="E41" s="10">
        <f>JulyR!J40</f>
        <v>0</v>
      </c>
      <c r="F41" s="10">
        <f>JulyR!K40</f>
        <v>0</v>
      </c>
      <c r="G41" s="10">
        <f>JulyR!L40</f>
        <v>15423</v>
      </c>
      <c r="H41" s="10">
        <f>JulyR!M40</f>
        <v>0</v>
      </c>
      <c r="I41" s="10">
        <f>JulyR!N40</f>
        <v>0</v>
      </c>
      <c r="J41" s="10">
        <f>JulyR!B40</f>
        <v>2</v>
      </c>
      <c r="K41" s="10">
        <f>JulyR!C40</f>
        <v>0</v>
      </c>
      <c r="L41" s="10">
        <f>JulyR!D40</f>
        <v>2</v>
      </c>
      <c r="M41" s="10"/>
      <c r="N41" s="10">
        <f>JulyR!G40</f>
        <v>1</v>
      </c>
      <c r="O41" s="10">
        <f>JulyR!O40</f>
        <v>440</v>
      </c>
      <c r="P41" s="10">
        <f>JulyR!P40</f>
        <v>4</v>
      </c>
      <c r="Q41" s="10">
        <f>JulyR!Q40</f>
        <v>0</v>
      </c>
      <c r="R41" s="10">
        <f>JulyR!R40</f>
        <v>0</v>
      </c>
      <c r="S41" s="10">
        <f>JulyR!E40</f>
        <v>0</v>
      </c>
      <c r="T41" s="10">
        <f>JulyR!F40</f>
        <v>0</v>
      </c>
    </row>
    <row r="42" spans="1:20">
      <c r="A42" s="10" t="s">
        <v>45</v>
      </c>
      <c r="B42" s="10">
        <f>'YTD Totals'!B42</f>
        <v>3730</v>
      </c>
      <c r="C42" s="10">
        <f t="shared" si="3"/>
        <v>3730</v>
      </c>
      <c r="D42" s="10">
        <f>JulyR!I41</f>
        <v>3730</v>
      </c>
      <c r="E42" s="10">
        <f>JulyR!J41</f>
        <v>0</v>
      </c>
      <c r="F42" s="10">
        <f>JulyR!K41</f>
        <v>0</v>
      </c>
      <c r="G42" s="10">
        <f>JulyR!L41</f>
        <v>3478</v>
      </c>
      <c r="H42" s="10">
        <f>JulyR!M41</f>
        <v>0</v>
      </c>
      <c r="I42" s="10">
        <f>JulyR!N41</f>
        <v>0</v>
      </c>
      <c r="J42" s="10">
        <f>JulyR!B41</f>
        <v>0</v>
      </c>
      <c r="K42" s="10">
        <f>JulyR!C41</f>
        <v>0</v>
      </c>
      <c r="L42" s="10">
        <f>JulyR!D41</f>
        <v>0</v>
      </c>
      <c r="M42" s="10"/>
      <c r="N42" s="10">
        <f>JulyR!G41</f>
        <v>0</v>
      </c>
      <c r="O42" s="10">
        <f>JulyR!O41</f>
        <v>298</v>
      </c>
      <c r="P42" s="10">
        <f>JulyR!P41</f>
        <v>1</v>
      </c>
      <c r="Q42" s="10">
        <f>JulyR!Q41</f>
        <v>0</v>
      </c>
      <c r="R42" s="10">
        <f>JulyR!R41</f>
        <v>0</v>
      </c>
      <c r="S42" s="10">
        <f>JulyR!E41</f>
        <v>0</v>
      </c>
      <c r="T42" s="10">
        <f>JulyR!F41</f>
        <v>0</v>
      </c>
    </row>
    <row r="43" spans="1:20">
      <c r="A43" s="10" t="s">
        <v>46</v>
      </c>
      <c r="B43" s="10">
        <f>'YTD Totals'!B43</f>
        <v>4938</v>
      </c>
      <c r="C43" s="10">
        <f t="shared" si="3"/>
        <v>4938</v>
      </c>
      <c r="D43" s="10">
        <f>JulyR!I42</f>
        <v>4937</v>
      </c>
      <c r="E43" s="10">
        <f>JulyR!J42</f>
        <v>0</v>
      </c>
      <c r="F43" s="10">
        <f>JulyR!K42</f>
        <v>1</v>
      </c>
      <c r="G43" s="10">
        <f>JulyR!L42</f>
        <v>4305</v>
      </c>
      <c r="H43" s="10">
        <f>JulyR!M42</f>
        <v>0</v>
      </c>
      <c r="I43" s="10">
        <f>JulyR!N42</f>
        <v>0</v>
      </c>
      <c r="J43" s="10">
        <f>JulyR!B42</f>
        <v>0</v>
      </c>
      <c r="K43" s="10">
        <f>JulyR!C42</f>
        <v>0</v>
      </c>
      <c r="L43" s="10">
        <f>JulyR!D42</f>
        <v>0</v>
      </c>
      <c r="M43" s="10"/>
      <c r="N43" s="10">
        <f>JulyR!G42</f>
        <v>0</v>
      </c>
      <c r="O43" s="10">
        <f>JulyR!O42</f>
        <v>202</v>
      </c>
      <c r="P43" s="10">
        <f>JulyR!P42</f>
        <v>0</v>
      </c>
      <c r="Q43" s="10">
        <f>JulyR!Q42</f>
        <v>0</v>
      </c>
      <c r="R43" s="10">
        <f>JulyR!R42</f>
        <v>0</v>
      </c>
      <c r="S43" s="10">
        <f>JulyR!E42</f>
        <v>0</v>
      </c>
      <c r="T43" s="10">
        <f>JulyR!F42</f>
        <v>0</v>
      </c>
    </row>
    <row r="44" spans="1:20">
      <c r="A44" s="10" t="s">
        <v>47</v>
      </c>
      <c r="B44" s="10">
        <f>'YTD Totals'!B44</f>
        <v>13451</v>
      </c>
      <c r="C44" s="10">
        <f t="shared" si="3"/>
        <v>13451</v>
      </c>
      <c r="D44" s="10">
        <f>JulyR!I43</f>
        <v>13451</v>
      </c>
      <c r="E44" s="10">
        <f>JulyR!J43</f>
        <v>0</v>
      </c>
      <c r="F44" s="10">
        <f>JulyR!K43</f>
        <v>0</v>
      </c>
      <c r="G44" s="10">
        <f>JulyR!L43</f>
        <v>9537</v>
      </c>
      <c r="H44" s="10">
        <f>JulyR!M43</f>
        <v>0</v>
      </c>
      <c r="I44" s="10">
        <f>JulyR!N43</f>
        <v>0</v>
      </c>
      <c r="J44" s="10">
        <f>JulyR!B43</f>
        <v>0</v>
      </c>
      <c r="K44" s="10">
        <f>JulyR!C43</f>
        <v>0</v>
      </c>
      <c r="L44" s="10">
        <f>JulyR!D43</f>
        <v>0</v>
      </c>
      <c r="M44" s="10"/>
      <c r="N44" s="10">
        <f>JulyR!G43</f>
        <v>0</v>
      </c>
      <c r="O44" s="10">
        <f>JulyR!O43</f>
        <v>186</v>
      </c>
      <c r="P44" s="10">
        <f>JulyR!P43</f>
        <v>1</v>
      </c>
      <c r="Q44" s="10">
        <f>JulyR!Q43</f>
        <v>1</v>
      </c>
      <c r="R44" s="10">
        <f>JulyR!R43</f>
        <v>0</v>
      </c>
      <c r="S44" s="10">
        <f>JulyR!E43</f>
        <v>0</v>
      </c>
      <c r="T44" s="10">
        <f>JulyR!F43</f>
        <v>0</v>
      </c>
    </row>
    <row r="45" spans="1:20">
      <c r="A45" s="11" t="s">
        <v>69</v>
      </c>
      <c r="B45" s="11">
        <f>'YTD Totals'!B45</f>
        <v>52503</v>
      </c>
      <c r="C45" s="11">
        <f>SUM(C40:C44)</f>
        <v>52503</v>
      </c>
      <c r="D45" s="11">
        <f t="shared" ref="D45:L45" si="4">SUM(D40:D44)</f>
        <v>52502</v>
      </c>
      <c r="E45" s="11">
        <f t="shared" si="4"/>
        <v>0</v>
      </c>
      <c r="F45" s="11">
        <f t="shared" si="4"/>
        <v>1</v>
      </c>
      <c r="G45" s="11">
        <f t="shared" si="4"/>
        <v>42127</v>
      </c>
      <c r="H45" s="11">
        <f t="shared" si="4"/>
        <v>0</v>
      </c>
      <c r="I45" s="11">
        <f t="shared" si="4"/>
        <v>0</v>
      </c>
      <c r="J45" s="11">
        <f t="shared" si="4"/>
        <v>2</v>
      </c>
      <c r="K45" s="11">
        <f t="shared" si="4"/>
        <v>0</v>
      </c>
      <c r="L45" s="11">
        <f t="shared" si="4"/>
        <v>2</v>
      </c>
      <c r="M45" s="11"/>
      <c r="N45" s="11">
        <f t="shared" ref="N45:T45" si="5">SUM(N40:N44)</f>
        <v>1</v>
      </c>
      <c r="O45" s="11">
        <f t="shared" si="5"/>
        <v>1328</v>
      </c>
      <c r="P45" s="11">
        <f>SUM(Q40:Q44)</f>
        <v>1</v>
      </c>
      <c r="Q45" s="11">
        <f>SUM(P40:P44)</f>
        <v>7</v>
      </c>
      <c r="R45" s="11">
        <f t="shared" si="5"/>
        <v>0</v>
      </c>
      <c r="S45" s="11">
        <f t="shared" si="5"/>
        <v>0</v>
      </c>
      <c r="T45" s="11">
        <f t="shared" si="5"/>
        <v>0</v>
      </c>
    </row>
    <row r="46" spans="1:20">
      <c r="A46" s="8" t="s">
        <v>48</v>
      </c>
      <c r="B46" s="8">
        <f>'YTD Totals'!B46</f>
        <v>7188</v>
      </c>
      <c r="C46" s="8">
        <f t="shared" ref="C46:C57" si="6">B46</f>
        <v>7188</v>
      </c>
      <c r="D46" s="8">
        <f>JulyR!I44</f>
        <v>7222</v>
      </c>
      <c r="E46" s="8">
        <f>JulyR!J44</f>
        <v>38</v>
      </c>
      <c r="F46" s="8">
        <f>JulyR!K44</f>
        <v>4</v>
      </c>
      <c r="G46" s="8">
        <f>JulyR!L44</f>
        <v>7081</v>
      </c>
      <c r="H46" s="8">
        <f>JulyR!M44</f>
        <v>11</v>
      </c>
      <c r="I46" s="8">
        <f>JulyR!N44</f>
        <v>1</v>
      </c>
      <c r="J46" s="8">
        <f>JulyR!B44</f>
        <v>141</v>
      </c>
      <c r="K46" s="8">
        <f>JulyR!C44</f>
        <v>39</v>
      </c>
      <c r="L46" s="8">
        <f>JulyR!D44</f>
        <v>102</v>
      </c>
      <c r="M46" s="8">
        <f>JulyR!U37</f>
        <v>5</v>
      </c>
      <c r="N46" s="8">
        <f>JulyR!G44</f>
        <v>23</v>
      </c>
      <c r="O46" s="8">
        <f>JulyR!O44</f>
        <v>370</v>
      </c>
      <c r="P46" s="8">
        <f>JulyR!P44</f>
        <v>2</v>
      </c>
      <c r="Q46" s="8">
        <f>JulyR!Q44</f>
        <v>0</v>
      </c>
      <c r="R46" s="8">
        <f>JulyR!R44</f>
        <v>0</v>
      </c>
      <c r="S46" s="8">
        <f>JulyR!E44</f>
        <v>43</v>
      </c>
      <c r="T46" s="8">
        <f>JulyR!F44</f>
        <v>23</v>
      </c>
    </row>
    <row r="47" spans="1:20">
      <c r="A47" s="7" t="s">
        <v>49</v>
      </c>
      <c r="B47" s="7">
        <f>'YTD Totals'!B47</f>
        <v>7678</v>
      </c>
      <c r="C47" s="7">
        <f t="shared" si="6"/>
        <v>7678</v>
      </c>
      <c r="D47" s="7">
        <f>JulyR!I45</f>
        <v>7702</v>
      </c>
      <c r="E47" s="7">
        <f>JulyR!J45</f>
        <v>34</v>
      </c>
      <c r="F47" s="7">
        <f>JulyR!K45</f>
        <v>10</v>
      </c>
      <c r="G47" s="7">
        <f>JulyR!L45</f>
        <v>7670</v>
      </c>
      <c r="H47" s="7">
        <f>JulyR!M45</f>
        <v>12</v>
      </c>
      <c r="I47" s="7">
        <f>JulyR!N45</f>
        <v>1</v>
      </c>
      <c r="J47" s="7">
        <f>JulyR!B45</f>
        <v>521</v>
      </c>
      <c r="K47" s="7">
        <f>JulyR!C45</f>
        <v>234</v>
      </c>
      <c r="L47" s="7">
        <f>JulyR!D45</f>
        <v>287</v>
      </c>
      <c r="M47" s="7">
        <f>JulyR!U38</f>
        <v>11</v>
      </c>
      <c r="N47" s="7">
        <f>JulyR!G45</f>
        <v>44</v>
      </c>
      <c r="O47" s="7">
        <f>JulyR!O45</f>
        <v>259</v>
      </c>
      <c r="P47" s="7">
        <f>JulyR!P45</f>
        <v>1</v>
      </c>
      <c r="Q47" s="7">
        <f>JulyR!Q45</f>
        <v>3</v>
      </c>
      <c r="R47" s="7">
        <f>JulyR!R45</f>
        <v>0</v>
      </c>
      <c r="S47" s="7">
        <f>JulyR!E45</f>
        <v>149</v>
      </c>
      <c r="T47" s="7">
        <f>JulyR!F45</f>
        <v>85</v>
      </c>
    </row>
    <row r="48" spans="1:20">
      <c r="A48" s="8" t="s">
        <v>50</v>
      </c>
      <c r="B48" s="8">
        <f>'YTD Totals'!B48</f>
        <v>15339</v>
      </c>
      <c r="C48" s="8">
        <f t="shared" si="6"/>
        <v>15339</v>
      </c>
      <c r="D48" s="8">
        <f>JulyR!I46</f>
        <v>15404</v>
      </c>
      <c r="E48" s="8">
        <f>JulyR!J46</f>
        <v>120</v>
      </c>
      <c r="F48" s="8">
        <f>JulyR!K46</f>
        <v>55</v>
      </c>
      <c r="G48" s="8">
        <f>JulyR!L46</f>
        <v>15338</v>
      </c>
      <c r="H48" s="8">
        <f>JulyR!M46</f>
        <v>44</v>
      </c>
      <c r="I48" s="8">
        <f>JulyR!N46</f>
        <v>18</v>
      </c>
      <c r="J48" s="8">
        <f>JulyR!B46</f>
        <v>1955</v>
      </c>
      <c r="K48" s="8">
        <f>JulyR!C46</f>
        <v>1016</v>
      </c>
      <c r="L48" s="8">
        <f>JulyR!D46</f>
        <v>939</v>
      </c>
      <c r="M48" s="8">
        <f>JulyR!U39</f>
        <v>108</v>
      </c>
      <c r="N48" s="8">
        <f>JulyR!G46</f>
        <v>225</v>
      </c>
      <c r="O48" s="8">
        <f>JulyR!O46</f>
        <v>1432</v>
      </c>
      <c r="P48" s="8">
        <f>JulyR!P46</f>
        <v>12</v>
      </c>
      <c r="Q48" s="8">
        <f>JulyR!Q46</f>
        <v>13</v>
      </c>
      <c r="R48" s="8">
        <f>JulyR!R46</f>
        <v>1</v>
      </c>
      <c r="S48" s="8">
        <f>JulyR!E46</f>
        <v>504</v>
      </c>
      <c r="T48" s="8">
        <f>JulyR!F46</f>
        <v>411</v>
      </c>
    </row>
    <row r="49" spans="1:20">
      <c r="A49" s="7" t="s">
        <v>51</v>
      </c>
      <c r="B49" s="7">
        <f>'YTD Totals'!B49</f>
        <v>32621</v>
      </c>
      <c r="C49" s="7">
        <f t="shared" si="6"/>
        <v>32621</v>
      </c>
      <c r="D49" s="7">
        <f>JulyR!I47</f>
        <v>32353</v>
      </c>
      <c r="E49" s="7">
        <f>JulyR!J47</f>
        <v>94</v>
      </c>
      <c r="F49" s="7">
        <f>JulyR!K47</f>
        <v>361</v>
      </c>
      <c r="G49" s="7">
        <f>JulyR!L47</f>
        <v>31377</v>
      </c>
      <c r="H49" s="7">
        <f>JulyR!M47</f>
        <v>40</v>
      </c>
      <c r="I49" s="7">
        <f>JulyR!N47</f>
        <v>140</v>
      </c>
      <c r="J49" s="7">
        <f>JulyR!B47</f>
        <v>4610</v>
      </c>
      <c r="K49" s="7">
        <f>JulyR!C47</f>
        <v>1192</v>
      </c>
      <c r="L49" s="7">
        <f>JulyR!D47</f>
        <v>3418</v>
      </c>
      <c r="M49" s="7">
        <f>JulyR!U24</f>
        <v>211</v>
      </c>
      <c r="N49" s="7">
        <f>JulyR!G47</f>
        <v>308</v>
      </c>
      <c r="O49" s="7">
        <f>JulyR!O47</f>
        <v>1681</v>
      </c>
      <c r="P49" s="7">
        <f>JulyR!P47</f>
        <v>14</v>
      </c>
      <c r="Q49" s="7">
        <f>JulyR!Q47</f>
        <v>3</v>
      </c>
      <c r="R49" s="7">
        <f>JulyR!R47</f>
        <v>1</v>
      </c>
      <c r="S49" s="7">
        <f>JulyR!E47</f>
        <v>468</v>
      </c>
      <c r="T49" s="7">
        <f>JulyR!F47</f>
        <v>590</v>
      </c>
    </row>
    <row r="50" spans="1:20">
      <c r="A50" s="8" t="s">
        <v>52</v>
      </c>
      <c r="B50" s="8">
        <f>'YTD Totals'!B50</f>
        <v>23275</v>
      </c>
      <c r="C50" s="8">
        <f t="shared" si="6"/>
        <v>23275</v>
      </c>
      <c r="D50" s="8">
        <f>JulyR!I48</f>
        <v>23277</v>
      </c>
      <c r="E50" s="8">
        <f>JulyR!J48</f>
        <v>81</v>
      </c>
      <c r="F50" s="8">
        <f>JulyR!K48</f>
        <v>79</v>
      </c>
      <c r="G50" s="8">
        <f>JulyR!L48</f>
        <v>23164</v>
      </c>
      <c r="H50" s="8">
        <f>JulyR!M48</f>
        <v>44</v>
      </c>
      <c r="I50" s="8">
        <f>JulyR!N48</f>
        <v>17</v>
      </c>
      <c r="J50" s="8">
        <f>JulyR!B48</f>
        <v>2711</v>
      </c>
      <c r="K50" s="8">
        <f>JulyR!C48</f>
        <v>931</v>
      </c>
      <c r="L50" s="8">
        <f>JulyR!D48</f>
        <v>1780</v>
      </c>
      <c r="M50" s="8">
        <f>JulyR!U40</f>
        <v>242</v>
      </c>
      <c r="N50" s="8">
        <f>JulyR!G48</f>
        <v>292</v>
      </c>
      <c r="O50" s="8">
        <f>JulyR!O48</f>
        <v>1851</v>
      </c>
      <c r="P50" s="8">
        <f>JulyR!P48</f>
        <v>9</v>
      </c>
      <c r="Q50" s="8">
        <f>JulyR!Q48</f>
        <v>9</v>
      </c>
      <c r="R50" s="8">
        <f>JulyR!R48</f>
        <v>0</v>
      </c>
      <c r="S50" s="8">
        <f>JulyR!E48</f>
        <v>406</v>
      </c>
      <c r="T50" s="8">
        <f>JulyR!F48</f>
        <v>216</v>
      </c>
    </row>
    <row r="51" spans="1:20">
      <c r="A51" s="7" t="s">
        <v>53</v>
      </c>
      <c r="B51" s="7">
        <f>'YTD Totals'!B51</f>
        <v>10987</v>
      </c>
      <c r="C51" s="7">
        <f t="shared" si="6"/>
        <v>10987</v>
      </c>
      <c r="D51" s="7">
        <f>JulyR!I49</f>
        <v>11029</v>
      </c>
      <c r="E51" s="7">
        <f>JulyR!J49</f>
        <v>85</v>
      </c>
      <c r="F51" s="7">
        <f>JulyR!K49</f>
        <v>43</v>
      </c>
      <c r="G51" s="7">
        <f>JulyR!L49</f>
        <v>10445</v>
      </c>
      <c r="H51" s="7">
        <f>JulyR!M49</f>
        <v>23</v>
      </c>
      <c r="I51" s="7">
        <f>JulyR!N49</f>
        <v>7</v>
      </c>
      <c r="J51" s="7">
        <f>JulyR!B49</f>
        <v>1253</v>
      </c>
      <c r="K51" s="7">
        <f>JulyR!C49</f>
        <v>432</v>
      </c>
      <c r="L51" s="7">
        <f>JulyR!D49</f>
        <v>821</v>
      </c>
      <c r="M51" s="7">
        <f>JulyR!U41</f>
        <v>86</v>
      </c>
      <c r="N51" s="7">
        <f>JulyR!G49</f>
        <v>144</v>
      </c>
      <c r="O51" s="7">
        <f>JulyR!O49</f>
        <v>1138</v>
      </c>
      <c r="P51" s="7">
        <f>JulyR!P49</f>
        <v>5</v>
      </c>
      <c r="Q51" s="7">
        <f>JulyR!Q49</f>
        <v>4</v>
      </c>
      <c r="R51" s="7">
        <f>JulyR!R49</f>
        <v>2</v>
      </c>
      <c r="S51" s="7">
        <f>JulyR!E49</f>
        <v>176</v>
      </c>
      <c r="T51" s="7">
        <f>JulyR!F49</f>
        <v>199</v>
      </c>
    </row>
    <row r="52" spans="1:20">
      <c r="A52" s="8" t="s">
        <v>54</v>
      </c>
      <c r="B52" s="8">
        <f>'YTD Totals'!B52</f>
        <v>29873</v>
      </c>
      <c r="C52" s="8">
        <f t="shared" si="6"/>
        <v>29873</v>
      </c>
      <c r="D52" s="8">
        <f>JulyR!I50</f>
        <v>29786</v>
      </c>
      <c r="E52" s="8">
        <f>JulyR!J50</f>
        <v>233</v>
      </c>
      <c r="F52" s="8">
        <f>JulyR!K50</f>
        <v>320</v>
      </c>
      <c r="G52" s="8">
        <f>JulyR!L50</f>
        <v>29391</v>
      </c>
      <c r="H52" s="8">
        <f>JulyR!M50</f>
        <v>91</v>
      </c>
      <c r="I52" s="8">
        <f>JulyR!N50</f>
        <v>169</v>
      </c>
      <c r="J52" s="8">
        <f>JulyR!B50</f>
        <v>1708</v>
      </c>
      <c r="K52" s="8">
        <f>JulyR!C50</f>
        <v>969</v>
      </c>
      <c r="L52" s="8">
        <f>JulyR!D50</f>
        <v>739</v>
      </c>
      <c r="M52" s="8">
        <f>JulyR!U42</f>
        <v>463</v>
      </c>
      <c r="N52" s="8">
        <f>JulyR!G50</f>
        <v>236</v>
      </c>
      <c r="O52" s="8">
        <f>JulyR!O50</f>
        <v>4820</v>
      </c>
      <c r="P52" s="8">
        <f>JulyR!P50</f>
        <v>30</v>
      </c>
      <c r="Q52" s="8">
        <f>JulyR!Q50</f>
        <v>22</v>
      </c>
      <c r="R52" s="8">
        <f>JulyR!R50</f>
        <v>0</v>
      </c>
      <c r="S52" s="8">
        <f>JulyR!E50</f>
        <v>422</v>
      </c>
      <c r="T52" s="8">
        <f>JulyR!F50</f>
        <v>585</v>
      </c>
    </row>
    <row r="53" spans="1:20">
      <c r="A53" s="7" t="s">
        <v>55</v>
      </c>
      <c r="B53" s="7">
        <f>'YTD Totals'!B53</f>
        <v>10952</v>
      </c>
      <c r="C53" s="7">
        <f t="shared" si="6"/>
        <v>10952</v>
      </c>
      <c r="D53" s="7">
        <f>JulyR!I51</f>
        <v>11005</v>
      </c>
      <c r="E53" s="7">
        <f>JulyR!J51</f>
        <v>55</v>
      </c>
      <c r="F53" s="7">
        <f>JulyR!K51</f>
        <v>2</v>
      </c>
      <c r="G53" s="7">
        <f>JulyR!L51</f>
        <v>10926</v>
      </c>
      <c r="H53" s="7">
        <f>JulyR!M51</f>
        <v>8</v>
      </c>
      <c r="I53" s="7">
        <f>JulyR!N51</f>
        <v>0</v>
      </c>
      <c r="J53" s="7">
        <f>JulyR!B51</f>
        <v>507</v>
      </c>
      <c r="K53" s="7">
        <f>JulyR!C51</f>
        <v>260</v>
      </c>
      <c r="L53" s="7">
        <f>JulyR!D51</f>
        <v>247</v>
      </c>
      <c r="M53" s="7">
        <f>JulyR!U13</f>
        <v>13</v>
      </c>
      <c r="N53" s="7">
        <f>JulyR!G51</f>
        <v>74</v>
      </c>
      <c r="O53" s="7">
        <f>JulyR!O51</f>
        <v>663</v>
      </c>
      <c r="P53" s="7">
        <f>JulyR!P51</f>
        <v>3</v>
      </c>
      <c r="Q53" s="7">
        <f>JulyR!Q51</f>
        <v>11</v>
      </c>
      <c r="R53" s="7">
        <f>JulyR!R51</f>
        <v>7</v>
      </c>
      <c r="S53" s="7">
        <f>JulyR!E51</f>
        <v>69</v>
      </c>
      <c r="T53" s="7">
        <f>JulyR!F51</f>
        <v>103</v>
      </c>
    </row>
    <row r="54" spans="1:20">
      <c r="A54" s="8" t="s">
        <v>56</v>
      </c>
      <c r="B54" s="8">
        <f>'YTD Totals'!B54</f>
        <v>22764</v>
      </c>
      <c r="C54" s="8">
        <f t="shared" si="6"/>
        <v>22764</v>
      </c>
      <c r="D54" s="8">
        <f>JulyR!I52</f>
        <v>22859</v>
      </c>
      <c r="E54" s="8">
        <f>JulyR!J52</f>
        <v>101</v>
      </c>
      <c r="F54" s="8">
        <f>JulyR!K52</f>
        <v>6</v>
      </c>
      <c r="G54" s="8">
        <f>JulyR!L52</f>
        <v>22126</v>
      </c>
      <c r="H54" s="8">
        <f>JulyR!M52</f>
        <v>40</v>
      </c>
      <c r="I54" s="8">
        <f>JulyR!N52</f>
        <v>0</v>
      </c>
      <c r="J54" s="8">
        <f>JulyR!B52</f>
        <v>2141</v>
      </c>
      <c r="K54" s="8">
        <f>JulyR!C52</f>
        <v>931</v>
      </c>
      <c r="L54" s="8">
        <f>JulyR!D52</f>
        <v>1210</v>
      </c>
      <c r="M54" s="8">
        <f>JulyR!U43</f>
        <v>77</v>
      </c>
      <c r="N54" s="8">
        <f>JulyR!G52</f>
        <v>162</v>
      </c>
      <c r="O54" s="8">
        <f>JulyR!O52</f>
        <v>1281</v>
      </c>
      <c r="P54" s="8">
        <f>JulyR!P52</f>
        <v>5</v>
      </c>
      <c r="Q54" s="8">
        <f>JulyR!Q52</f>
        <v>7</v>
      </c>
      <c r="R54" s="8">
        <f>JulyR!R52</f>
        <v>0</v>
      </c>
      <c r="S54" s="8">
        <f>JulyR!E52</f>
        <v>486</v>
      </c>
      <c r="T54" s="8">
        <f>JulyR!F52</f>
        <v>432</v>
      </c>
    </row>
    <row r="55" spans="1:20">
      <c r="A55" s="7" t="s">
        <v>57</v>
      </c>
      <c r="B55" s="7">
        <f>'YTD Totals'!B55</f>
        <v>10330</v>
      </c>
      <c r="C55" s="7">
        <f t="shared" si="6"/>
        <v>10330</v>
      </c>
      <c r="D55" s="7">
        <f>JulyR!I53</f>
        <v>10328</v>
      </c>
      <c r="E55" s="7">
        <f>JulyR!J53</f>
        <v>0</v>
      </c>
      <c r="F55" s="7">
        <f>JulyR!K53</f>
        <v>2</v>
      </c>
      <c r="G55" s="7">
        <f>JulyR!L53</f>
        <v>10152</v>
      </c>
      <c r="H55" s="7">
        <f>JulyR!M53</f>
        <v>0</v>
      </c>
      <c r="I55" s="7">
        <f>JulyR!N53</f>
        <v>1</v>
      </c>
      <c r="J55" s="7">
        <f>JulyR!B53</f>
        <v>171</v>
      </c>
      <c r="K55" s="7">
        <f>JulyR!C53</f>
        <v>132</v>
      </c>
      <c r="L55" s="7">
        <f>JulyR!D53</f>
        <v>39</v>
      </c>
      <c r="M55" s="7">
        <f>JulyR!U44</f>
        <v>0</v>
      </c>
      <c r="N55" s="7">
        <f>JulyR!G53</f>
        <v>19</v>
      </c>
      <c r="O55" s="7">
        <f>JulyR!O53</f>
        <v>291</v>
      </c>
      <c r="P55" s="7">
        <f>JulyR!P53</f>
        <v>0</v>
      </c>
      <c r="Q55" s="7">
        <f>JulyR!Q53</f>
        <v>1</v>
      </c>
      <c r="R55" s="7">
        <f>JulyR!R53</f>
        <v>0</v>
      </c>
      <c r="S55" s="7">
        <f>JulyR!E53</f>
        <v>47</v>
      </c>
      <c r="T55" s="7">
        <f>JulyR!F53</f>
        <v>86</v>
      </c>
    </row>
    <row r="56" spans="1:20">
      <c r="A56" s="8" t="s">
        <v>58</v>
      </c>
      <c r="B56" s="8">
        <f>'YTD Totals'!B56</f>
        <v>14521</v>
      </c>
      <c r="C56" s="8">
        <f t="shared" si="6"/>
        <v>14521</v>
      </c>
      <c r="D56" s="8">
        <f>JulyR!I54</f>
        <v>14543</v>
      </c>
      <c r="E56" s="8">
        <f>JulyR!J54</f>
        <v>72</v>
      </c>
      <c r="F56" s="8">
        <f>JulyR!K54</f>
        <v>54</v>
      </c>
      <c r="G56" s="8">
        <f>JulyR!L54</f>
        <v>14443</v>
      </c>
      <c r="H56" s="8">
        <f>JulyR!M54</f>
        <v>16</v>
      </c>
      <c r="I56" s="8">
        <f>JulyR!N54</f>
        <v>9</v>
      </c>
      <c r="J56" s="8">
        <f>JulyR!B54</f>
        <v>224</v>
      </c>
      <c r="K56" s="8">
        <f>JulyR!C54</f>
        <v>138</v>
      </c>
      <c r="L56" s="8">
        <f>JulyR!D54</f>
        <v>86</v>
      </c>
      <c r="M56" s="8">
        <f>JulyR!U45</f>
        <v>7</v>
      </c>
      <c r="N56" s="8">
        <f>JulyR!G54</f>
        <v>33</v>
      </c>
      <c r="O56" s="8">
        <f>JulyR!O54</f>
        <v>715</v>
      </c>
      <c r="P56" s="8">
        <f>JulyR!P54</f>
        <v>0</v>
      </c>
      <c r="Q56" s="8">
        <f>JulyR!Q54</f>
        <v>0</v>
      </c>
      <c r="R56" s="8">
        <f>JulyR!R54</f>
        <v>0</v>
      </c>
      <c r="S56" s="8">
        <f>JulyR!E54</f>
        <v>158</v>
      </c>
      <c r="T56" s="8">
        <f>JulyR!F54</f>
        <v>39</v>
      </c>
    </row>
    <row r="57" spans="1:20">
      <c r="A57" s="7" t="s">
        <v>59</v>
      </c>
      <c r="B57" s="7">
        <f>'YTD Totals'!B57</f>
        <v>14622</v>
      </c>
      <c r="C57" s="7">
        <f t="shared" si="6"/>
        <v>14622</v>
      </c>
      <c r="D57" s="7">
        <f>JulyR!I55</f>
        <v>14643</v>
      </c>
      <c r="E57" s="7">
        <f>JulyR!J55</f>
        <v>27</v>
      </c>
      <c r="F57" s="7">
        <f>JulyR!K55</f>
        <v>6</v>
      </c>
      <c r="G57" s="7">
        <f>JulyR!L55</f>
        <v>14227</v>
      </c>
      <c r="H57" s="7">
        <f>JulyR!M55</f>
        <v>8</v>
      </c>
      <c r="I57" s="7">
        <f>JulyR!N55</f>
        <v>3</v>
      </c>
      <c r="J57" s="7">
        <f>JulyR!B55</f>
        <v>363</v>
      </c>
      <c r="K57" s="7">
        <f>JulyR!C55</f>
        <v>221</v>
      </c>
      <c r="L57" s="7">
        <f>JulyR!D55</f>
        <v>142</v>
      </c>
      <c r="M57" s="7">
        <f>JulyR!U46</f>
        <v>61</v>
      </c>
      <c r="N57" s="7">
        <f>JulyR!G55</f>
        <v>55</v>
      </c>
      <c r="O57" s="7">
        <f>JulyR!O55</f>
        <v>768</v>
      </c>
      <c r="P57" s="7">
        <f>JulyR!P55</f>
        <v>6</v>
      </c>
      <c r="Q57" s="7">
        <f>JulyR!Q55</f>
        <v>5</v>
      </c>
      <c r="R57" s="7">
        <f>JulyR!R55</f>
        <v>0</v>
      </c>
      <c r="S57" s="7">
        <f>JulyR!E55</f>
        <v>159</v>
      </c>
      <c r="T57" s="7">
        <f>JulyR!F55</f>
        <v>127</v>
      </c>
    </row>
    <row r="58" spans="1:20">
      <c r="A58" s="6" t="s">
        <v>68</v>
      </c>
      <c r="B58" s="6">
        <f>'YTD Totals'!B58</f>
        <v>1060029</v>
      </c>
      <c r="C58" s="6">
        <f t="shared" ref="C58:T58" si="7">SUM(C46:C57)+SUM(C17:C44)+SUM(C2:C15)</f>
        <v>1060029</v>
      </c>
      <c r="D58" s="6">
        <f t="shared" si="7"/>
        <v>1024211</v>
      </c>
      <c r="E58" s="6">
        <f t="shared" si="7"/>
        <v>6215</v>
      </c>
      <c r="F58" s="6">
        <f t="shared" si="7"/>
        <v>41902</v>
      </c>
      <c r="G58" s="6">
        <v>403140</v>
      </c>
      <c r="H58" s="6">
        <v>1936</v>
      </c>
      <c r="I58" s="6">
        <v>37635</v>
      </c>
      <c r="J58" s="6">
        <f t="shared" si="7"/>
        <v>77693</v>
      </c>
      <c r="K58" s="6">
        <f t="shared" si="7"/>
        <v>36900</v>
      </c>
      <c r="L58" s="6">
        <f t="shared" si="7"/>
        <v>40793</v>
      </c>
      <c r="M58" s="6">
        <f>SUM(M2:M57)</f>
        <v>8328</v>
      </c>
      <c r="N58" s="6">
        <f t="shared" si="7"/>
        <v>7788</v>
      </c>
      <c r="O58" s="6">
        <f t="shared" si="7"/>
        <v>121732</v>
      </c>
      <c r="P58" s="6">
        <f>SUM(Q46:Q57)+SUM(Q17:Q44)+SUM(Q2:Q15)</f>
        <v>382</v>
      </c>
      <c r="Q58" s="6">
        <f>SUM(P46:P57)+SUM(P17:P44)+SUM(P2:P15)</f>
        <v>873</v>
      </c>
      <c r="R58" s="6">
        <f t="shared" si="7"/>
        <v>76</v>
      </c>
      <c r="S58" s="6">
        <f t="shared" si="7"/>
        <v>13454</v>
      </c>
      <c r="T58" s="6">
        <f t="shared" si="7"/>
        <v>13454</v>
      </c>
    </row>
  </sheetData>
  <sheetProtection autoFilter="0"/>
  <autoFilter ref="A1:T58" xr:uid="{00000000-0009-0000-0000-000003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1">
      <c r="A2" t="s">
        <v>7</v>
      </c>
      <c r="B2">
        <v>5164</v>
      </c>
      <c r="C2">
        <v>2420</v>
      </c>
      <c r="D2">
        <v>2744</v>
      </c>
      <c r="E2">
        <v>995</v>
      </c>
      <c r="F2">
        <v>778</v>
      </c>
      <c r="G2">
        <v>486</v>
      </c>
      <c r="H2">
        <v>60005</v>
      </c>
      <c r="I2">
        <v>60200</v>
      </c>
      <c r="J2">
        <v>292</v>
      </c>
      <c r="K2">
        <v>97</v>
      </c>
      <c r="L2">
        <v>58845</v>
      </c>
      <c r="M2">
        <v>131</v>
      </c>
      <c r="N2">
        <v>48</v>
      </c>
      <c r="O2">
        <v>6537</v>
      </c>
      <c r="P2">
        <v>31</v>
      </c>
      <c r="Q2">
        <v>29</v>
      </c>
      <c r="R2">
        <v>3</v>
      </c>
      <c r="T2" s="30" t="s">
        <v>91</v>
      </c>
      <c r="U2" s="31">
        <v>488</v>
      </c>
    </row>
    <row r="3" spans="1:21">
      <c r="A3" t="s">
        <v>8</v>
      </c>
      <c r="B3">
        <v>1642</v>
      </c>
      <c r="C3">
        <v>752</v>
      </c>
      <c r="D3">
        <v>890</v>
      </c>
      <c r="E3">
        <v>274</v>
      </c>
      <c r="F3">
        <v>484</v>
      </c>
      <c r="G3">
        <v>174</v>
      </c>
      <c r="H3">
        <v>26135</v>
      </c>
      <c r="I3">
        <v>26378</v>
      </c>
      <c r="J3">
        <v>262</v>
      </c>
      <c r="K3">
        <v>19</v>
      </c>
      <c r="L3">
        <v>25896</v>
      </c>
      <c r="M3">
        <v>44</v>
      </c>
      <c r="N3">
        <v>14</v>
      </c>
      <c r="O3">
        <v>4086</v>
      </c>
      <c r="P3">
        <v>3</v>
      </c>
      <c r="Q3">
        <v>12</v>
      </c>
      <c r="R3">
        <v>1</v>
      </c>
      <c r="T3" s="30" t="s">
        <v>92</v>
      </c>
      <c r="U3" s="31">
        <v>289</v>
      </c>
    </row>
    <row r="4" spans="1:21">
      <c r="A4" t="s">
        <v>9</v>
      </c>
      <c r="B4">
        <v>10018</v>
      </c>
      <c r="C4">
        <v>3473</v>
      </c>
      <c r="D4">
        <v>6545</v>
      </c>
      <c r="E4">
        <v>883</v>
      </c>
      <c r="F4">
        <v>1037</v>
      </c>
      <c r="G4">
        <v>739</v>
      </c>
      <c r="H4">
        <v>67215</v>
      </c>
      <c r="I4">
        <v>67294</v>
      </c>
      <c r="J4">
        <v>577</v>
      </c>
      <c r="K4">
        <v>499</v>
      </c>
      <c r="L4">
        <v>63576</v>
      </c>
      <c r="M4">
        <v>344</v>
      </c>
      <c r="N4">
        <v>108</v>
      </c>
      <c r="O4">
        <v>6916</v>
      </c>
      <c r="P4">
        <v>11</v>
      </c>
      <c r="Q4">
        <v>28</v>
      </c>
      <c r="R4">
        <v>0</v>
      </c>
      <c r="T4" s="30" t="s">
        <v>93</v>
      </c>
      <c r="U4" s="31">
        <v>1</v>
      </c>
    </row>
    <row r="5" spans="1:21">
      <c r="A5" t="s">
        <v>10</v>
      </c>
      <c r="B5">
        <v>230</v>
      </c>
      <c r="C5">
        <v>108</v>
      </c>
      <c r="D5">
        <v>122</v>
      </c>
      <c r="E5">
        <v>72</v>
      </c>
      <c r="F5">
        <v>6</v>
      </c>
      <c r="G5">
        <v>18</v>
      </c>
      <c r="H5">
        <v>11962</v>
      </c>
      <c r="I5">
        <v>11987</v>
      </c>
      <c r="J5">
        <v>25</v>
      </c>
      <c r="K5">
        <v>0</v>
      </c>
      <c r="L5">
        <v>11708</v>
      </c>
      <c r="M5">
        <v>5</v>
      </c>
      <c r="N5">
        <v>0</v>
      </c>
      <c r="O5">
        <v>165</v>
      </c>
      <c r="P5">
        <v>0</v>
      </c>
      <c r="Q5">
        <v>1</v>
      </c>
      <c r="R5">
        <v>0</v>
      </c>
      <c r="T5" s="30" t="s">
        <v>94</v>
      </c>
      <c r="U5" s="31">
        <v>1060</v>
      </c>
    </row>
    <row r="6" spans="1:21">
      <c r="A6" t="s">
        <v>11</v>
      </c>
      <c r="B6">
        <v>6536</v>
      </c>
      <c r="C6">
        <v>3074</v>
      </c>
      <c r="D6">
        <v>3462</v>
      </c>
      <c r="E6">
        <v>761</v>
      </c>
      <c r="F6">
        <v>876</v>
      </c>
      <c r="G6">
        <v>526</v>
      </c>
      <c r="H6">
        <v>57115</v>
      </c>
      <c r="I6">
        <v>57516</v>
      </c>
      <c r="J6">
        <v>631</v>
      </c>
      <c r="K6">
        <v>230</v>
      </c>
      <c r="L6">
        <v>54711</v>
      </c>
      <c r="M6">
        <v>318</v>
      </c>
      <c r="N6">
        <v>111</v>
      </c>
      <c r="O6">
        <v>12658</v>
      </c>
      <c r="P6">
        <v>29</v>
      </c>
      <c r="Q6">
        <v>39</v>
      </c>
      <c r="R6">
        <v>1</v>
      </c>
      <c r="T6" s="30" t="s">
        <v>95</v>
      </c>
      <c r="U6" s="31">
        <v>114</v>
      </c>
    </row>
    <row r="7" spans="1:21">
      <c r="A7" t="s">
        <v>12</v>
      </c>
      <c r="B7">
        <v>663</v>
      </c>
      <c r="C7">
        <v>436</v>
      </c>
      <c r="D7">
        <v>227</v>
      </c>
      <c r="E7">
        <v>117</v>
      </c>
      <c r="F7">
        <v>200</v>
      </c>
      <c r="G7">
        <v>64</v>
      </c>
      <c r="H7">
        <v>14058</v>
      </c>
      <c r="I7">
        <v>14089</v>
      </c>
      <c r="J7">
        <v>37</v>
      </c>
      <c r="K7">
        <v>6</v>
      </c>
      <c r="L7">
        <v>14000</v>
      </c>
      <c r="M7">
        <v>12</v>
      </c>
      <c r="N7">
        <v>3</v>
      </c>
      <c r="O7">
        <v>654</v>
      </c>
      <c r="P7">
        <v>5</v>
      </c>
      <c r="Q7">
        <v>0</v>
      </c>
      <c r="R7">
        <v>0</v>
      </c>
      <c r="T7" s="30" t="s">
        <v>96</v>
      </c>
      <c r="U7" s="31">
        <v>7</v>
      </c>
    </row>
    <row r="8" spans="1:21">
      <c r="A8" t="s">
        <v>13</v>
      </c>
      <c r="B8">
        <v>426</v>
      </c>
      <c r="C8">
        <v>347</v>
      </c>
      <c r="D8">
        <v>79</v>
      </c>
      <c r="E8">
        <v>117</v>
      </c>
      <c r="F8">
        <v>115</v>
      </c>
      <c r="G8">
        <v>42</v>
      </c>
      <c r="H8">
        <v>9607</v>
      </c>
      <c r="I8">
        <v>9606</v>
      </c>
      <c r="J8">
        <v>1</v>
      </c>
      <c r="K8">
        <v>2</v>
      </c>
      <c r="L8">
        <v>9450</v>
      </c>
      <c r="M8">
        <v>0</v>
      </c>
      <c r="N8">
        <v>1</v>
      </c>
      <c r="O8">
        <v>519</v>
      </c>
      <c r="P8">
        <v>3</v>
      </c>
      <c r="Q8">
        <v>2</v>
      </c>
      <c r="R8">
        <v>0</v>
      </c>
      <c r="T8" s="30" t="s">
        <v>97</v>
      </c>
      <c r="U8" s="31">
        <v>381</v>
      </c>
    </row>
    <row r="9" spans="1:21">
      <c r="A9" t="s">
        <v>14</v>
      </c>
      <c r="B9">
        <v>393</v>
      </c>
      <c r="C9">
        <v>230</v>
      </c>
      <c r="D9">
        <v>163</v>
      </c>
      <c r="E9">
        <v>73</v>
      </c>
      <c r="F9">
        <v>14</v>
      </c>
      <c r="G9">
        <v>50</v>
      </c>
      <c r="H9">
        <v>8361</v>
      </c>
      <c r="I9">
        <v>8413</v>
      </c>
      <c r="J9">
        <v>68</v>
      </c>
      <c r="K9">
        <v>16</v>
      </c>
      <c r="L9">
        <v>8275</v>
      </c>
      <c r="M9">
        <v>23</v>
      </c>
      <c r="N9">
        <v>5</v>
      </c>
      <c r="O9">
        <v>235</v>
      </c>
      <c r="P9">
        <v>1</v>
      </c>
      <c r="Q9">
        <v>1</v>
      </c>
      <c r="R9">
        <v>1</v>
      </c>
      <c r="T9" s="30" t="s">
        <v>98</v>
      </c>
      <c r="U9" s="31">
        <v>30</v>
      </c>
    </row>
    <row r="10" spans="1:21">
      <c r="A10" t="s">
        <v>15</v>
      </c>
      <c r="B10">
        <v>54</v>
      </c>
      <c r="C10">
        <v>41</v>
      </c>
      <c r="D10">
        <v>13</v>
      </c>
      <c r="E10">
        <v>24</v>
      </c>
      <c r="F10">
        <v>11</v>
      </c>
      <c r="G10">
        <v>9</v>
      </c>
      <c r="H10">
        <v>5366</v>
      </c>
      <c r="I10">
        <v>5339</v>
      </c>
      <c r="J10">
        <v>7</v>
      </c>
      <c r="K10">
        <v>34</v>
      </c>
      <c r="L10">
        <v>5261</v>
      </c>
      <c r="M10">
        <v>2</v>
      </c>
      <c r="N10">
        <v>15</v>
      </c>
      <c r="O10">
        <v>126</v>
      </c>
      <c r="P10">
        <v>0</v>
      </c>
      <c r="Q10">
        <v>0</v>
      </c>
      <c r="R10">
        <v>0</v>
      </c>
      <c r="T10" s="30" t="s">
        <v>99</v>
      </c>
      <c r="U10" s="31">
        <v>35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35730</v>
      </c>
      <c r="I11">
        <v>346</v>
      </c>
      <c r="J11">
        <v>0</v>
      </c>
      <c r="K11">
        <v>35384</v>
      </c>
      <c r="L11">
        <v>346</v>
      </c>
      <c r="M11">
        <v>0</v>
      </c>
      <c r="N11">
        <v>35384</v>
      </c>
      <c r="O11">
        <v>4</v>
      </c>
      <c r="P11">
        <v>0</v>
      </c>
      <c r="Q11">
        <v>0</v>
      </c>
      <c r="R11">
        <v>0</v>
      </c>
      <c r="T11" s="30" t="s">
        <v>100</v>
      </c>
      <c r="U11" s="31">
        <v>18</v>
      </c>
    </row>
    <row r="12" spans="1:21">
      <c r="A12" t="s">
        <v>17</v>
      </c>
      <c r="B12">
        <v>85</v>
      </c>
      <c r="C12">
        <v>47</v>
      </c>
      <c r="D12">
        <v>38</v>
      </c>
      <c r="E12">
        <v>51</v>
      </c>
      <c r="F12">
        <v>29</v>
      </c>
      <c r="G12">
        <v>17</v>
      </c>
      <c r="H12">
        <v>2904</v>
      </c>
      <c r="I12">
        <v>2897</v>
      </c>
      <c r="J12">
        <v>48</v>
      </c>
      <c r="K12">
        <v>55</v>
      </c>
      <c r="L12">
        <v>2858</v>
      </c>
      <c r="M12">
        <v>19</v>
      </c>
      <c r="N12">
        <v>7</v>
      </c>
      <c r="O12">
        <v>493</v>
      </c>
      <c r="P12">
        <v>5</v>
      </c>
      <c r="Q12">
        <v>1</v>
      </c>
      <c r="R12">
        <v>1</v>
      </c>
      <c r="T12" s="30" t="s">
        <v>101</v>
      </c>
      <c r="U12" s="31">
        <v>1</v>
      </c>
    </row>
    <row r="13" spans="1:21">
      <c r="A13" t="s">
        <v>18</v>
      </c>
      <c r="B13">
        <v>476</v>
      </c>
      <c r="C13">
        <v>302</v>
      </c>
      <c r="D13">
        <v>174</v>
      </c>
      <c r="E13">
        <v>140</v>
      </c>
      <c r="F13">
        <v>156</v>
      </c>
      <c r="G13">
        <v>56</v>
      </c>
      <c r="H13">
        <v>4777</v>
      </c>
      <c r="I13">
        <v>4637</v>
      </c>
      <c r="J13">
        <v>88</v>
      </c>
      <c r="K13">
        <v>228</v>
      </c>
      <c r="L13">
        <v>4573</v>
      </c>
      <c r="M13">
        <v>26</v>
      </c>
      <c r="N13">
        <v>26</v>
      </c>
      <c r="O13">
        <v>534</v>
      </c>
      <c r="P13">
        <v>1</v>
      </c>
      <c r="Q13">
        <v>0</v>
      </c>
      <c r="R13">
        <v>3</v>
      </c>
      <c r="T13" s="30" t="s">
        <v>102</v>
      </c>
      <c r="U13" s="31">
        <v>13</v>
      </c>
    </row>
    <row r="14" spans="1:21">
      <c r="A14" t="s">
        <v>19</v>
      </c>
      <c r="B14">
        <v>882</v>
      </c>
      <c r="C14">
        <v>563</v>
      </c>
      <c r="D14">
        <v>319</v>
      </c>
      <c r="E14">
        <v>336</v>
      </c>
      <c r="F14">
        <v>206</v>
      </c>
      <c r="G14">
        <v>110</v>
      </c>
      <c r="H14">
        <v>12831</v>
      </c>
      <c r="I14">
        <v>11834</v>
      </c>
      <c r="J14">
        <v>136</v>
      </c>
      <c r="K14">
        <v>1133</v>
      </c>
      <c r="L14">
        <v>11546</v>
      </c>
      <c r="M14">
        <v>62</v>
      </c>
      <c r="N14">
        <v>162</v>
      </c>
      <c r="O14">
        <v>1207</v>
      </c>
      <c r="P14">
        <v>1</v>
      </c>
      <c r="Q14">
        <v>10</v>
      </c>
      <c r="R14">
        <v>1</v>
      </c>
      <c r="T14" s="30" t="s">
        <v>103</v>
      </c>
      <c r="U14" s="31">
        <v>101</v>
      </c>
    </row>
    <row r="15" spans="1:21">
      <c r="A15" t="s">
        <v>20</v>
      </c>
      <c r="B15">
        <v>576</v>
      </c>
      <c r="C15">
        <v>363</v>
      </c>
      <c r="D15">
        <v>213</v>
      </c>
      <c r="E15">
        <v>257</v>
      </c>
      <c r="F15">
        <v>173</v>
      </c>
      <c r="G15">
        <v>79</v>
      </c>
      <c r="H15">
        <v>7248</v>
      </c>
      <c r="I15">
        <v>7203</v>
      </c>
      <c r="J15">
        <v>120</v>
      </c>
      <c r="K15">
        <v>165</v>
      </c>
      <c r="L15">
        <v>7058</v>
      </c>
      <c r="M15">
        <v>42</v>
      </c>
      <c r="N15">
        <v>37</v>
      </c>
      <c r="O15">
        <v>817</v>
      </c>
      <c r="P15">
        <v>4</v>
      </c>
      <c r="Q15">
        <v>7</v>
      </c>
      <c r="R15">
        <v>0</v>
      </c>
      <c r="T15" s="30" t="s">
        <v>104</v>
      </c>
      <c r="U15" s="31">
        <v>31</v>
      </c>
    </row>
    <row r="16" spans="1:21">
      <c r="A16" t="s">
        <v>21</v>
      </c>
      <c r="B16">
        <v>279</v>
      </c>
      <c r="C16">
        <v>116</v>
      </c>
      <c r="D16">
        <v>163</v>
      </c>
      <c r="E16">
        <v>130</v>
      </c>
      <c r="F16">
        <v>27</v>
      </c>
      <c r="G16">
        <v>28</v>
      </c>
      <c r="H16">
        <v>8961</v>
      </c>
      <c r="I16">
        <v>8991</v>
      </c>
      <c r="J16">
        <v>31</v>
      </c>
      <c r="K16">
        <v>1</v>
      </c>
      <c r="L16">
        <v>8847</v>
      </c>
      <c r="M16">
        <v>7</v>
      </c>
      <c r="N16">
        <v>0</v>
      </c>
      <c r="O16">
        <v>421</v>
      </c>
      <c r="P16">
        <v>2</v>
      </c>
      <c r="Q16">
        <v>2</v>
      </c>
      <c r="R16">
        <v>0</v>
      </c>
      <c r="T16" s="30" t="s">
        <v>105</v>
      </c>
      <c r="U16" s="31">
        <v>372</v>
      </c>
    </row>
    <row r="17" spans="1:21">
      <c r="A17" t="s">
        <v>22</v>
      </c>
      <c r="B17">
        <v>1364</v>
      </c>
      <c r="C17">
        <v>689</v>
      </c>
      <c r="D17">
        <v>675</v>
      </c>
      <c r="E17">
        <v>361</v>
      </c>
      <c r="F17">
        <v>506</v>
      </c>
      <c r="G17">
        <v>146</v>
      </c>
      <c r="H17">
        <v>16504</v>
      </c>
      <c r="I17">
        <v>16532</v>
      </c>
      <c r="J17">
        <v>135</v>
      </c>
      <c r="K17">
        <v>107</v>
      </c>
      <c r="L17">
        <v>16296</v>
      </c>
      <c r="M17">
        <v>66</v>
      </c>
      <c r="N17">
        <v>16</v>
      </c>
      <c r="O17">
        <v>2317</v>
      </c>
      <c r="P17">
        <v>1</v>
      </c>
      <c r="Q17">
        <v>9</v>
      </c>
      <c r="R17">
        <v>0</v>
      </c>
      <c r="T17" s="30" t="s">
        <v>175</v>
      </c>
      <c r="U17" s="31">
        <v>3</v>
      </c>
    </row>
    <row r="18" spans="1:21">
      <c r="A18" t="s">
        <v>23</v>
      </c>
      <c r="B18">
        <v>386</v>
      </c>
      <c r="C18">
        <v>212</v>
      </c>
      <c r="D18">
        <v>174</v>
      </c>
      <c r="E18">
        <v>123</v>
      </c>
      <c r="F18">
        <v>78</v>
      </c>
      <c r="G18">
        <v>26</v>
      </c>
      <c r="H18">
        <v>11179</v>
      </c>
      <c r="I18">
        <v>11211</v>
      </c>
      <c r="J18">
        <v>35</v>
      </c>
      <c r="K18">
        <v>3</v>
      </c>
      <c r="L18">
        <v>11082</v>
      </c>
      <c r="M18">
        <v>6</v>
      </c>
      <c r="N18">
        <v>0</v>
      </c>
      <c r="O18">
        <v>112</v>
      </c>
      <c r="P18">
        <v>1</v>
      </c>
      <c r="Q18">
        <v>0</v>
      </c>
      <c r="R18">
        <v>0</v>
      </c>
      <c r="T18" s="30" t="s">
        <v>106</v>
      </c>
      <c r="U18" s="31">
        <v>23</v>
      </c>
    </row>
    <row r="19" spans="1:21">
      <c r="A19" t="s">
        <v>24</v>
      </c>
      <c r="B19">
        <v>197</v>
      </c>
      <c r="C19">
        <v>121</v>
      </c>
      <c r="D19">
        <v>76</v>
      </c>
      <c r="E19">
        <v>0</v>
      </c>
      <c r="F19">
        <v>192</v>
      </c>
      <c r="G19">
        <v>46</v>
      </c>
      <c r="H19">
        <v>31365</v>
      </c>
      <c r="I19">
        <v>31574</v>
      </c>
      <c r="J19">
        <v>226</v>
      </c>
      <c r="K19">
        <v>17</v>
      </c>
      <c r="L19">
        <v>30099</v>
      </c>
      <c r="M19">
        <v>64</v>
      </c>
      <c r="N19">
        <v>4</v>
      </c>
      <c r="O19">
        <v>2993</v>
      </c>
      <c r="P19">
        <v>0</v>
      </c>
      <c r="Q19">
        <v>4</v>
      </c>
      <c r="R19">
        <v>0</v>
      </c>
      <c r="T19" s="30" t="s">
        <v>107</v>
      </c>
      <c r="U19" s="31">
        <v>263</v>
      </c>
    </row>
    <row r="20" spans="1:21">
      <c r="A20" t="s">
        <v>173</v>
      </c>
      <c r="B20">
        <v>14</v>
      </c>
      <c r="C20">
        <v>8</v>
      </c>
      <c r="D20">
        <v>6</v>
      </c>
      <c r="E20">
        <v>15</v>
      </c>
      <c r="F20">
        <v>1</v>
      </c>
      <c r="G20">
        <v>6</v>
      </c>
      <c r="H20">
        <v>8584</v>
      </c>
      <c r="I20">
        <v>7693</v>
      </c>
      <c r="J20">
        <v>0</v>
      </c>
      <c r="K20">
        <v>891</v>
      </c>
      <c r="L20">
        <v>6463</v>
      </c>
      <c r="M20">
        <v>0</v>
      </c>
      <c r="N20">
        <v>815</v>
      </c>
      <c r="O20">
        <v>4783</v>
      </c>
      <c r="P20">
        <v>433</v>
      </c>
      <c r="Q20">
        <v>3</v>
      </c>
      <c r="R20">
        <v>4</v>
      </c>
      <c r="T20" s="30" t="s">
        <v>108</v>
      </c>
      <c r="U20" s="31">
        <v>1834</v>
      </c>
    </row>
    <row r="21" spans="1:21">
      <c r="A21" t="s">
        <v>25</v>
      </c>
      <c r="B21">
        <v>1830</v>
      </c>
      <c r="C21">
        <v>1187</v>
      </c>
      <c r="D21">
        <v>643</v>
      </c>
      <c r="E21">
        <v>291</v>
      </c>
      <c r="F21">
        <v>397</v>
      </c>
      <c r="G21">
        <v>255</v>
      </c>
      <c r="H21">
        <v>25749</v>
      </c>
      <c r="I21">
        <v>25748</v>
      </c>
      <c r="J21">
        <v>94</v>
      </c>
      <c r="K21">
        <v>95</v>
      </c>
      <c r="L21">
        <v>25111</v>
      </c>
      <c r="M21">
        <v>51</v>
      </c>
      <c r="N21">
        <v>26</v>
      </c>
      <c r="O21">
        <v>4328</v>
      </c>
      <c r="P21">
        <v>5</v>
      </c>
      <c r="Q21">
        <v>16</v>
      </c>
      <c r="R21">
        <v>1</v>
      </c>
      <c r="T21" s="30" t="s">
        <v>109</v>
      </c>
      <c r="U21" s="31">
        <v>57</v>
      </c>
    </row>
    <row r="22" spans="1:21">
      <c r="A22" t="s">
        <v>26</v>
      </c>
      <c r="B22">
        <v>58</v>
      </c>
      <c r="C22">
        <v>45</v>
      </c>
      <c r="D22">
        <v>13</v>
      </c>
      <c r="E22">
        <v>76</v>
      </c>
      <c r="F22">
        <v>15</v>
      </c>
      <c r="G22">
        <v>18</v>
      </c>
      <c r="H22">
        <v>13774</v>
      </c>
      <c r="I22">
        <v>13824</v>
      </c>
      <c r="J22">
        <v>81</v>
      </c>
      <c r="K22">
        <v>31</v>
      </c>
      <c r="L22">
        <v>13287</v>
      </c>
      <c r="M22">
        <v>9</v>
      </c>
      <c r="N22">
        <v>1</v>
      </c>
      <c r="O22">
        <v>1685</v>
      </c>
      <c r="P22">
        <v>5</v>
      </c>
      <c r="Q22">
        <v>3</v>
      </c>
      <c r="R22">
        <v>0</v>
      </c>
      <c r="T22" s="30" t="s">
        <v>110</v>
      </c>
      <c r="U22" s="31">
        <v>419</v>
      </c>
    </row>
    <row r="23" spans="1:21">
      <c r="A23" t="s">
        <v>27</v>
      </c>
      <c r="B23">
        <v>2984</v>
      </c>
      <c r="C23">
        <v>1489</v>
      </c>
      <c r="D23">
        <v>1495</v>
      </c>
      <c r="E23">
        <v>456</v>
      </c>
      <c r="F23">
        <v>505</v>
      </c>
      <c r="G23">
        <v>318</v>
      </c>
      <c r="H23">
        <v>22007</v>
      </c>
      <c r="I23">
        <v>22187</v>
      </c>
      <c r="J23">
        <v>209</v>
      </c>
      <c r="K23">
        <v>29</v>
      </c>
      <c r="L23">
        <v>21561</v>
      </c>
      <c r="M23">
        <v>134</v>
      </c>
      <c r="N23">
        <v>2</v>
      </c>
      <c r="O23">
        <v>3329</v>
      </c>
      <c r="P23">
        <v>23</v>
      </c>
      <c r="Q23">
        <v>9</v>
      </c>
      <c r="R23">
        <v>1</v>
      </c>
      <c r="T23" s="30" t="s">
        <v>111</v>
      </c>
      <c r="U23" s="31">
        <v>98</v>
      </c>
    </row>
    <row r="24" spans="1:21">
      <c r="A24" t="s">
        <v>28</v>
      </c>
      <c r="B24">
        <v>6186</v>
      </c>
      <c r="C24">
        <v>3580</v>
      </c>
      <c r="D24">
        <v>2606</v>
      </c>
      <c r="E24">
        <v>1202</v>
      </c>
      <c r="F24">
        <v>1470</v>
      </c>
      <c r="G24">
        <v>547</v>
      </c>
      <c r="H24">
        <v>90967</v>
      </c>
      <c r="I24">
        <v>90659</v>
      </c>
      <c r="J24">
        <v>720</v>
      </c>
      <c r="K24">
        <v>1029</v>
      </c>
      <c r="L24">
        <v>81793</v>
      </c>
      <c r="M24">
        <v>456</v>
      </c>
      <c r="N24">
        <v>255</v>
      </c>
      <c r="O24">
        <v>17440</v>
      </c>
      <c r="P24">
        <v>42</v>
      </c>
      <c r="Q24">
        <v>26</v>
      </c>
      <c r="R24">
        <v>1</v>
      </c>
      <c r="T24" s="30" t="s">
        <v>112</v>
      </c>
      <c r="U24" s="31">
        <v>211</v>
      </c>
    </row>
    <row r="25" spans="1:21">
      <c r="A25" t="s">
        <v>29</v>
      </c>
      <c r="B25">
        <v>1154</v>
      </c>
      <c r="C25">
        <v>622</v>
      </c>
      <c r="D25">
        <v>532</v>
      </c>
      <c r="E25">
        <v>272</v>
      </c>
      <c r="F25">
        <v>172</v>
      </c>
      <c r="G25">
        <v>91</v>
      </c>
      <c r="H25">
        <v>13225</v>
      </c>
      <c r="I25">
        <v>13126</v>
      </c>
      <c r="J25">
        <v>163</v>
      </c>
      <c r="K25">
        <v>262</v>
      </c>
      <c r="L25">
        <v>12874</v>
      </c>
      <c r="M25">
        <v>60</v>
      </c>
      <c r="N25">
        <v>26</v>
      </c>
      <c r="O25">
        <v>872</v>
      </c>
      <c r="P25">
        <v>2</v>
      </c>
      <c r="Q25">
        <v>2</v>
      </c>
      <c r="R25">
        <v>1</v>
      </c>
      <c r="T25" s="30" t="s">
        <v>113</v>
      </c>
      <c r="U25" s="31">
        <v>33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352</v>
      </c>
      <c r="P26">
        <v>2</v>
      </c>
      <c r="Q26">
        <v>1</v>
      </c>
      <c r="R26">
        <v>0</v>
      </c>
      <c r="T26" s="30" t="s">
        <v>114</v>
      </c>
      <c r="U26" s="31">
        <v>101</v>
      </c>
    </row>
    <row r="27" spans="1:21">
      <c r="A27" t="s">
        <v>31</v>
      </c>
      <c r="B27">
        <v>1046</v>
      </c>
      <c r="C27">
        <v>464</v>
      </c>
      <c r="D27">
        <v>582</v>
      </c>
      <c r="E27">
        <v>172</v>
      </c>
      <c r="F27">
        <v>188</v>
      </c>
      <c r="G27">
        <v>100</v>
      </c>
      <c r="H27">
        <v>14037</v>
      </c>
      <c r="I27">
        <v>14111</v>
      </c>
      <c r="J27">
        <v>88</v>
      </c>
      <c r="K27">
        <v>14</v>
      </c>
      <c r="L27">
        <v>13878</v>
      </c>
      <c r="M27">
        <v>32</v>
      </c>
      <c r="N27">
        <v>2</v>
      </c>
      <c r="O27">
        <v>1040</v>
      </c>
      <c r="P27">
        <v>5</v>
      </c>
      <c r="Q27">
        <v>5</v>
      </c>
      <c r="R27">
        <v>0</v>
      </c>
      <c r="T27" s="30" t="s">
        <v>115</v>
      </c>
      <c r="U27" s="31">
        <v>190</v>
      </c>
    </row>
    <row r="28" spans="1:21">
      <c r="A28" t="s">
        <v>32</v>
      </c>
      <c r="B28">
        <v>375</v>
      </c>
      <c r="C28">
        <v>167</v>
      </c>
      <c r="D28">
        <v>208</v>
      </c>
      <c r="E28">
        <v>76</v>
      </c>
      <c r="F28">
        <v>67</v>
      </c>
      <c r="G28">
        <v>47</v>
      </c>
      <c r="H28">
        <v>3819</v>
      </c>
      <c r="I28">
        <v>3837</v>
      </c>
      <c r="J28">
        <v>28</v>
      </c>
      <c r="K28">
        <v>10</v>
      </c>
      <c r="L28">
        <v>3819</v>
      </c>
      <c r="M28">
        <v>17</v>
      </c>
      <c r="N28">
        <v>1</v>
      </c>
      <c r="O28">
        <v>583</v>
      </c>
      <c r="P28">
        <v>2</v>
      </c>
      <c r="Q28">
        <v>0</v>
      </c>
      <c r="R28">
        <v>0</v>
      </c>
      <c r="T28" s="30" t="s">
        <v>116</v>
      </c>
      <c r="U28" s="31">
        <v>26</v>
      </c>
    </row>
    <row r="29" spans="1:21">
      <c r="A29" t="s">
        <v>33</v>
      </c>
      <c r="B29">
        <v>3002</v>
      </c>
      <c r="C29">
        <v>1335</v>
      </c>
      <c r="D29">
        <v>1667</v>
      </c>
      <c r="E29">
        <v>420</v>
      </c>
      <c r="F29">
        <v>386</v>
      </c>
      <c r="G29">
        <v>268</v>
      </c>
      <c r="H29">
        <v>16728</v>
      </c>
      <c r="I29">
        <v>16770</v>
      </c>
      <c r="J29">
        <v>156</v>
      </c>
      <c r="K29">
        <v>114</v>
      </c>
      <c r="L29">
        <v>16617</v>
      </c>
      <c r="M29">
        <v>79</v>
      </c>
      <c r="N29">
        <v>12</v>
      </c>
      <c r="O29">
        <v>1781</v>
      </c>
      <c r="P29">
        <v>11</v>
      </c>
      <c r="Q29">
        <v>9</v>
      </c>
      <c r="R29">
        <v>1</v>
      </c>
      <c r="T29" s="30" t="s">
        <v>117</v>
      </c>
      <c r="U29" s="31">
        <v>11</v>
      </c>
    </row>
    <row r="30" spans="1:21">
      <c r="A30" t="s">
        <v>34</v>
      </c>
      <c r="B30">
        <v>29</v>
      </c>
      <c r="C30">
        <v>19</v>
      </c>
      <c r="D30">
        <v>10</v>
      </c>
      <c r="E30">
        <v>33</v>
      </c>
      <c r="F30">
        <v>5</v>
      </c>
      <c r="G30">
        <v>10</v>
      </c>
      <c r="H30">
        <v>802</v>
      </c>
      <c r="I30">
        <v>803</v>
      </c>
      <c r="J30">
        <v>1</v>
      </c>
      <c r="K30">
        <v>0</v>
      </c>
      <c r="L30">
        <v>715</v>
      </c>
      <c r="M30">
        <v>2</v>
      </c>
      <c r="N30">
        <v>0</v>
      </c>
      <c r="O30">
        <v>418</v>
      </c>
      <c r="P30">
        <v>49</v>
      </c>
      <c r="Q30">
        <v>4</v>
      </c>
      <c r="R30">
        <v>18</v>
      </c>
      <c r="T30" s="30" t="s">
        <v>118</v>
      </c>
      <c r="U30" s="31">
        <v>186</v>
      </c>
    </row>
    <row r="31" spans="1:21">
      <c r="A31" t="s">
        <v>35</v>
      </c>
      <c r="B31">
        <v>335</v>
      </c>
      <c r="C31">
        <v>141</v>
      </c>
      <c r="D31">
        <v>194</v>
      </c>
      <c r="E31">
        <v>171</v>
      </c>
      <c r="F31">
        <v>30</v>
      </c>
      <c r="G31">
        <v>52</v>
      </c>
      <c r="H31">
        <v>21341</v>
      </c>
      <c r="I31">
        <v>21363</v>
      </c>
      <c r="J31">
        <v>29</v>
      </c>
      <c r="K31">
        <v>7</v>
      </c>
      <c r="L31">
        <v>20510</v>
      </c>
      <c r="M31">
        <v>8</v>
      </c>
      <c r="N31">
        <v>4</v>
      </c>
      <c r="O31">
        <v>554</v>
      </c>
      <c r="P31">
        <v>2</v>
      </c>
      <c r="Q31">
        <v>6</v>
      </c>
      <c r="R31">
        <v>0</v>
      </c>
      <c r="T31" s="30" t="s">
        <v>119</v>
      </c>
      <c r="U31" s="31">
        <v>58</v>
      </c>
    </row>
    <row r="32" spans="1:21">
      <c r="A32" t="s">
        <v>36</v>
      </c>
      <c r="B32">
        <v>2383</v>
      </c>
      <c r="C32">
        <v>1481</v>
      </c>
      <c r="D32">
        <v>902</v>
      </c>
      <c r="E32">
        <v>484</v>
      </c>
      <c r="F32">
        <v>311</v>
      </c>
      <c r="G32">
        <v>324</v>
      </c>
      <c r="H32">
        <v>23355</v>
      </c>
      <c r="I32">
        <v>23354</v>
      </c>
      <c r="J32">
        <v>185</v>
      </c>
      <c r="K32">
        <v>186</v>
      </c>
      <c r="L32">
        <v>23164</v>
      </c>
      <c r="M32">
        <v>62</v>
      </c>
      <c r="N32">
        <v>39</v>
      </c>
      <c r="O32">
        <v>2706</v>
      </c>
      <c r="P32">
        <v>9</v>
      </c>
      <c r="Q32">
        <v>13</v>
      </c>
      <c r="R32">
        <v>0</v>
      </c>
      <c r="T32" s="30" t="s">
        <v>120</v>
      </c>
      <c r="U32" s="31">
        <v>116</v>
      </c>
    </row>
    <row r="33" spans="1:21">
      <c r="A33" t="s">
        <v>37</v>
      </c>
      <c r="B33">
        <v>1798</v>
      </c>
      <c r="C33">
        <v>1383</v>
      </c>
      <c r="D33">
        <v>415</v>
      </c>
      <c r="E33">
        <v>344</v>
      </c>
      <c r="F33">
        <v>476</v>
      </c>
      <c r="G33">
        <v>237</v>
      </c>
      <c r="H33">
        <v>22738</v>
      </c>
      <c r="I33">
        <v>22832</v>
      </c>
      <c r="J33">
        <v>117</v>
      </c>
      <c r="K33">
        <v>23</v>
      </c>
      <c r="L33">
        <v>22583</v>
      </c>
      <c r="M33">
        <v>38</v>
      </c>
      <c r="N33">
        <v>8</v>
      </c>
      <c r="O33">
        <v>2613</v>
      </c>
      <c r="P33">
        <v>14</v>
      </c>
      <c r="Q33">
        <v>4</v>
      </c>
      <c r="R33">
        <v>0</v>
      </c>
      <c r="T33" s="30" t="s">
        <v>121</v>
      </c>
      <c r="U33" s="31">
        <v>436</v>
      </c>
    </row>
    <row r="34" spans="1:21">
      <c r="A34" t="s">
        <v>38</v>
      </c>
      <c r="B34">
        <v>1046</v>
      </c>
      <c r="C34">
        <v>503</v>
      </c>
      <c r="D34">
        <v>543</v>
      </c>
      <c r="E34">
        <v>125</v>
      </c>
      <c r="F34">
        <v>205</v>
      </c>
      <c r="G34">
        <v>156</v>
      </c>
      <c r="H34">
        <v>10154</v>
      </c>
      <c r="I34">
        <v>10169</v>
      </c>
      <c r="J34">
        <v>56</v>
      </c>
      <c r="K34">
        <v>41</v>
      </c>
      <c r="L34">
        <v>10033</v>
      </c>
      <c r="M34">
        <v>15</v>
      </c>
      <c r="N34">
        <v>4</v>
      </c>
      <c r="O34">
        <v>1342</v>
      </c>
      <c r="P34">
        <v>9</v>
      </c>
      <c r="Q34">
        <v>2</v>
      </c>
      <c r="R34">
        <v>0</v>
      </c>
      <c r="T34" s="30" t="s">
        <v>122</v>
      </c>
      <c r="U34" s="31">
        <v>94</v>
      </c>
    </row>
    <row r="35" spans="1:21">
      <c r="A35" t="s">
        <v>39</v>
      </c>
      <c r="B35">
        <v>6941</v>
      </c>
      <c r="C35">
        <v>3283</v>
      </c>
      <c r="D35">
        <v>3658</v>
      </c>
      <c r="E35">
        <v>817</v>
      </c>
      <c r="F35">
        <v>902</v>
      </c>
      <c r="G35">
        <v>700</v>
      </c>
      <c r="H35">
        <v>66449</v>
      </c>
      <c r="I35">
        <v>66784</v>
      </c>
      <c r="J35">
        <v>442</v>
      </c>
      <c r="K35">
        <v>107</v>
      </c>
      <c r="L35">
        <v>64499</v>
      </c>
      <c r="M35">
        <v>202</v>
      </c>
      <c r="N35">
        <v>37</v>
      </c>
      <c r="O35">
        <v>12913</v>
      </c>
      <c r="P35">
        <v>45</v>
      </c>
      <c r="Q35">
        <v>41</v>
      </c>
      <c r="R35">
        <v>2</v>
      </c>
      <c r="T35" s="30" t="s">
        <v>123</v>
      </c>
      <c r="U35" s="31">
        <v>168</v>
      </c>
    </row>
    <row r="36" spans="1:21">
      <c r="A36" t="s">
        <v>40</v>
      </c>
      <c r="B36">
        <v>1117</v>
      </c>
      <c r="C36">
        <v>596</v>
      </c>
      <c r="D36">
        <v>521</v>
      </c>
      <c r="E36">
        <v>388</v>
      </c>
      <c r="F36">
        <v>191</v>
      </c>
      <c r="G36">
        <v>139</v>
      </c>
      <c r="H36">
        <v>21257</v>
      </c>
      <c r="I36">
        <v>21305</v>
      </c>
      <c r="J36">
        <v>52</v>
      </c>
      <c r="K36">
        <v>4</v>
      </c>
      <c r="L36">
        <v>20984</v>
      </c>
      <c r="M36">
        <v>15</v>
      </c>
      <c r="N36">
        <v>3</v>
      </c>
      <c r="O36">
        <v>1363</v>
      </c>
      <c r="P36">
        <v>7</v>
      </c>
      <c r="Q36">
        <v>8</v>
      </c>
      <c r="R36">
        <v>0</v>
      </c>
      <c r="T36" s="30" t="s">
        <v>124</v>
      </c>
      <c r="U36" s="31"/>
    </row>
    <row r="37" spans="1:21">
      <c r="A37" t="s">
        <v>41</v>
      </c>
      <c r="B37">
        <v>1604</v>
      </c>
      <c r="C37">
        <v>731</v>
      </c>
      <c r="D37">
        <v>873</v>
      </c>
      <c r="E37">
        <v>226</v>
      </c>
      <c r="F37">
        <v>323</v>
      </c>
      <c r="G37">
        <v>270</v>
      </c>
      <c r="H37">
        <v>32372</v>
      </c>
      <c r="I37">
        <v>32348</v>
      </c>
      <c r="J37">
        <v>90</v>
      </c>
      <c r="K37">
        <v>114</v>
      </c>
      <c r="L37">
        <v>31154</v>
      </c>
      <c r="M37">
        <v>46</v>
      </c>
      <c r="N37">
        <v>67</v>
      </c>
      <c r="O37">
        <v>6017</v>
      </c>
      <c r="P37">
        <v>15</v>
      </c>
      <c r="Q37">
        <v>6</v>
      </c>
      <c r="R37">
        <v>25</v>
      </c>
      <c r="T37" s="30" t="s">
        <v>125</v>
      </c>
      <c r="U37" s="31">
        <v>5</v>
      </c>
    </row>
    <row r="38" spans="1:21">
      <c r="A38" t="s">
        <v>42</v>
      </c>
      <c r="B38">
        <v>113</v>
      </c>
      <c r="C38">
        <v>77</v>
      </c>
      <c r="D38">
        <v>36</v>
      </c>
      <c r="E38">
        <v>85</v>
      </c>
      <c r="F38">
        <v>26</v>
      </c>
      <c r="G38">
        <v>18</v>
      </c>
      <c r="H38">
        <v>8559</v>
      </c>
      <c r="I38">
        <v>8598</v>
      </c>
      <c r="J38">
        <v>45</v>
      </c>
      <c r="K38">
        <v>6</v>
      </c>
      <c r="L38">
        <v>8594</v>
      </c>
      <c r="M38">
        <v>26</v>
      </c>
      <c r="N38">
        <v>1</v>
      </c>
      <c r="O38">
        <v>222</v>
      </c>
      <c r="P38">
        <v>1</v>
      </c>
      <c r="Q38">
        <v>0</v>
      </c>
      <c r="R38">
        <v>0</v>
      </c>
      <c r="T38" s="30" t="s">
        <v>126</v>
      </c>
      <c r="U38" s="31">
        <v>11</v>
      </c>
    </row>
    <row r="39" spans="1:21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10804</v>
      </c>
      <c r="I39">
        <v>10804</v>
      </c>
      <c r="J39">
        <v>0</v>
      </c>
      <c r="K39">
        <v>0</v>
      </c>
      <c r="L39">
        <v>9384</v>
      </c>
      <c r="M39">
        <v>0</v>
      </c>
      <c r="N39">
        <v>0</v>
      </c>
      <c r="O39">
        <v>202</v>
      </c>
      <c r="P39">
        <v>1</v>
      </c>
      <c r="Q39">
        <v>0</v>
      </c>
      <c r="R39">
        <v>0</v>
      </c>
      <c r="T39" s="30" t="s">
        <v>127</v>
      </c>
      <c r="U39" s="31">
        <v>108</v>
      </c>
    </row>
    <row r="40" spans="1:21">
      <c r="A40" t="s">
        <v>44</v>
      </c>
      <c r="B40">
        <v>2</v>
      </c>
      <c r="C40">
        <v>0</v>
      </c>
      <c r="D40">
        <v>2</v>
      </c>
      <c r="E40">
        <v>0</v>
      </c>
      <c r="F40">
        <v>0</v>
      </c>
      <c r="G40">
        <v>1</v>
      </c>
      <c r="H40">
        <v>19580</v>
      </c>
      <c r="I40">
        <v>19580</v>
      </c>
      <c r="J40">
        <v>0</v>
      </c>
      <c r="K40">
        <v>0</v>
      </c>
      <c r="L40">
        <v>15423</v>
      </c>
      <c r="M40">
        <v>0</v>
      </c>
      <c r="N40">
        <v>0</v>
      </c>
      <c r="O40">
        <v>440</v>
      </c>
      <c r="P40">
        <v>4</v>
      </c>
      <c r="Q40">
        <v>0</v>
      </c>
      <c r="R40">
        <v>0</v>
      </c>
      <c r="T40" s="30" t="s">
        <v>128</v>
      </c>
      <c r="U40" s="31">
        <v>242</v>
      </c>
    </row>
    <row r="41" spans="1:21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3730</v>
      </c>
      <c r="I41">
        <v>3730</v>
      </c>
      <c r="J41">
        <v>0</v>
      </c>
      <c r="K41">
        <v>0</v>
      </c>
      <c r="L41">
        <v>3478</v>
      </c>
      <c r="M41">
        <v>0</v>
      </c>
      <c r="N41">
        <v>0</v>
      </c>
      <c r="O41">
        <v>298</v>
      </c>
      <c r="P41">
        <v>1</v>
      </c>
      <c r="Q41">
        <v>0</v>
      </c>
      <c r="R41">
        <v>0</v>
      </c>
      <c r="T41" s="30" t="s">
        <v>129</v>
      </c>
      <c r="U41" s="31">
        <v>86</v>
      </c>
    </row>
    <row r="42" spans="1:21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4938</v>
      </c>
      <c r="I42">
        <v>4937</v>
      </c>
      <c r="J42">
        <v>0</v>
      </c>
      <c r="K42">
        <v>1</v>
      </c>
      <c r="L42">
        <v>4305</v>
      </c>
      <c r="M42">
        <v>0</v>
      </c>
      <c r="N42">
        <v>0</v>
      </c>
      <c r="O42">
        <v>202</v>
      </c>
      <c r="P42">
        <v>0</v>
      </c>
      <c r="Q42">
        <v>0</v>
      </c>
      <c r="R42">
        <v>0</v>
      </c>
      <c r="T42" s="30" t="s">
        <v>130</v>
      </c>
      <c r="U42" s="31">
        <v>463</v>
      </c>
    </row>
    <row r="43" spans="1:21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13451</v>
      </c>
      <c r="I43">
        <v>13451</v>
      </c>
      <c r="J43">
        <v>0</v>
      </c>
      <c r="K43">
        <v>0</v>
      </c>
      <c r="L43">
        <v>9537</v>
      </c>
      <c r="M43">
        <v>0</v>
      </c>
      <c r="N43">
        <v>0</v>
      </c>
      <c r="O43">
        <v>186</v>
      </c>
      <c r="P43">
        <v>1</v>
      </c>
      <c r="Q43">
        <v>1</v>
      </c>
      <c r="R43">
        <v>0</v>
      </c>
      <c r="T43" s="30" t="s">
        <v>131</v>
      </c>
      <c r="U43" s="31">
        <v>77</v>
      </c>
    </row>
    <row r="44" spans="1:21">
      <c r="A44" t="s">
        <v>48</v>
      </c>
      <c r="B44">
        <v>141</v>
      </c>
      <c r="C44">
        <v>39</v>
      </c>
      <c r="D44">
        <v>102</v>
      </c>
      <c r="E44">
        <v>43</v>
      </c>
      <c r="F44">
        <v>23</v>
      </c>
      <c r="G44">
        <v>23</v>
      </c>
      <c r="H44">
        <v>7188</v>
      </c>
      <c r="I44">
        <v>7222</v>
      </c>
      <c r="J44">
        <v>38</v>
      </c>
      <c r="K44">
        <v>4</v>
      </c>
      <c r="L44">
        <v>7081</v>
      </c>
      <c r="M44">
        <v>11</v>
      </c>
      <c r="N44">
        <v>1</v>
      </c>
      <c r="O44">
        <v>370</v>
      </c>
      <c r="P44">
        <v>2</v>
      </c>
      <c r="Q44">
        <v>0</v>
      </c>
      <c r="R44">
        <v>0</v>
      </c>
      <c r="T44" s="30" t="s">
        <v>132</v>
      </c>
      <c r="U44" s="31">
        <v>0</v>
      </c>
    </row>
    <row r="45" spans="1:21">
      <c r="A45" t="s">
        <v>49</v>
      </c>
      <c r="B45">
        <v>521</v>
      </c>
      <c r="C45">
        <v>234</v>
      </c>
      <c r="D45">
        <v>287</v>
      </c>
      <c r="E45">
        <v>149</v>
      </c>
      <c r="F45">
        <v>85</v>
      </c>
      <c r="G45">
        <v>44</v>
      </c>
      <c r="H45">
        <v>7678</v>
      </c>
      <c r="I45">
        <v>7702</v>
      </c>
      <c r="J45">
        <v>34</v>
      </c>
      <c r="K45">
        <v>10</v>
      </c>
      <c r="L45">
        <v>7670</v>
      </c>
      <c r="M45">
        <v>12</v>
      </c>
      <c r="N45">
        <v>1</v>
      </c>
      <c r="O45">
        <v>259</v>
      </c>
      <c r="P45">
        <v>1</v>
      </c>
      <c r="Q45">
        <v>3</v>
      </c>
      <c r="R45">
        <v>0</v>
      </c>
      <c r="T45" s="30" t="s">
        <v>133</v>
      </c>
      <c r="U45" s="31">
        <v>7</v>
      </c>
    </row>
    <row r="46" spans="1:21" ht="15.75" thickBot="1">
      <c r="A46" t="s">
        <v>50</v>
      </c>
      <c r="B46">
        <v>1955</v>
      </c>
      <c r="C46">
        <v>1016</v>
      </c>
      <c r="D46">
        <v>939</v>
      </c>
      <c r="E46">
        <v>504</v>
      </c>
      <c r="F46">
        <v>411</v>
      </c>
      <c r="G46">
        <v>225</v>
      </c>
      <c r="H46">
        <v>15339</v>
      </c>
      <c r="I46">
        <v>15404</v>
      </c>
      <c r="J46">
        <v>120</v>
      </c>
      <c r="K46">
        <v>55</v>
      </c>
      <c r="L46">
        <v>15338</v>
      </c>
      <c r="M46">
        <v>44</v>
      </c>
      <c r="N46">
        <v>18</v>
      </c>
      <c r="O46">
        <v>1432</v>
      </c>
      <c r="P46">
        <v>12</v>
      </c>
      <c r="Q46">
        <v>13</v>
      </c>
      <c r="R46">
        <v>1</v>
      </c>
      <c r="T46" s="32" t="s">
        <v>134</v>
      </c>
      <c r="U46" s="31">
        <v>61</v>
      </c>
    </row>
    <row r="47" spans="1:21" ht="15.75" thickTop="1">
      <c r="A47" t="s">
        <v>51</v>
      </c>
      <c r="B47">
        <v>4610</v>
      </c>
      <c r="C47">
        <v>1192</v>
      </c>
      <c r="D47">
        <v>3418</v>
      </c>
      <c r="E47">
        <v>468</v>
      </c>
      <c r="F47">
        <v>590</v>
      </c>
      <c r="G47">
        <v>308</v>
      </c>
      <c r="H47">
        <v>32620</v>
      </c>
      <c r="I47">
        <v>32353</v>
      </c>
      <c r="J47">
        <v>94</v>
      </c>
      <c r="K47">
        <v>361</v>
      </c>
      <c r="L47">
        <v>31377</v>
      </c>
      <c r="M47">
        <v>40</v>
      </c>
      <c r="N47">
        <v>140</v>
      </c>
      <c r="O47">
        <v>1681</v>
      </c>
      <c r="P47">
        <v>14</v>
      </c>
      <c r="Q47">
        <v>3</v>
      </c>
      <c r="R47">
        <v>1</v>
      </c>
      <c r="U47" s="31">
        <v>8328</v>
      </c>
    </row>
    <row r="48" spans="1:21">
      <c r="A48" t="s">
        <v>52</v>
      </c>
      <c r="B48">
        <v>2711</v>
      </c>
      <c r="C48">
        <v>931</v>
      </c>
      <c r="D48">
        <v>1780</v>
      </c>
      <c r="E48">
        <v>406</v>
      </c>
      <c r="F48">
        <v>216</v>
      </c>
      <c r="G48">
        <v>292</v>
      </c>
      <c r="H48">
        <v>23275</v>
      </c>
      <c r="I48">
        <v>23277</v>
      </c>
      <c r="J48">
        <v>81</v>
      </c>
      <c r="K48">
        <v>79</v>
      </c>
      <c r="L48">
        <v>23164</v>
      </c>
      <c r="M48">
        <v>44</v>
      </c>
      <c r="N48">
        <v>17</v>
      </c>
      <c r="O48">
        <v>1851</v>
      </c>
      <c r="P48">
        <v>9</v>
      </c>
      <c r="Q48">
        <v>9</v>
      </c>
      <c r="R48">
        <v>0</v>
      </c>
    </row>
    <row r="49" spans="1:18">
      <c r="A49" t="s">
        <v>53</v>
      </c>
      <c r="B49">
        <v>1253</v>
      </c>
      <c r="C49">
        <v>432</v>
      </c>
      <c r="D49">
        <v>821</v>
      </c>
      <c r="E49">
        <v>176</v>
      </c>
      <c r="F49">
        <v>199</v>
      </c>
      <c r="G49">
        <v>144</v>
      </c>
      <c r="H49">
        <v>10987</v>
      </c>
      <c r="I49">
        <v>11029</v>
      </c>
      <c r="J49">
        <v>85</v>
      </c>
      <c r="K49">
        <v>43</v>
      </c>
      <c r="L49">
        <v>10445</v>
      </c>
      <c r="M49">
        <v>23</v>
      </c>
      <c r="N49">
        <v>7</v>
      </c>
      <c r="O49">
        <v>1138</v>
      </c>
      <c r="P49">
        <v>5</v>
      </c>
      <c r="Q49">
        <v>4</v>
      </c>
      <c r="R49">
        <v>2</v>
      </c>
    </row>
    <row r="50" spans="1:18">
      <c r="A50" t="s">
        <v>54</v>
      </c>
      <c r="B50">
        <v>1708</v>
      </c>
      <c r="C50">
        <v>969</v>
      </c>
      <c r="D50">
        <v>739</v>
      </c>
      <c r="E50">
        <v>422</v>
      </c>
      <c r="F50">
        <v>585</v>
      </c>
      <c r="G50">
        <v>236</v>
      </c>
      <c r="H50">
        <v>29873</v>
      </c>
      <c r="I50">
        <v>29786</v>
      </c>
      <c r="J50">
        <v>233</v>
      </c>
      <c r="K50">
        <v>320</v>
      </c>
      <c r="L50">
        <v>29391</v>
      </c>
      <c r="M50">
        <v>91</v>
      </c>
      <c r="N50">
        <v>169</v>
      </c>
      <c r="O50">
        <v>4820</v>
      </c>
      <c r="P50">
        <v>30</v>
      </c>
      <c r="Q50">
        <v>22</v>
      </c>
      <c r="R50">
        <v>0</v>
      </c>
    </row>
    <row r="51" spans="1:18">
      <c r="A51" t="s">
        <v>55</v>
      </c>
      <c r="B51">
        <v>507</v>
      </c>
      <c r="C51">
        <v>260</v>
      </c>
      <c r="D51">
        <v>247</v>
      </c>
      <c r="E51">
        <v>69</v>
      </c>
      <c r="F51">
        <v>103</v>
      </c>
      <c r="G51">
        <v>74</v>
      </c>
      <c r="H51">
        <v>10952</v>
      </c>
      <c r="I51">
        <v>11005</v>
      </c>
      <c r="J51">
        <v>55</v>
      </c>
      <c r="K51">
        <v>2</v>
      </c>
      <c r="L51">
        <v>10926</v>
      </c>
      <c r="M51">
        <v>8</v>
      </c>
      <c r="N51">
        <v>0</v>
      </c>
      <c r="O51">
        <v>663</v>
      </c>
      <c r="P51">
        <v>3</v>
      </c>
      <c r="Q51">
        <v>11</v>
      </c>
      <c r="R51">
        <v>7</v>
      </c>
    </row>
    <row r="52" spans="1:18">
      <c r="A52" t="s">
        <v>56</v>
      </c>
      <c r="B52">
        <v>2141</v>
      </c>
      <c r="C52">
        <v>931</v>
      </c>
      <c r="D52">
        <v>1210</v>
      </c>
      <c r="E52">
        <v>486</v>
      </c>
      <c r="F52">
        <v>432</v>
      </c>
      <c r="G52">
        <v>162</v>
      </c>
      <c r="H52">
        <v>22764</v>
      </c>
      <c r="I52">
        <v>22859</v>
      </c>
      <c r="J52">
        <v>101</v>
      </c>
      <c r="K52">
        <v>6</v>
      </c>
      <c r="L52">
        <v>22126</v>
      </c>
      <c r="M52">
        <v>40</v>
      </c>
      <c r="N52">
        <v>0</v>
      </c>
      <c r="O52">
        <v>1281</v>
      </c>
      <c r="P52">
        <v>5</v>
      </c>
      <c r="Q52">
        <v>7</v>
      </c>
      <c r="R52">
        <v>0</v>
      </c>
    </row>
    <row r="53" spans="1:18">
      <c r="A53" t="s">
        <v>57</v>
      </c>
      <c r="B53">
        <v>171</v>
      </c>
      <c r="C53">
        <v>132</v>
      </c>
      <c r="D53">
        <v>39</v>
      </c>
      <c r="E53">
        <v>47</v>
      </c>
      <c r="F53">
        <v>86</v>
      </c>
      <c r="G53">
        <v>19</v>
      </c>
      <c r="H53">
        <v>10330</v>
      </c>
      <c r="I53">
        <v>10328</v>
      </c>
      <c r="J53">
        <v>0</v>
      </c>
      <c r="K53">
        <v>2</v>
      </c>
      <c r="L53">
        <v>10152</v>
      </c>
      <c r="M53">
        <v>0</v>
      </c>
      <c r="N53">
        <v>1</v>
      </c>
      <c r="O53">
        <v>291</v>
      </c>
      <c r="P53">
        <v>0</v>
      </c>
      <c r="Q53">
        <v>1</v>
      </c>
      <c r="R53">
        <v>0</v>
      </c>
    </row>
    <row r="54" spans="1:18">
      <c r="A54" t="s">
        <v>58</v>
      </c>
      <c r="B54">
        <v>224</v>
      </c>
      <c r="C54">
        <v>138</v>
      </c>
      <c r="D54">
        <v>86</v>
      </c>
      <c r="E54">
        <v>158</v>
      </c>
      <c r="F54">
        <v>39</v>
      </c>
      <c r="G54">
        <v>33</v>
      </c>
      <c r="H54">
        <v>14524</v>
      </c>
      <c r="I54">
        <v>14543</v>
      </c>
      <c r="J54">
        <v>72</v>
      </c>
      <c r="K54">
        <v>54</v>
      </c>
      <c r="L54">
        <v>14443</v>
      </c>
      <c r="M54">
        <v>16</v>
      </c>
      <c r="N54">
        <v>9</v>
      </c>
      <c r="O54">
        <v>715</v>
      </c>
      <c r="P54">
        <v>0</v>
      </c>
      <c r="Q54">
        <v>0</v>
      </c>
      <c r="R54">
        <v>0</v>
      </c>
    </row>
    <row r="55" spans="1:18">
      <c r="A55" t="s">
        <v>59</v>
      </c>
      <c r="B55">
        <v>363</v>
      </c>
      <c r="C55">
        <v>221</v>
      </c>
      <c r="D55">
        <v>142</v>
      </c>
      <c r="E55">
        <v>159</v>
      </c>
      <c r="F55">
        <v>127</v>
      </c>
      <c r="G55">
        <v>55</v>
      </c>
      <c r="H55">
        <v>14622</v>
      </c>
      <c r="I55">
        <v>14643</v>
      </c>
      <c r="J55">
        <v>27</v>
      </c>
      <c r="K55">
        <v>6</v>
      </c>
      <c r="L55">
        <v>14227</v>
      </c>
      <c r="M55">
        <v>8</v>
      </c>
      <c r="N55">
        <v>3</v>
      </c>
      <c r="O55">
        <v>768</v>
      </c>
      <c r="P55">
        <v>6</v>
      </c>
      <c r="Q55">
        <v>5</v>
      </c>
      <c r="R55">
        <v>0</v>
      </c>
    </row>
  </sheetData>
  <sheetProtection autoFilter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197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60005</v>
      </c>
      <c r="C2" s="7">
        <f>July!D2</f>
        <v>60200</v>
      </c>
      <c r="D2" s="7">
        <f>AugustR!I2</f>
        <v>60492</v>
      </c>
      <c r="E2" s="7">
        <f>AugustR!J2</f>
        <v>459</v>
      </c>
      <c r="F2" s="7">
        <f>AugustR!K2</f>
        <v>168</v>
      </c>
      <c r="G2" s="7">
        <f>AugustR!L2</f>
        <v>59138</v>
      </c>
      <c r="H2" s="7">
        <f>AugustR!M2</f>
        <v>232</v>
      </c>
      <c r="I2" s="7">
        <f>AugustR!N2</f>
        <v>86</v>
      </c>
      <c r="J2" s="7">
        <f>AugustR!B2</f>
        <v>5706</v>
      </c>
      <c r="K2" s="7">
        <f>AugustR!C2</f>
        <v>2643</v>
      </c>
      <c r="L2" s="7">
        <f>AugustR!D2</f>
        <v>3063</v>
      </c>
      <c r="M2" s="7">
        <f>AugustR!U2</f>
        <v>500</v>
      </c>
      <c r="N2" s="7">
        <f>AugustR!G2</f>
        <v>504</v>
      </c>
      <c r="O2" s="7">
        <f>AugustR!O2</f>
        <v>6584</v>
      </c>
      <c r="P2" s="7">
        <f>AugustR!P2</f>
        <v>49</v>
      </c>
      <c r="Q2" s="7">
        <f>AugustR!Q2</f>
        <v>20</v>
      </c>
      <c r="R2" s="7">
        <f>AugustR!R2</f>
        <v>1</v>
      </c>
      <c r="S2" s="7">
        <f>AugustR!E2</f>
        <v>922</v>
      </c>
      <c r="T2" s="7">
        <f>AugustR!F2</f>
        <v>957</v>
      </c>
    </row>
    <row r="3" spans="1:20">
      <c r="A3" s="8" t="s">
        <v>8</v>
      </c>
      <c r="B3" s="8">
        <f>'YTD Totals'!B3</f>
        <v>26133</v>
      </c>
      <c r="C3" s="8">
        <f>July!D3</f>
        <v>26378</v>
      </c>
      <c r="D3" s="8">
        <f>AugustR!I3</f>
        <v>26431</v>
      </c>
      <c r="E3" s="8">
        <f>AugustR!J3</f>
        <v>130</v>
      </c>
      <c r="F3" s="8">
        <f>AugustR!K3</f>
        <v>76</v>
      </c>
      <c r="G3" s="8">
        <f>AugustR!L3</f>
        <v>25947</v>
      </c>
      <c r="H3" s="8">
        <f>AugustR!M3</f>
        <v>43</v>
      </c>
      <c r="I3" s="8">
        <f>AugustR!N3</f>
        <v>51</v>
      </c>
      <c r="J3" s="8">
        <f>AugustR!B3</f>
        <v>1663</v>
      </c>
      <c r="K3" s="8">
        <f>AugustR!C3</f>
        <v>774</v>
      </c>
      <c r="L3" s="8">
        <f>AugustR!D3</f>
        <v>889</v>
      </c>
      <c r="M3" s="8">
        <f>AugustR!U3</f>
        <v>296</v>
      </c>
      <c r="N3" s="8">
        <f>AugustR!G3</f>
        <v>190</v>
      </c>
      <c r="O3" s="8">
        <f>AugustR!O3</f>
        <v>4095</v>
      </c>
      <c r="P3" s="8">
        <f>AugustR!P3</f>
        <v>9</v>
      </c>
      <c r="Q3" s="8">
        <f>AugustR!Q3</f>
        <v>9</v>
      </c>
      <c r="R3" s="8">
        <f>AugustR!R3</f>
        <v>1</v>
      </c>
      <c r="S3" s="8">
        <f>AugustR!E3</f>
        <v>280</v>
      </c>
      <c r="T3" s="8">
        <f>AugustR!F3</f>
        <v>430</v>
      </c>
    </row>
    <row r="4" spans="1:20">
      <c r="A4" s="7" t="s">
        <v>9</v>
      </c>
      <c r="B4" s="7">
        <f>'YTD Totals'!B4</f>
        <v>67246</v>
      </c>
      <c r="C4" s="7">
        <f>July!D4</f>
        <v>67294</v>
      </c>
      <c r="D4" s="7">
        <f>AugustR!I4</f>
        <v>67277</v>
      </c>
      <c r="E4" s="7">
        <f>AugustR!J4</f>
        <v>555</v>
      </c>
      <c r="F4" s="7">
        <f>AugustR!K4</f>
        <v>548</v>
      </c>
      <c r="G4" s="7">
        <f>AugustR!L4</f>
        <v>63543</v>
      </c>
      <c r="H4" s="7">
        <f>AugustR!M4</f>
        <v>327</v>
      </c>
      <c r="I4" s="7">
        <f>AugustR!N4</f>
        <v>148</v>
      </c>
      <c r="J4" s="7">
        <f>AugustR!B4</f>
        <v>8964</v>
      </c>
      <c r="K4" s="7">
        <f>AugustR!C4</f>
        <v>3340</v>
      </c>
      <c r="L4" s="7">
        <f>AugustR!D4</f>
        <v>5624</v>
      </c>
      <c r="M4" s="7">
        <f>AugustR!U5</f>
        <v>932</v>
      </c>
      <c r="N4" s="7">
        <f>AugustR!G4</f>
        <v>669</v>
      </c>
      <c r="O4" s="7">
        <f>AugustR!O4</f>
        <v>6934</v>
      </c>
      <c r="P4" s="7">
        <f>AugustR!P4</f>
        <v>21</v>
      </c>
      <c r="Q4" s="7">
        <f>AugustR!Q4</f>
        <v>8</v>
      </c>
      <c r="R4" s="7">
        <f>AugustR!R4</f>
        <v>3</v>
      </c>
      <c r="S4" s="7">
        <f>AugustR!E4</f>
        <v>792</v>
      </c>
      <c r="T4" s="7">
        <f>AugustR!F4</f>
        <v>851</v>
      </c>
    </row>
    <row r="5" spans="1:20">
      <c r="A5" s="8" t="s">
        <v>10</v>
      </c>
      <c r="B5" s="8">
        <f>'YTD Totals'!B5</f>
        <v>11962</v>
      </c>
      <c r="C5" s="8">
        <f>July!D5</f>
        <v>11987</v>
      </c>
      <c r="D5" s="8">
        <f>AugustR!I5</f>
        <v>11965</v>
      </c>
      <c r="E5" s="8">
        <f>AugustR!J5</f>
        <v>26</v>
      </c>
      <c r="F5" s="8">
        <f>AugustR!K5</f>
        <v>48</v>
      </c>
      <c r="G5" s="8">
        <f>AugustR!L5</f>
        <v>11686</v>
      </c>
      <c r="H5" s="8">
        <f>AugustR!M5</f>
        <v>1</v>
      </c>
      <c r="I5" s="8">
        <f>AugustR!N5</f>
        <v>15</v>
      </c>
      <c r="J5" s="8">
        <f>AugustR!B5</f>
        <v>187</v>
      </c>
      <c r="K5" s="8">
        <f>AugustR!C5</f>
        <v>64</v>
      </c>
      <c r="L5" s="8">
        <f>AugustR!D5</f>
        <v>123</v>
      </c>
      <c r="M5" s="8">
        <f>AugustR!U7</f>
        <v>14</v>
      </c>
      <c r="N5" s="8">
        <f>AugustR!G5</f>
        <v>17</v>
      </c>
      <c r="O5" s="8">
        <f>AugustR!O5</f>
        <v>165</v>
      </c>
      <c r="P5" s="8">
        <f>AugustR!P5</f>
        <v>0</v>
      </c>
      <c r="Q5" s="8">
        <f>AugustR!Q5</f>
        <v>0</v>
      </c>
      <c r="R5" s="8">
        <f>AugustR!R5</f>
        <v>0</v>
      </c>
      <c r="S5" s="8">
        <f>AugustR!E5</f>
        <v>86</v>
      </c>
      <c r="T5" s="8">
        <f>AugustR!F5</f>
        <v>25</v>
      </c>
    </row>
    <row r="6" spans="1:20">
      <c r="A6" s="7" t="s">
        <v>11</v>
      </c>
      <c r="B6" s="7">
        <f>'YTD Totals'!B6</f>
        <v>57156</v>
      </c>
      <c r="C6" s="7">
        <f>July!D6</f>
        <v>57516</v>
      </c>
      <c r="D6" s="7">
        <f>AugustR!I6</f>
        <v>57736</v>
      </c>
      <c r="E6" s="7">
        <f>AugustR!J6</f>
        <v>441</v>
      </c>
      <c r="F6" s="7">
        <f>AugustR!K6</f>
        <v>208</v>
      </c>
      <c r="G6" s="7">
        <f>AugustR!L6</f>
        <v>54903</v>
      </c>
      <c r="H6" s="7">
        <f>AugustR!M6</f>
        <v>282</v>
      </c>
      <c r="I6" s="7">
        <f>AugustR!N6</f>
        <v>57</v>
      </c>
      <c r="J6" s="7">
        <f>AugustR!B6</f>
        <v>5827</v>
      </c>
      <c r="K6" s="7">
        <f>AugustR!C6</f>
        <v>2877</v>
      </c>
      <c r="L6" s="7">
        <f>AugustR!D6</f>
        <v>2950</v>
      </c>
      <c r="M6" s="7">
        <f>AugustR!U8</f>
        <v>360</v>
      </c>
      <c r="N6" s="7">
        <f>AugustR!G6</f>
        <v>569</v>
      </c>
      <c r="O6" s="7">
        <f>AugustR!O6</f>
        <v>12672</v>
      </c>
      <c r="P6" s="7">
        <f>AugustR!P6</f>
        <v>18</v>
      </c>
      <c r="Q6" s="7">
        <f>AugustR!Q6</f>
        <v>18</v>
      </c>
      <c r="R6" s="7">
        <f>AugustR!R6</f>
        <v>2</v>
      </c>
      <c r="S6" s="7">
        <f>AugustR!E6</f>
        <v>940</v>
      </c>
      <c r="T6" s="7">
        <f>AugustR!F6</f>
        <v>962</v>
      </c>
    </row>
    <row r="7" spans="1:20">
      <c r="A7" s="8" t="s">
        <v>12</v>
      </c>
      <c r="B7" s="8">
        <f>'YTD Totals'!B7</f>
        <v>14058</v>
      </c>
      <c r="C7" s="8">
        <f>July!D7</f>
        <v>14089</v>
      </c>
      <c r="D7" s="8">
        <f>AugustR!I7</f>
        <v>14147</v>
      </c>
      <c r="E7" s="8">
        <f>AugustR!J7</f>
        <v>66</v>
      </c>
      <c r="F7" s="8">
        <f>AugustR!K7</f>
        <v>8</v>
      </c>
      <c r="G7" s="8">
        <f>AugustR!L7</f>
        <v>14058</v>
      </c>
      <c r="H7" s="8">
        <f>AugustR!M7</f>
        <v>10</v>
      </c>
      <c r="I7" s="8">
        <f>AugustR!N7</f>
        <v>2</v>
      </c>
      <c r="J7" s="8">
        <f>AugustR!B7</f>
        <v>820</v>
      </c>
      <c r="K7" s="8">
        <f>AugustR!C7</f>
        <v>562</v>
      </c>
      <c r="L7" s="8">
        <f>AugustR!D7</f>
        <v>258</v>
      </c>
      <c r="M7" s="8">
        <f>AugustR!U9</f>
        <v>11</v>
      </c>
      <c r="N7" s="8">
        <f>AugustR!G7</f>
        <v>74</v>
      </c>
      <c r="O7" s="8">
        <f>AugustR!O7</f>
        <v>660</v>
      </c>
      <c r="P7" s="8">
        <f>AugustR!P7</f>
        <v>5</v>
      </c>
      <c r="Q7" s="8">
        <f>AugustR!Q7</f>
        <v>3</v>
      </c>
      <c r="R7" s="8">
        <f>AugustR!R7</f>
        <v>0</v>
      </c>
      <c r="S7" s="8">
        <f>AugustR!E7</f>
        <v>105</v>
      </c>
      <c r="T7" s="8">
        <f>AugustR!F7</f>
        <v>212</v>
      </c>
    </row>
    <row r="8" spans="1:20">
      <c r="A8" s="7" t="s">
        <v>13</v>
      </c>
      <c r="B8" s="7">
        <f>'YTD Totals'!B8</f>
        <v>9608</v>
      </c>
      <c r="C8" s="7">
        <f>July!D8</f>
        <v>9606</v>
      </c>
      <c r="D8" s="7">
        <f>AugustR!I8</f>
        <v>9613</v>
      </c>
      <c r="E8" s="7">
        <f>AugustR!J8</f>
        <v>19</v>
      </c>
      <c r="F8" s="7">
        <f>AugustR!K8</f>
        <v>12</v>
      </c>
      <c r="G8" s="7">
        <f>AugustR!L8</f>
        <v>9458</v>
      </c>
      <c r="H8" s="7">
        <f>AugustR!M8</f>
        <v>2</v>
      </c>
      <c r="I8" s="7">
        <f>AugustR!N8</f>
        <v>0</v>
      </c>
      <c r="J8" s="7">
        <f>AugustR!B8</f>
        <v>493</v>
      </c>
      <c r="K8" s="7">
        <f>AugustR!C8</f>
        <v>417</v>
      </c>
      <c r="L8" s="7">
        <f>AugustR!D8</f>
        <v>76</v>
      </c>
      <c r="M8" s="7">
        <f>AugustR!U10</f>
        <v>29</v>
      </c>
      <c r="N8" s="7">
        <f>AugustR!G8</f>
        <v>50</v>
      </c>
      <c r="O8" s="7">
        <f>AugustR!O8</f>
        <v>520</v>
      </c>
      <c r="P8" s="7">
        <f>AugustR!P8</f>
        <v>1</v>
      </c>
      <c r="Q8" s="7">
        <f>AugustR!Q8</f>
        <v>3</v>
      </c>
      <c r="R8" s="7">
        <f>AugustR!R8</f>
        <v>0</v>
      </c>
      <c r="S8" s="7">
        <f>AugustR!E8</f>
        <v>51</v>
      </c>
      <c r="T8" s="7">
        <f>AugustR!F8</f>
        <v>156</v>
      </c>
    </row>
    <row r="9" spans="1:20">
      <c r="A9" s="8" t="s">
        <v>14</v>
      </c>
      <c r="B9" s="8">
        <f>'YTD Totals'!B9</f>
        <v>8361</v>
      </c>
      <c r="C9" s="8">
        <f>July!D9</f>
        <v>8413</v>
      </c>
      <c r="D9" s="8">
        <f>AugustR!I9</f>
        <v>8217</v>
      </c>
      <c r="E9" s="8">
        <f>AugustR!J9</f>
        <v>37</v>
      </c>
      <c r="F9" s="8">
        <f>AugustR!K9</f>
        <v>233</v>
      </c>
      <c r="G9" s="8">
        <f>AugustR!L9</f>
        <v>8074</v>
      </c>
      <c r="H9" s="8">
        <f>AugustR!M9</f>
        <v>4</v>
      </c>
      <c r="I9" s="8">
        <f>AugustR!N9</f>
        <v>17</v>
      </c>
      <c r="J9" s="8">
        <f>AugustR!B9</f>
        <v>304</v>
      </c>
      <c r="K9" s="8">
        <f>AugustR!C9</f>
        <v>193</v>
      </c>
      <c r="L9" s="8">
        <f>AugustR!D9</f>
        <v>111</v>
      </c>
      <c r="M9" s="8">
        <f>AugustR!U11</f>
        <v>9</v>
      </c>
      <c r="N9" s="8">
        <f>AugustR!G9</f>
        <v>45</v>
      </c>
      <c r="O9" s="8">
        <f>AugustR!O9</f>
        <v>236</v>
      </c>
      <c r="P9" s="8">
        <f>AugustR!P9</f>
        <v>1</v>
      </c>
      <c r="Q9" s="8">
        <f>AugustR!Q9</f>
        <v>1</v>
      </c>
      <c r="R9" s="8">
        <f>AugustR!R9</f>
        <v>0</v>
      </c>
      <c r="S9" s="8">
        <f>AugustR!E9</f>
        <v>51</v>
      </c>
      <c r="T9" s="8">
        <f>AugustR!F9</f>
        <v>21</v>
      </c>
    </row>
    <row r="10" spans="1:20">
      <c r="A10" s="7" t="s">
        <v>15</v>
      </c>
      <c r="B10" s="7">
        <f>'YTD Totals'!B10</f>
        <v>5366</v>
      </c>
      <c r="C10" s="7">
        <f>July!D10</f>
        <v>5339</v>
      </c>
      <c r="D10" s="7">
        <f>AugustR!I10</f>
        <v>5362</v>
      </c>
      <c r="E10" s="7">
        <f>AugustR!J10</f>
        <v>30</v>
      </c>
      <c r="F10" s="7">
        <f>AugustR!K10</f>
        <v>7</v>
      </c>
      <c r="G10" s="7">
        <f>AugustR!L10</f>
        <v>5283</v>
      </c>
      <c r="H10" s="7">
        <f>AugustR!M10</f>
        <v>0</v>
      </c>
      <c r="I10" s="7">
        <f>AugustR!N10</f>
        <v>0</v>
      </c>
      <c r="J10" s="7">
        <f>AugustR!B10</f>
        <v>73</v>
      </c>
      <c r="K10" s="7">
        <f>AugustR!C10</f>
        <v>35</v>
      </c>
      <c r="L10" s="7">
        <f>AugustR!D10</f>
        <v>38</v>
      </c>
      <c r="M10" s="7">
        <f>AugustR!U12</f>
        <v>1</v>
      </c>
      <c r="N10" s="7">
        <f>AugustR!G10</f>
        <v>8</v>
      </c>
      <c r="O10" s="7">
        <f>AugustR!O10</f>
        <v>127</v>
      </c>
      <c r="P10" s="7">
        <f>AugustR!P10</f>
        <v>1</v>
      </c>
      <c r="Q10" s="7">
        <f>AugustR!Q10</f>
        <v>1</v>
      </c>
      <c r="R10" s="7">
        <f>AugustR!R10</f>
        <v>0</v>
      </c>
      <c r="S10" s="7">
        <f>AugustR!E10</f>
        <v>37</v>
      </c>
      <c r="T10" s="7">
        <f>AugustR!F10</f>
        <v>24</v>
      </c>
    </row>
    <row r="11" spans="1:20">
      <c r="A11" s="8" t="s">
        <v>16</v>
      </c>
      <c r="B11" s="8">
        <f>'YTD Totals'!B11</f>
        <v>35730</v>
      </c>
      <c r="C11" s="8">
        <f>July!D11</f>
        <v>346</v>
      </c>
      <c r="D11" s="8">
        <f>AugustR!I11</f>
        <v>346</v>
      </c>
      <c r="E11" s="8">
        <f>AugustR!J11</f>
        <v>0</v>
      </c>
      <c r="F11" s="8">
        <f>AugustR!K11</f>
        <v>0</v>
      </c>
      <c r="G11" s="8">
        <f>AugustR!L11</f>
        <v>346</v>
      </c>
      <c r="H11" s="8">
        <f>AugustR!M11</f>
        <v>0</v>
      </c>
      <c r="I11" s="8">
        <f>AugustR!N11</f>
        <v>0</v>
      </c>
      <c r="J11" s="8">
        <f>AugustR!B11</f>
        <v>0</v>
      </c>
      <c r="K11" s="8">
        <f>AugustR!C11</f>
        <v>0</v>
      </c>
      <c r="L11" s="8">
        <f>AugustR!D11</f>
        <v>0</v>
      </c>
      <c r="M11" s="8"/>
      <c r="N11" s="8">
        <f>AugustR!G11</f>
        <v>0</v>
      </c>
      <c r="O11" s="8">
        <f>AugustR!O11</f>
        <v>4</v>
      </c>
      <c r="P11" s="8">
        <f>AugustR!P11</f>
        <v>0</v>
      </c>
      <c r="Q11" s="8">
        <f>AugustR!Q11</f>
        <v>0</v>
      </c>
      <c r="R11" s="8">
        <f>AugustR!R11</f>
        <v>0</v>
      </c>
      <c r="S11" s="8">
        <f>AugustR!E11</f>
        <v>0</v>
      </c>
      <c r="T11" s="8">
        <f>AugustR!F11</f>
        <v>0</v>
      </c>
    </row>
    <row r="12" spans="1:20">
      <c r="A12" s="9" t="s">
        <v>17</v>
      </c>
      <c r="B12" s="9">
        <f>'YTD Totals'!B12</f>
        <v>2903</v>
      </c>
      <c r="C12" s="9">
        <f>July!D12</f>
        <v>2897</v>
      </c>
      <c r="D12" s="9">
        <f>AugustR!I12</f>
        <v>2934</v>
      </c>
      <c r="E12" s="9">
        <f>AugustR!J12</f>
        <v>46</v>
      </c>
      <c r="F12" s="9">
        <f>AugustR!K12</f>
        <v>9</v>
      </c>
      <c r="G12" s="9">
        <f>AugustR!L12</f>
        <v>2895</v>
      </c>
      <c r="H12" s="9">
        <f>AugustR!M12</f>
        <v>21</v>
      </c>
      <c r="I12" s="9">
        <f>AugustR!N12</f>
        <v>3</v>
      </c>
      <c r="J12" s="9">
        <f>AugustR!B12</f>
        <v>131</v>
      </c>
      <c r="K12" s="9">
        <f>AugustR!C12</f>
        <v>67</v>
      </c>
      <c r="L12" s="9">
        <f>AugustR!D12</f>
        <v>64</v>
      </c>
      <c r="M12" s="9"/>
      <c r="N12" s="9">
        <f>AugustR!G12</f>
        <v>35</v>
      </c>
      <c r="O12" s="9">
        <f>AugustR!O12</f>
        <v>498</v>
      </c>
      <c r="P12" s="9">
        <f>AugustR!P12</f>
        <v>5</v>
      </c>
      <c r="Q12" s="9">
        <f>AugustR!Q12</f>
        <v>3</v>
      </c>
      <c r="R12" s="9">
        <f>AugustR!R12</f>
        <v>0</v>
      </c>
      <c r="S12" s="9">
        <f>AugustR!E12</f>
        <v>42</v>
      </c>
      <c r="T12" s="9">
        <f>AugustR!F12</f>
        <v>44</v>
      </c>
    </row>
    <row r="13" spans="1:20">
      <c r="A13" s="9" t="s">
        <v>18</v>
      </c>
      <c r="B13" s="9">
        <f>'YTD Totals'!B13</f>
        <v>4779</v>
      </c>
      <c r="C13" s="9">
        <f>July!D13</f>
        <v>4637</v>
      </c>
      <c r="D13" s="9">
        <f>AugustR!I13</f>
        <v>4718</v>
      </c>
      <c r="E13" s="9">
        <f>AugustR!J13</f>
        <v>94</v>
      </c>
      <c r="F13" s="9">
        <f>AugustR!K13</f>
        <v>12</v>
      </c>
      <c r="G13" s="9">
        <f>AugustR!L13</f>
        <v>4649</v>
      </c>
      <c r="H13" s="9">
        <f>AugustR!M13</f>
        <v>34</v>
      </c>
      <c r="I13" s="9">
        <f>AugustR!N13</f>
        <v>6</v>
      </c>
      <c r="J13" s="9">
        <f>AugustR!B13</f>
        <v>429</v>
      </c>
      <c r="K13" s="9">
        <f>AugustR!C13</f>
        <v>280</v>
      </c>
      <c r="L13" s="9">
        <f>AugustR!D13</f>
        <v>149</v>
      </c>
      <c r="M13" s="9"/>
      <c r="N13" s="9">
        <f>AugustR!G13</f>
        <v>50</v>
      </c>
      <c r="O13" s="9">
        <f>AugustR!O13</f>
        <v>538</v>
      </c>
      <c r="P13" s="9">
        <f>AugustR!P13</f>
        <v>1</v>
      </c>
      <c r="Q13" s="9">
        <f>AugustR!Q13</f>
        <v>4</v>
      </c>
      <c r="R13" s="9">
        <f>AugustR!R13</f>
        <v>0</v>
      </c>
      <c r="S13" s="9">
        <f>AugustR!E13</f>
        <v>129</v>
      </c>
      <c r="T13" s="9">
        <f>AugustR!F13</f>
        <v>200</v>
      </c>
    </row>
    <row r="14" spans="1:20">
      <c r="A14" s="9" t="s">
        <v>19</v>
      </c>
      <c r="B14" s="9">
        <f>'YTD Totals'!B14</f>
        <v>12816</v>
      </c>
      <c r="C14" s="9">
        <f>July!D14</f>
        <v>11834</v>
      </c>
      <c r="D14" s="9">
        <f>AugustR!I14</f>
        <v>11961</v>
      </c>
      <c r="E14" s="9">
        <f>AugustR!J14</f>
        <v>176</v>
      </c>
      <c r="F14" s="9">
        <f>AugustR!K14</f>
        <v>49</v>
      </c>
      <c r="G14" s="9">
        <f>AugustR!L14</f>
        <v>11670</v>
      </c>
      <c r="H14" s="9">
        <f>AugustR!M14</f>
        <v>56</v>
      </c>
      <c r="I14" s="9">
        <f>AugustR!N14</f>
        <v>19</v>
      </c>
      <c r="J14" s="9">
        <f>AugustR!B14</f>
        <v>1003</v>
      </c>
      <c r="K14" s="9">
        <f>AugustR!C14</f>
        <v>606</v>
      </c>
      <c r="L14" s="9">
        <f>AugustR!D14</f>
        <v>397</v>
      </c>
      <c r="M14" s="9"/>
      <c r="N14" s="9">
        <f>AugustR!G14</f>
        <v>121</v>
      </c>
      <c r="O14" s="9">
        <f>AugustR!O14</f>
        <v>1209</v>
      </c>
      <c r="P14" s="9">
        <f>AugustR!P14</f>
        <v>4</v>
      </c>
      <c r="Q14" s="9">
        <f>AugustR!Q14</f>
        <v>4</v>
      </c>
      <c r="R14" s="9">
        <f>AugustR!R14</f>
        <v>1</v>
      </c>
      <c r="S14" s="9">
        <f>AugustR!E14</f>
        <v>296</v>
      </c>
      <c r="T14" s="9">
        <f>AugustR!F14</f>
        <v>225</v>
      </c>
    </row>
    <row r="15" spans="1:20">
      <c r="A15" s="9" t="s">
        <v>20</v>
      </c>
      <c r="B15" s="9">
        <f>'YTD Totals'!B15</f>
        <v>7265</v>
      </c>
      <c r="C15" s="9">
        <f>July!D15</f>
        <v>7203</v>
      </c>
      <c r="D15" s="9">
        <f>AugustR!I15</f>
        <v>7203</v>
      </c>
      <c r="E15" s="9">
        <f>AugustR!J15</f>
        <v>115</v>
      </c>
      <c r="F15" s="9">
        <f>AugustR!K15</f>
        <v>116</v>
      </c>
      <c r="G15" s="9">
        <f>AugustR!L15</f>
        <v>7058</v>
      </c>
      <c r="H15" s="9">
        <f>AugustR!M15</f>
        <v>35</v>
      </c>
      <c r="I15" s="9">
        <f>AugustR!N15</f>
        <v>23</v>
      </c>
      <c r="J15" s="9">
        <f>AugustR!B15</f>
        <v>654</v>
      </c>
      <c r="K15" s="9">
        <f>AugustR!C15</f>
        <v>372</v>
      </c>
      <c r="L15" s="9">
        <f>AugustR!D15</f>
        <v>282</v>
      </c>
      <c r="M15" s="9"/>
      <c r="N15" s="9">
        <f>AugustR!G15</f>
        <v>96</v>
      </c>
      <c r="O15" s="9">
        <f>AugustR!O15</f>
        <v>820</v>
      </c>
      <c r="P15" s="9">
        <f>AugustR!P15</f>
        <v>2</v>
      </c>
      <c r="Q15" s="9">
        <f>AugustR!Q15</f>
        <v>5</v>
      </c>
      <c r="R15" s="9">
        <f>AugustR!R15</f>
        <v>0</v>
      </c>
      <c r="S15" s="9">
        <f>AugustR!E15</f>
        <v>168</v>
      </c>
      <c r="T15" s="9">
        <f>AugustR!F15</f>
        <v>156</v>
      </c>
    </row>
    <row r="16" spans="1:20">
      <c r="A16" s="5" t="s">
        <v>70</v>
      </c>
      <c r="B16" s="5">
        <f>'YTD Totals'!B16</f>
        <v>27763</v>
      </c>
      <c r="C16" s="5">
        <f>SUM(C12:C15)</f>
        <v>26571</v>
      </c>
      <c r="D16" s="5">
        <f t="shared" ref="D16:L16" si="0">SUM(D12:D15)</f>
        <v>26816</v>
      </c>
      <c r="E16" s="5">
        <f t="shared" si="0"/>
        <v>431</v>
      </c>
      <c r="F16" s="5">
        <f t="shared" si="0"/>
        <v>186</v>
      </c>
      <c r="G16" s="5">
        <f t="shared" si="0"/>
        <v>26272</v>
      </c>
      <c r="H16" s="5">
        <f t="shared" si="0"/>
        <v>146</v>
      </c>
      <c r="I16" s="5">
        <f t="shared" si="0"/>
        <v>51</v>
      </c>
      <c r="J16" s="5">
        <f t="shared" si="0"/>
        <v>2217</v>
      </c>
      <c r="K16" s="5">
        <f t="shared" si="0"/>
        <v>1325</v>
      </c>
      <c r="L16" s="5">
        <f t="shared" si="0"/>
        <v>892</v>
      </c>
      <c r="M16" s="5">
        <f>AugustR!U14</f>
        <v>95</v>
      </c>
      <c r="N16" s="5">
        <f t="shared" ref="N16:T16" si="1">SUM(N12:N15)</f>
        <v>302</v>
      </c>
      <c r="O16" s="5">
        <f t="shared" si="1"/>
        <v>3065</v>
      </c>
      <c r="P16" s="5">
        <f>SUM(Q12:Q15)</f>
        <v>16</v>
      </c>
      <c r="Q16" s="5">
        <f>SUM(P12:P15)</f>
        <v>12</v>
      </c>
      <c r="R16" s="5">
        <f t="shared" si="1"/>
        <v>1</v>
      </c>
      <c r="S16" s="5">
        <f t="shared" si="1"/>
        <v>635</v>
      </c>
      <c r="T16" s="5">
        <f t="shared" si="1"/>
        <v>625</v>
      </c>
    </row>
    <row r="17" spans="1:20">
      <c r="A17" s="8" t="s">
        <v>21</v>
      </c>
      <c r="B17" s="8">
        <f>'YTD Totals'!B17</f>
        <v>8961</v>
      </c>
      <c r="C17" s="8">
        <f>July!D17</f>
        <v>8991</v>
      </c>
      <c r="D17" s="8">
        <f>AugustR!I16</f>
        <v>9030</v>
      </c>
      <c r="E17" s="8">
        <f>AugustR!J16</f>
        <v>41</v>
      </c>
      <c r="F17" s="8">
        <f>AugustR!K16</f>
        <v>2</v>
      </c>
      <c r="G17" s="8">
        <f>AugustR!L16</f>
        <v>8886</v>
      </c>
      <c r="H17" s="8">
        <f>AugustR!M16</f>
        <v>4</v>
      </c>
      <c r="I17" s="8">
        <f>AugustR!N16</f>
        <v>0</v>
      </c>
      <c r="J17" s="8">
        <f>AugustR!B16</f>
        <v>111</v>
      </c>
      <c r="K17" s="8">
        <f>AugustR!C16</f>
        <v>83</v>
      </c>
      <c r="L17" s="8">
        <f>AugustR!D16</f>
        <v>28</v>
      </c>
      <c r="M17" s="8">
        <f>AugustR!U15</f>
        <v>26</v>
      </c>
      <c r="N17" s="8">
        <f>AugustR!G16</f>
        <v>25</v>
      </c>
      <c r="O17" s="8">
        <f>AugustR!O16</f>
        <v>422</v>
      </c>
      <c r="P17" s="8">
        <f>AugustR!P16</f>
        <v>1</v>
      </c>
      <c r="Q17" s="8">
        <f>AugustR!Q16</f>
        <v>0</v>
      </c>
      <c r="R17" s="8">
        <f>AugustR!R16</f>
        <v>0</v>
      </c>
      <c r="S17" s="8">
        <f>AugustR!E16</f>
        <v>67</v>
      </c>
      <c r="T17" s="8">
        <f>AugustR!F16</f>
        <v>17</v>
      </c>
    </row>
    <row r="18" spans="1:20">
      <c r="A18" s="7" t="s">
        <v>22</v>
      </c>
      <c r="B18" s="7">
        <f>'YTD Totals'!B18</f>
        <v>16538</v>
      </c>
      <c r="C18" s="7">
        <f>July!D18</f>
        <v>16532</v>
      </c>
      <c r="D18" s="7">
        <f>AugustR!I17</f>
        <v>16190</v>
      </c>
      <c r="E18" s="7">
        <f>AugustR!J17</f>
        <v>175</v>
      </c>
      <c r="F18" s="7">
        <f>AugustR!K17</f>
        <v>489</v>
      </c>
      <c r="G18" s="7">
        <f>AugustR!L17</f>
        <v>15947</v>
      </c>
      <c r="H18" s="7">
        <f>AugustR!M17</f>
        <v>69</v>
      </c>
      <c r="I18" s="7">
        <f>AugustR!N17</f>
        <v>45</v>
      </c>
      <c r="J18" s="7">
        <f>AugustR!B17</f>
        <v>1237</v>
      </c>
      <c r="K18" s="7">
        <f>AugustR!C17</f>
        <v>675</v>
      </c>
      <c r="L18" s="7">
        <f>AugustR!D17</f>
        <v>562</v>
      </c>
      <c r="M18" s="7">
        <f>AugustR!U16</f>
        <v>461</v>
      </c>
      <c r="N18" s="7">
        <f>AugustR!G17</f>
        <v>120</v>
      </c>
      <c r="O18" s="7">
        <f>AugustR!O17</f>
        <v>2322</v>
      </c>
      <c r="P18" s="7">
        <f>AugustR!P17</f>
        <v>5</v>
      </c>
      <c r="Q18" s="7">
        <f>AugustR!Q17</f>
        <v>1</v>
      </c>
      <c r="R18" s="7">
        <f>AugustR!R17</f>
        <v>0</v>
      </c>
      <c r="S18" s="7">
        <f>AugustR!E17</f>
        <v>304</v>
      </c>
      <c r="T18" s="7">
        <f>AugustR!F17</f>
        <v>543</v>
      </c>
    </row>
    <row r="19" spans="1:20">
      <c r="A19" s="8" t="s">
        <v>23</v>
      </c>
      <c r="B19" s="8">
        <f>'YTD Totals'!B19</f>
        <v>11179</v>
      </c>
      <c r="C19" s="8">
        <f>July!D19</f>
        <v>11211</v>
      </c>
      <c r="D19" s="8">
        <f>AugustR!I18</f>
        <v>11266</v>
      </c>
      <c r="E19" s="8">
        <f>AugustR!J18</f>
        <v>55</v>
      </c>
      <c r="F19" s="8">
        <f>AugustR!K18</f>
        <v>0</v>
      </c>
      <c r="G19" s="8">
        <f>AugustR!L18</f>
        <v>11137</v>
      </c>
      <c r="H19" s="8">
        <f>AugustR!M18</f>
        <v>14</v>
      </c>
      <c r="I19" s="8">
        <f>AugustR!N18</f>
        <v>0</v>
      </c>
      <c r="J19" s="8">
        <f>AugustR!B18</f>
        <v>693</v>
      </c>
      <c r="K19" s="8">
        <f>AugustR!C18</f>
        <v>275</v>
      </c>
      <c r="L19" s="8">
        <f>AugustR!D18</f>
        <v>418</v>
      </c>
      <c r="M19" s="8">
        <f>AugustR!U4</f>
        <v>5</v>
      </c>
      <c r="N19" s="8">
        <f>AugustR!G18</f>
        <v>31</v>
      </c>
      <c r="O19" s="8">
        <f>AugustR!O18</f>
        <v>117</v>
      </c>
      <c r="P19" s="8">
        <f>AugustR!P18</f>
        <v>2</v>
      </c>
      <c r="Q19" s="8">
        <f>AugustR!Q18</f>
        <v>1</v>
      </c>
      <c r="R19" s="8">
        <f>AugustR!R18</f>
        <v>0</v>
      </c>
      <c r="S19" s="8">
        <f>AugustR!E18</f>
        <v>127</v>
      </c>
      <c r="T19" s="8">
        <f>AugustR!F18</f>
        <v>173</v>
      </c>
    </row>
    <row r="20" spans="1:20">
      <c r="A20" s="7" t="s">
        <v>24</v>
      </c>
      <c r="B20" s="7">
        <f>'YTD Totals'!B20</f>
        <v>31360</v>
      </c>
      <c r="C20" s="7">
        <f>July!D20</f>
        <v>31574</v>
      </c>
      <c r="D20" s="7">
        <f>AugustR!I19</f>
        <v>31708</v>
      </c>
      <c r="E20" s="7">
        <f>AugustR!J19</f>
        <v>154</v>
      </c>
      <c r="F20" s="7">
        <f>AugustR!K19</f>
        <v>20</v>
      </c>
      <c r="G20" s="7">
        <f>AugustR!L19</f>
        <v>30211</v>
      </c>
      <c r="H20" s="7">
        <f>AugustR!M19</f>
        <v>67</v>
      </c>
      <c r="I20" s="7">
        <f>AugustR!N19</f>
        <v>3</v>
      </c>
      <c r="J20" s="7">
        <f>AugustR!B19</f>
        <v>885</v>
      </c>
      <c r="K20" s="7">
        <f>AugustR!C19</f>
        <v>578</v>
      </c>
      <c r="L20" s="7">
        <f>AugustR!D19</f>
        <v>307</v>
      </c>
      <c r="M20" s="7">
        <f>AugustR!U27</f>
        <v>193</v>
      </c>
      <c r="N20" s="7">
        <f>AugustR!G19</f>
        <v>171</v>
      </c>
      <c r="O20" s="7">
        <f>AugustR!O19</f>
        <v>2989</v>
      </c>
      <c r="P20" s="7">
        <f>AugustR!P19</f>
        <v>2</v>
      </c>
      <c r="Q20" s="7">
        <f>AugustR!Q19</f>
        <v>7</v>
      </c>
      <c r="R20" s="7">
        <f>AugustR!R19</f>
        <v>5</v>
      </c>
      <c r="S20" s="7">
        <f>AugustR!E19</f>
        <v>0</v>
      </c>
      <c r="T20" s="7">
        <f>AugustR!F19</f>
        <v>268</v>
      </c>
    </row>
    <row r="21" spans="1:20">
      <c r="A21" s="8" t="s">
        <v>173</v>
      </c>
      <c r="B21" s="8">
        <f>'YTD Totals'!B21</f>
        <v>8584</v>
      </c>
      <c r="C21" s="8">
        <f>July!D21</f>
        <v>7693</v>
      </c>
      <c r="D21" s="8">
        <f>AugustR!I20</f>
        <v>7099</v>
      </c>
      <c r="E21" s="8">
        <f>AugustR!J20</f>
        <v>0</v>
      </c>
      <c r="F21" s="8">
        <f>AugustR!K20</f>
        <v>594</v>
      </c>
      <c r="G21" s="8">
        <f>AugustR!L20</f>
        <v>5901</v>
      </c>
      <c r="H21" s="8">
        <f>AugustR!M20</f>
        <v>0</v>
      </c>
      <c r="I21" s="8">
        <f>AugustR!N20</f>
        <v>461</v>
      </c>
      <c r="J21" s="8">
        <f>AugustR!B20</f>
        <v>20</v>
      </c>
      <c r="K21" s="8">
        <f>AugustR!C20</f>
        <v>16</v>
      </c>
      <c r="L21" s="8">
        <f>AugustR!D20</f>
        <v>4</v>
      </c>
      <c r="M21" s="8">
        <f>AugustR!U17</f>
        <v>5</v>
      </c>
      <c r="N21" s="8">
        <f>AugustR!G20</f>
        <v>10</v>
      </c>
      <c r="O21" s="8">
        <f>AugustR!O20</f>
        <v>5630</v>
      </c>
      <c r="P21" s="8">
        <f>AugustR!P20</f>
        <v>850</v>
      </c>
      <c r="Q21" s="8">
        <f>AugustR!Q20</f>
        <v>2</v>
      </c>
      <c r="R21" s="8">
        <f>AugustR!R20</f>
        <v>3</v>
      </c>
      <c r="S21" s="8">
        <f>AugustR!E20</f>
        <v>0</v>
      </c>
      <c r="T21" s="8">
        <f>AugustR!F20</f>
        <v>0</v>
      </c>
    </row>
    <row r="22" spans="1:20">
      <c r="A22" s="7" t="s">
        <v>25</v>
      </c>
      <c r="B22" s="7">
        <f>'YTD Totals'!B22</f>
        <v>25750</v>
      </c>
      <c r="C22" s="7">
        <f>July!D22</f>
        <v>25748</v>
      </c>
      <c r="D22" s="7">
        <f>AugustR!I21</f>
        <v>25774</v>
      </c>
      <c r="E22" s="7">
        <f>AugustR!J21</f>
        <v>138</v>
      </c>
      <c r="F22" s="7">
        <f>AugustR!K21</f>
        <v>111</v>
      </c>
      <c r="G22" s="7">
        <f>AugustR!L21</f>
        <v>25145</v>
      </c>
      <c r="H22" s="7">
        <f>AugustR!M21</f>
        <v>56</v>
      </c>
      <c r="I22" s="7">
        <f>AugustR!N21</f>
        <v>30</v>
      </c>
      <c r="J22" s="7">
        <f>AugustR!B21</f>
        <v>2220</v>
      </c>
      <c r="K22" s="7">
        <f>AugustR!C21</f>
        <v>1321</v>
      </c>
      <c r="L22" s="7">
        <f>AugustR!D21</f>
        <v>899</v>
      </c>
      <c r="M22" s="7">
        <f>AugustR!U6</f>
        <v>101</v>
      </c>
      <c r="N22" s="7">
        <f>AugustR!G21</f>
        <v>322</v>
      </c>
      <c r="O22" s="7">
        <f>AugustR!O21</f>
        <v>4345</v>
      </c>
      <c r="P22" s="7">
        <f>AugustR!P21</f>
        <v>20</v>
      </c>
      <c r="Q22" s="7">
        <f>AugustR!Q21</f>
        <v>15</v>
      </c>
      <c r="R22" s="7">
        <f>AugustR!R21</f>
        <v>1</v>
      </c>
      <c r="S22" s="7">
        <f>AugustR!E21</f>
        <v>362</v>
      </c>
      <c r="T22" s="7">
        <f>AugustR!F21</f>
        <v>421</v>
      </c>
    </row>
    <row r="23" spans="1:20">
      <c r="A23" s="8" t="s">
        <v>26</v>
      </c>
      <c r="B23" s="8">
        <f>'YTD Totals'!B23</f>
        <v>13772</v>
      </c>
      <c r="C23" s="8">
        <f>July!D23</f>
        <v>13824</v>
      </c>
      <c r="D23" s="8">
        <f>AugustR!I22</f>
        <v>13894</v>
      </c>
      <c r="E23" s="8">
        <f>AugustR!J22</f>
        <v>55</v>
      </c>
      <c r="F23" s="8">
        <f>AugustR!K22</f>
        <v>4</v>
      </c>
      <c r="G23" s="8">
        <f>AugustR!L22</f>
        <v>13338</v>
      </c>
      <c r="H23" s="8">
        <f>AugustR!M22</f>
        <v>19</v>
      </c>
      <c r="I23" s="8">
        <f>AugustR!N22</f>
        <v>0</v>
      </c>
      <c r="J23" s="8">
        <f>AugustR!B22</f>
        <v>59</v>
      </c>
      <c r="K23" s="8">
        <f>AugustR!C22</f>
        <v>52</v>
      </c>
      <c r="L23" s="8">
        <f>AugustR!D22</f>
        <v>7</v>
      </c>
      <c r="M23" s="8">
        <f>AugustR!U18</f>
        <v>19</v>
      </c>
      <c r="N23" s="8">
        <f>AugustR!G22</f>
        <v>14</v>
      </c>
      <c r="O23" s="8">
        <f>AugustR!O22</f>
        <v>1684</v>
      </c>
      <c r="P23" s="8">
        <f>AugustR!P22</f>
        <v>0</v>
      </c>
      <c r="Q23" s="8">
        <f>AugustR!Q22</f>
        <v>4</v>
      </c>
      <c r="R23" s="8">
        <f>AugustR!R22</f>
        <v>0</v>
      </c>
      <c r="S23" s="8">
        <f>AugustR!E22</f>
        <v>65</v>
      </c>
      <c r="T23" s="8">
        <f>AugustR!F22</f>
        <v>15</v>
      </c>
    </row>
    <row r="24" spans="1:20">
      <c r="A24" s="7" t="s">
        <v>27</v>
      </c>
      <c r="B24" s="7">
        <f>'YTD Totals'!B24</f>
        <v>22008</v>
      </c>
      <c r="C24" s="7">
        <f>July!D24</f>
        <v>22187</v>
      </c>
      <c r="D24" s="7">
        <f>AugustR!I23</f>
        <v>22254</v>
      </c>
      <c r="E24" s="7">
        <f>AugustR!J23</f>
        <v>199</v>
      </c>
      <c r="F24" s="7">
        <f>AugustR!K23</f>
        <v>130</v>
      </c>
      <c r="G24" s="7">
        <f>AugustR!L23</f>
        <v>21619</v>
      </c>
      <c r="H24" s="7">
        <f>AugustR!M23</f>
        <v>122</v>
      </c>
      <c r="I24" s="7">
        <f>AugustR!N23</f>
        <v>12</v>
      </c>
      <c r="J24" s="7">
        <f>AugustR!B23</f>
        <v>2608</v>
      </c>
      <c r="K24" s="7">
        <f>AugustR!C23</f>
        <v>1401</v>
      </c>
      <c r="L24" s="7">
        <f>AugustR!D23</f>
        <v>1207</v>
      </c>
      <c r="M24" s="7">
        <f>AugustR!U19</f>
        <v>267</v>
      </c>
      <c r="N24" s="7">
        <f>AugustR!G23</f>
        <v>338</v>
      </c>
      <c r="O24" s="7">
        <f>AugustR!O23</f>
        <v>3355</v>
      </c>
      <c r="P24" s="7">
        <f>AugustR!P23</f>
        <v>27</v>
      </c>
      <c r="Q24" s="7">
        <f>AugustR!Q23</f>
        <v>7</v>
      </c>
      <c r="R24" s="7">
        <f>AugustR!R23</f>
        <v>1</v>
      </c>
      <c r="S24" s="7">
        <f>AugustR!E23</f>
        <v>497</v>
      </c>
      <c r="T24" s="7">
        <f>AugustR!F23</f>
        <v>485</v>
      </c>
    </row>
    <row r="25" spans="1:20">
      <c r="A25" s="8" t="s">
        <v>28</v>
      </c>
      <c r="B25" s="8">
        <f>'YTD Totals'!B25</f>
        <v>91003</v>
      </c>
      <c r="C25" s="8">
        <f>July!D25</f>
        <v>90659</v>
      </c>
      <c r="D25" s="8">
        <f>AugustR!I24</f>
        <v>90731</v>
      </c>
      <c r="E25" s="8">
        <f>AugustR!J24</f>
        <v>345</v>
      </c>
      <c r="F25" s="8">
        <f>AugustR!K24</f>
        <v>260</v>
      </c>
      <c r="G25" s="8">
        <f>AugustR!L24</f>
        <v>81867</v>
      </c>
      <c r="H25" s="8">
        <f>AugustR!M24</f>
        <v>180</v>
      </c>
      <c r="I25" s="8">
        <f>AugustR!N24</f>
        <v>89</v>
      </c>
      <c r="J25" s="8">
        <f>AugustR!B24</f>
        <v>3916</v>
      </c>
      <c r="K25" s="8">
        <f>AugustR!C24</f>
        <v>1934</v>
      </c>
      <c r="L25" s="8">
        <f>AugustR!D24</f>
        <v>1982</v>
      </c>
      <c r="M25" s="8">
        <f>AugustR!U20</f>
        <v>1843</v>
      </c>
      <c r="N25" s="8">
        <f>AugustR!G24</f>
        <v>464</v>
      </c>
      <c r="O25" s="8">
        <f>AugustR!O24</f>
        <v>17489</v>
      </c>
      <c r="P25" s="8">
        <f>AugustR!P24</f>
        <v>50</v>
      </c>
      <c r="Q25" s="8">
        <f>AugustR!Q24</f>
        <v>24</v>
      </c>
      <c r="R25" s="8">
        <f>AugustR!R24</f>
        <v>2</v>
      </c>
      <c r="S25" s="8">
        <f>AugustR!E24</f>
        <v>807</v>
      </c>
      <c r="T25" s="8">
        <f>AugustR!F24</f>
        <v>1124</v>
      </c>
    </row>
    <row r="26" spans="1:20">
      <c r="A26" s="7" t="s">
        <v>29</v>
      </c>
      <c r="B26" s="7">
        <f>'YTD Totals'!B26</f>
        <v>13229</v>
      </c>
      <c r="C26" s="7">
        <f>July!D26</f>
        <v>13126</v>
      </c>
      <c r="D26" s="7">
        <f>AugustR!I25</f>
        <v>12948</v>
      </c>
      <c r="E26" s="7">
        <f>AugustR!J25</f>
        <v>203</v>
      </c>
      <c r="F26" s="7">
        <f>AugustR!K25</f>
        <v>370</v>
      </c>
      <c r="G26" s="7">
        <f>AugustR!L25</f>
        <v>12725</v>
      </c>
      <c r="H26" s="7">
        <f>AugustR!M25</f>
        <v>66</v>
      </c>
      <c r="I26" s="7">
        <f>AugustR!N25</f>
        <v>35</v>
      </c>
      <c r="J26" s="7">
        <f>AugustR!B25</f>
        <v>906</v>
      </c>
      <c r="K26" s="7">
        <f>AugustR!C25</f>
        <v>479</v>
      </c>
      <c r="L26" s="7">
        <f>AugustR!D25</f>
        <v>427</v>
      </c>
      <c r="M26" s="7">
        <f>AugustR!U21</f>
        <v>68</v>
      </c>
      <c r="N26" s="7">
        <f>AugustR!G25</f>
        <v>93</v>
      </c>
      <c r="O26" s="7">
        <f>AugustR!O25</f>
        <v>874</v>
      </c>
      <c r="P26" s="7">
        <f>AugustR!P25</f>
        <v>2</v>
      </c>
      <c r="Q26" s="7">
        <f>AugustR!Q25</f>
        <v>2</v>
      </c>
      <c r="R26" s="7">
        <f>AugustR!R25</f>
        <v>3</v>
      </c>
      <c r="S26" s="7">
        <f>AugustR!E25</f>
        <v>313</v>
      </c>
      <c r="T26" s="7">
        <f>AugustR!F25</f>
        <v>154</v>
      </c>
    </row>
    <row r="27" spans="1:20">
      <c r="A27" s="8" t="s">
        <v>30</v>
      </c>
      <c r="B27" s="8">
        <f>'YTD Totals'!B27</f>
        <v>0</v>
      </c>
      <c r="C27" s="8">
        <f>July!D27</f>
        <v>0</v>
      </c>
      <c r="D27" s="8">
        <f>AugustR!I26</f>
        <v>0</v>
      </c>
      <c r="E27" s="8">
        <f>AugustR!J26</f>
        <v>0</v>
      </c>
      <c r="F27" s="8">
        <f>AugustR!K26</f>
        <v>0</v>
      </c>
      <c r="G27" s="8">
        <f>AugustR!L26</f>
        <v>0</v>
      </c>
      <c r="H27" s="8">
        <f>AugustR!M26</f>
        <v>0</v>
      </c>
      <c r="I27" s="8">
        <f>AugustR!N26</f>
        <v>0</v>
      </c>
      <c r="J27" s="8">
        <f>AugustR!B26</f>
        <v>0</v>
      </c>
      <c r="K27" s="8">
        <f>AugustR!C26</f>
        <v>0</v>
      </c>
      <c r="L27" s="8">
        <f>AugustR!D26</f>
        <v>0</v>
      </c>
      <c r="M27" s="8">
        <f>AugustR!U22</f>
        <v>332</v>
      </c>
      <c r="N27" s="8">
        <f>AugustR!G26</f>
        <v>0</v>
      </c>
      <c r="O27" s="8">
        <f>AugustR!O26</f>
        <v>359</v>
      </c>
      <c r="P27" s="8">
        <f>AugustR!P26</f>
        <v>7</v>
      </c>
      <c r="Q27" s="8">
        <f>AugustR!Q26</f>
        <v>1</v>
      </c>
      <c r="R27" s="8">
        <f>AugustR!R26</f>
        <v>0</v>
      </c>
      <c r="S27" s="8">
        <f>AugustR!E26</f>
        <v>0</v>
      </c>
      <c r="T27" s="8">
        <f>AugustR!F26</f>
        <v>0</v>
      </c>
    </row>
    <row r="28" spans="1:20">
      <c r="A28" s="7" t="s">
        <v>31</v>
      </c>
      <c r="B28" s="7">
        <f>'YTD Totals'!B28</f>
        <v>14036</v>
      </c>
      <c r="C28" s="7">
        <f>July!D28</f>
        <v>14111</v>
      </c>
      <c r="D28" s="7">
        <f>AugustR!I27</f>
        <v>14208</v>
      </c>
      <c r="E28" s="7">
        <f>AugustR!J27</f>
        <v>108</v>
      </c>
      <c r="F28" s="7">
        <f>AugustR!K27</f>
        <v>11</v>
      </c>
      <c r="G28" s="7">
        <f>AugustR!L27</f>
        <v>13970</v>
      </c>
      <c r="H28" s="7">
        <f>AugustR!M27</f>
        <v>43</v>
      </c>
      <c r="I28" s="7">
        <f>AugustR!N27</f>
        <v>0</v>
      </c>
      <c r="J28" s="7">
        <f>AugustR!B27</f>
        <v>795</v>
      </c>
      <c r="K28" s="7">
        <f>AugustR!C27</f>
        <v>413</v>
      </c>
      <c r="L28" s="7">
        <f>AugustR!D27</f>
        <v>382</v>
      </c>
      <c r="M28" s="7">
        <f>AugustR!U23</f>
        <v>75</v>
      </c>
      <c r="N28" s="7">
        <f>AugustR!G27</f>
        <v>90</v>
      </c>
      <c r="O28" s="7">
        <f>AugustR!O27</f>
        <v>1045</v>
      </c>
      <c r="P28" s="7">
        <f>AugustR!P27</f>
        <v>6</v>
      </c>
      <c r="Q28" s="7">
        <f>AugustR!Q27</f>
        <v>2</v>
      </c>
      <c r="R28" s="7">
        <f>AugustR!R27</f>
        <v>1</v>
      </c>
      <c r="S28" s="7">
        <f>AugustR!E27</f>
        <v>167</v>
      </c>
      <c r="T28" s="7">
        <f>AugustR!F27</f>
        <v>155</v>
      </c>
    </row>
    <row r="29" spans="1:20">
      <c r="A29" s="8" t="s">
        <v>32</v>
      </c>
      <c r="B29" s="8">
        <f>'YTD Totals'!B29</f>
        <v>3819</v>
      </c>
      <c r="C29" s="8">
        <f>July!D29</f>
        <v>3837</v>
      </c>
      <c r="D29" s="8">
        <f>AugustR!I28</f>
        <v>3874</v>
      </c>
      <c r="E29" s="8">
        <f>AugustR!J28</f>
        <v>43</v>
      </c>
      <c r="F29" s="8">
        <f>AugustR!K28</f>
        <v>6</v>
      </c>
      <c r="G29" s="8">
        <f>AugustR!L28</f>
        <v>3856</v>
      </c>
      <c r="H29" s="8">
        <f>AugustR!M28</f>
        <v>12</v>
      </c>
      <c r="I29" s="8">
        <f>AugustR!N28</f>
        <v>1</v>
      </c>
      <c r="J29" s="8">
        <f>AugustR!B28</f>
        <v>371</v>
      </c>
      <c r="K29" s="8">
        <f>AugustR!C28</f>
        <v>165</v>
      </c>
      <c r="L29" s="8">
        <f>AugustR!D28</f>
        <v>206</v>
      </c>
      <c r="M29" s="8">
        <f>AugustR!U25</f>
        <v>26</v>
      </c>
      <c r="N29" s="8">
        <f>AugustR!G28</f>
        <v>45</v>
      </c>
      <c r="O29" s="8">
        <f>AugustR!O28</f>
        <v>585</v>
      </c>
      <c r="P29" s="8">
        <f>AugustR!P28</f>
        <v>1</v>
      </c>
      <c r="Q29" s="8">
        <f>AugustR!Q28</f>
        <v>3</v>
      </c>
      <c r="R29" s="8">
        <f>AugustR!R28</f>
        <v>0</v>
      </c>
      <c r="S29" s="8">
        <f>AugustR!E28</f>
        <v>70</v>
      </c>
      <c r="T29" s="8">
        <f>AugustR!F28</f>
        <v>88</v>
      </c>
    </row>
    <row r="30" spans="1:20">
      <c r="A30" s="7" t="s">
        <v>33</v>
      </c>
      <c r="B30" s="7">
        <f>'YTD Totals'!B30</f>
        <v>16725</v>
      </c>
      <c r="C30" s="7">
        <f>July!D30</f>
        <v>16770</v>
      </c>
      <c r="D30" s="7">
        <f>AugustR!I29</f>
        <v>16822</v>
      </c>
      <c r="E30" s="7">
        <f>AugustR!J29</f>
        <v>128</v>
      </c>
      <c r="F30" s="7">
        <f>AugustR!K29</f>
        <v>76</v>
      </c>
      <c r="G30" s="7">
        <f>AugustR!L29</f>
        <v>16668</v>
      </c>
      <c r="H30" s="7">
        <f>AugustR!M29</f>
        <v>50</v>
      </c>
      <c r="I30" s="7">
        <f>AugustR!N29</f>
        <v>7</v>
      </c>
      <c r="J30" s="7">
        <f>AugustR!B29</f>
        <v>2833</v>
      </c>
      <c r="K30" s="7">
        <f>AugustR!C29</f>
        <v>1337</v>
      </c>
      <c r="L30" s="7">
        <f>AugustR!D29</f>
        <v>1496</v>
      </c>
      <c r="M30" s="7">
        <f>AugustR!U26</f>
        <v>122</v>
      </c>
      <c r="N30" s="7">
        <f>AugustR!G29</f>
        <v>267</v>
      </c>
      <c r="O30" s="7">
        <f>AugustR!O29</f>
        <v>1795</v>
      </c>
      <c r="P30" s="7">
        <f>AugustR!P29</f>
        <v>15</v>
      </c>
      <c r="Q30" s="7">
        <f>AugustR!Q29</f>
        <v>12</v>
      </c>
      <c r="R30" s="7">
        <f>AugustR!R29</f>
        <v>0</v>
      </c>
      <c r="S30" s="7">
        <f>AugustR!E29</f>
        <v>497</v>
      </c>
      <c r="T30" s="7">
        <f>AugustR!F29</f>
        <v>408</v>
      </c>
    </row>
    <row r="31" spans="1:20">
      <c r="A31" s="8" t="s">
        <v>34</v>
      </c>
      <c r="B31" s="8">
        <f>'YTD Totals'!B31</f>
        <v>802</v>
      </c>
      <c r="C31" s="8">
        <f>July!D31</f>
        <v>803</v>
      </c>
      <c r="D31" s="8">
        <f>AugustR!I30</f>
        <v>761</v>
      </c>
      <c r="E31" s="8">
        <f>AugustR!J30</f>
        <v>10</v>
      </c>
      <c r="F31" s="8">
        <f>AugustR!K30</f>
        <v>41</v>
      </c>
      <c r="G31" s="8">
        <f>AugustR!L30</f>
        <v>683</v>
      </c>
      <c r="H31" s="8">
        <f>AugustR!M30</f>
        <v>2</v>
      </c>
      <c r="I31" s="8">
        <f>AugustR!N30</f>
        <v>0</v>
      </c>
      <c r="J31" s="8">
        <f>AugustR!B30</f>
        <v>4</v>
      </c>
      <c r="K31" s="8">
        <f>AugustR!C30</f>
        <v>4</v>
      </c>
      <c r="L31" s="8">
        <f>AugustR!D30</f>
        <v>0</v>
      </c>
      <c r="M31" s="8">
        <f>AugustR!U28</f>
        <v>17</v>
      </c>
      <c r="N31" s="8">
        <f>AugustR!G30</f>
        <v>3</v>
      </c>
      <c r="O31" s="8">
        <f>AugustR!O30</f>
        <v>416</v>
      </c>
      <c r="P31" s="8">
        <f>AugustR!P30</f>
        <v>12</v>
      </c>
      <c r="Q31" s="8">
        <f>AugustR!Q30</f>
        <v>1</v>
      </c>
      <c r="R31" s="8">
        <f>AugustR!R30</f>
        <v>15</v>
      </c>
      <c r="S31" s="8">
        <f>AugustR!E30</f>
        <v>30</v>
      </c>
      <c r="T31" s="8">
        <f>AugustR!F30</f>
        <v>9</v>
      </c>
    </row>
    <row r="32" spans="1:20">
      <c r="A32" s="7" t="s">
        <v>35</v>
      </c>
      <c r="B32" s="7">
        <f>'YTD Totals'!B32</f>
        <v>21340</v>
      </c>
      <c r="C32" s="7">
        <f>July!D32</f>
        <v>21363</v>
      </c>
      <c r="D32" s="7">
        <f>AugustR!I31</f>
        <v>21196</v>
      </c>
      <c r="E32" s="7">
        <f>AugustR!J31</f>
        <v>114</v>
      </c>
      <c r="F32" s="7">
        <f>AugustR!K31</f>
        <v>282</v>
      </c>
      <c r="G32" s="7">
        <f>AugustR!L31</f>
        <v>20372</v>
      </c>
      <c r="H32" s="7">
        <f>AugustR!M31</f>
        <v>18</v>
      </c>
      <c r="I32" s="7">
        <f>AugustR!N31</f>
        <v>42</v>
      </c>
      <c r="J32" s="7">
        <f>AugustR!B31</f>
        <v>363</v>
      </c>
      <c r="K32" s="7">
        <f>AugustR!C31</f>
        <v>109</v>
      </c>
      <c r="L32" s="7">
        <f>AugustR!D31</f>
        <v>254</v>
      </c>
      <c r="M32" s="7">
        <f>AugustR!U29</f>
        <v>7</v>
      </c>
      <c r="N32" s="7">
        <f>AugustR!G31</f>
        <v>46</v>
      </c>
      <c r="O32" s="7">
        <f>AugustR!O31</f>
        <v>556</v>
      </c>
      <c r="P32" s="7">
        <f>AugustR!P31</f>
        <v>1</v>
      </c>
      <c r="Q32" s="7">
        <f>AugustR!Q31</f>
        <v>2</v>
      </c>
      <c r="R32" s="7">
        <f>AugustR!R31</f>
        <v>0</v>
      </c>
      <c r="S32" s="7">
        <f>AugustR!E31</f>
        <v>182</v>
      </c>
      <c r="T32" s="7">
        <f>AugustR!F31</f>
        <v>30</v>
      </c>
    </row>
    <row r="33" spans="1:20">
      <c r="A33" s="8" t="s">
        <v>36</v>
      </c>
      <c r="B33" s="8">
        <f>'YTD Totals'!B33</f>
        <v>23355</v>
      </c>
      <c r="C33" s="8">
        <f>July!D33</f>
        <v>23354</v>
      </c>
      <c r="D33" s="8">
        <f>AugustR!I32</f>
        <v>23365</v>
      </c>
      <c r="E33" s="8">
        <f>AugustR!J32</f>
        <v>196</v>
      </c>
      <c r="F33" s="8">
        <f>AugustR!K32</f>
        <v>196</v>
      </c>
      <c r="G33" s="8">
        <f>AugustR!L32</f>
        <v>23176</v>
      </c>
      <c r="H33" s="8">
        <f>AugustR!M32</f>
        <v>98</v>
      </c>
      <c r="I33" s="8">
        <f>AugustR!N32</f>
        <v>57</v>
      </c>
      <c r="J33" s="8">
        <f>AugustR!B32</f>
        <v>2366</v>
      </c>
      <c r="K33" s="8">
        <f>AugustR!C32</f>
        <v>1522</v>
      </c>
      <c r="L33" s="8">
        <f>AugustR!D32</f>
        <v>844</v>
      </c>
      <c r="M33" s="8">
        <f>AugustR!U30</f>
        <v>211</v>
      </c>
      <c r="N33" s="8">
        <f>AugustR!G32</f>
        <v>319</v>
      </c>
      <c r="O33" s="8">
        <f>AugustR!O32</f>
        <v>2717</v>
      </c>
      <c r="P33" s="8">
        <f>AugustR!P32</f>
        <v>14</v>
      </c>
      <c r="Q33" s="8">
        <f>AugustR!Q32</f>
        <v>17</v>
      </c>
      <c r="R33" s="8">
        <f>AugustR!R32</f>
        <v>3</v>
      </c>
      <c r="S33" s="8">
        <f>AugustR!E32</f>
        <v>467</v>
      </c>
      <c r="T33" s="8">
        <f>AugustR!F32</f>
        <v>278</v>
      </c>
    </row>
    <row r="34" spans="1:20">
      <c r="A34" s="7" t="s">
        <v>37</v>
      </c>
      <c r="B34" s="7">
        <f>'YTD Totals'!B34</f>
        <v>22738</v>
      </c>
      <c r="C34" s="7">
        <f>July!D34</f>
        <v>22832</v>
      </c>
      <c r="D34" s="7">
        <f>AugustR!I33</f>
        <v>22883</v>
      </c>
      <c r="E34" s="7">
        <f>AugustR!J33</f>
        <v>87</v>
      </c>
      <c r="F34" s="7">
        <f>AugustR!K33</f>
        <v>36</v>
      </c>
      <c r="G34" s="7">
        <f>AugustR!L33</f>
        <v>22633</v>
      </c>
      <c r="H34" s="7">
        <f>AugustR!M33</f>
        <v>46</v>
      </c>
      <c r="I34" s="7">
        <f>AugustR!N33</f>
        <v>2</v>
      </c>
      <c r="J34" s="7">
        <f>AugustR!B33</f>
        <v>1507</v>
      </c>
      <c r="K34" s="7">
        <f>AugustR!C33</f>
        <v>1116</v>
      </c>
      <c r="L34" s="7">
        <f>AugustR!D33</f>
        <v>391</v>
      </c>
      <c r="M34" s="7">
        <f>AugustR!U31</f>
        <v>61</v>
      </c>
      <c r="N34" s="7">
        <f>AugustR!G33</f>
        <v>213</v>
      </c>
      <c r="O34" s="7">
        <f>AugustR!O33</f>
        <v>2615</v>
      </c>
      <c r="P34" s="7">
        <f>AugustR!P33</f>
        <v>2</v>
      </c>
      <c r="Q34" s="7">
        <f>AugustR!Q33</f>
        <v>1</v>
      </c>
      <c r="R34" s="7">
        <f>AugustR!R33</f>
        <v>0</v>
      </c>
      <c r="S34" s="7">
        <f>AugustR!E33</f>
        <v>315</v>
      </c>
      <c r="T34" s="7">
        <f>AugustR!F33</f>
        <v>421</v>
      </c>
    </row>
    <row r="35" spans="1:20">
      <c r="A35" s="8" t="s">
        <v>38</v>
      </c>
      <c r="B35" s="8">
        <f>'YTD Totals'!B35</f>
        <v>10154</v>
      </c>
      <c r="C35" s="8">
        <f>July!D35</f>
        <v>10169</v>
      </c>
      <c r="D35" s="8">
        <f>AugustR!I34</f>
        <v>10222</v>
      </c>
      <c r="E35" s="8">
        <f>AugustR!J34</f>
        <v>66</v>
      </c>
      <c r="F35" s="8">
        <f>AugustR!K34</f>
        <v>13</v>
      </c>
      <c r="G35" s="8">
        <f>AugustR!L34</f>
        <v>10081</v>
      </c>
      <c r="H35" s="8">
        <f>AugustR!M34</f>
        <v>16</v>
      </c>
      <c r="I35" s="8">
        <f>AugustR!N34</f>
        <v>0</v>
      </c>
      <c r="J35" s="8">
        <f>AugustR!B34</f>
        <v>869</v>
      </c>
      <c r="K35" s="8">
        <f>AugustR!C34</f>
        <v>487</v>
      </c>
      <c r="L35" s="8">
        <f>AugustR!D34</f>
        <v>382</v>
      </c>
      <c r="M35" s="8">
        <f>AugustR!U32</f>
        <v>98</v>
      </c>
      <c r="N35" s="8">
        <f>AugustR!G34</f>
        <v>137</v>
      </c>
      <c r="O35" s="8">
        <f>AugustR!O34</f>
        <v>1344</v>
      </c>
      <c r="P35" s="8">
        <f>AugustR!P34</f>
        <v>1</v>
      </c>
      <c r="Q35" s="8">
        <f>AugustR!Q34</f>
        <v>5</v>
      </c>
      <c r="R35" s="8">
        <f>AugustR!R34</f>
        <v>1</v>
      </c>
      <c r="S35" s="8">
        <f>AugustR!E34</f>
        <v>117</v>
      </c>
      <c r="T35" s="8">
        <f>AugustR!F34</f>
        <v>243</v>
      </c>
    </row>
    <row r="36" spans="1:20">
      <c r="A36" s="7" t="s">
        <v>39</v>
      </c>
      <c r="B36" s="7">
        <f>'YTD Totals'!B36</f>
        <v>66448</v>
      </c>
      <c r="C36" s="7">
        <f>July!D36</f>
        <v>66784</v>
      </c>
      <c r="D36" s="7">
        <f>AugustR!I35</f>
        <v>66905</v>
      </c>
      <c r="E36" s="7">
        <f>AugustR!J35</f>
        <v>310</v>
      </c>
      <c r="F36" s="7">
        <f>AugustR!K35</f>
        <v>197</v>
      </c>
      <c r="G36" s="7">
        <f>AugustR!L35</f>
        <v>64627</v>
      </c>
      <c r="H36" s="7">
        <f>AugustR!M35</f>
        <v>136</v>
      </c>
      <c r="I36" s="7">
        <f>AugustR!N35</f>
        <v>56</v>
      </c>
      <c r="J36" s="7">
        <f>AugustR!B35</f>
        <v>6928</v>
      </c>
      <c r="K36" s="7">
        <f>AugustR!C35</f>
        <v>3373</v>
      </c>
      <c r="L36" s="7">
        <f>AugustR!D35</f>
        <v>3555</v>
      </c>
      <c r="M36" s="7">
        <f>AugustR!U33</f>
        <v>400</v>
      </c>
      <c r="N36" s="7">
        <f>AugustR!G35</f>
        <v>719</v>
      </c>
      <c r="O36" s="7">
        <f>AugustR!O35</f>
        <v>12959</v>
      </c>
      <c r="P36" s="7">
        <f>AugustR!P35</f>
        <v>46</v>
      </c>
      <c r="Q36" s="7">
        <f>AugustR!Q35</f>
        <v>48</v>
      </c>
      <c r="R36" s="7">
        <f>AugustR!R35</f>
        <v>2</v>
      </c>
      <c r="S36" s="7">
        <f>AugustR!E35</f>
        <v>942</v>
      </c>
      <c r="T36" s="7">
        <f>AugustR!F35</f>
        <v>747</v>
      </c>
    </row>
    <row r="37" spans="1:20">
      <c r="A37" s="8" t="s">
        <v>40</v>
      </c>
      <c r="B37" s="8">
        <f>'YTD Totals'!B37</f>
        <v>21257</v>
      </c>
      <c r="C37" s="8">
        <f>July!D37</f>
        <v>21305</v>
      </c>
      <c r="D37" s="8">
        <f>AugustR!I36</f>
        <v>21195</v>
      </c>
      <c r="E37" s="8">
        <f>AugustR!J36</f>
        <v>79</v>
      </c>
      <c r="F37" s="8">
        <f>AugustR!K36</f>
        <v>189</v>
      </c>
      <c r="G37" s="8">
        <f>AugustR!L36</f>
        <v>20895</v>
      </c>
      <c r="H37" s="8">
        <f>AugustR!M36</f>
        <v>11</v>
      </c>
      <c r="I37" s="8">
        <f>AugustR!N36</f>
        <v>156</v>
      </c>
      <c r="J37" s="8">
        <f>AugustR!B36</f>
        <v>1103</v>
      </c>
      <c r="K37" s="8">
        <f>AugustR!C36</f>
        <v>661</v>
      </c>
      <c r="L37" s="8">
        <f>AugustR!D36</f>
        <v>442</v>
      </c>
      <c r="M37" s="8">
        <f>AugustR!U34</f>
        <v>87</v>
      </c>
      <c r="N37" s="8">
        <f>AugustR!G36</f>
        <v>150</v>
      </c>
      <c r="O37" s="8">
        <f>AugustR!O36</f>
        <v>1368</v>
      </c>
      <c r="P37" s="8">
        <f>AugustR!P36</f>
        <v>4</v>
      </c>
      <c r="Q37" s="8">
        <f>AugustR!Q36</f>
        <v>5</v>
      </c>
      <c r="R37" s="8">
        <f>AugustR!R36</f>
        <v>0</v>
      </c>
      <c r="S37" s="8">
        <f>AugustR!E36</f>
        <v>360</v>
      </c>
      <c r="T37" s="8">
        <f>AugustR!F36</f>
        <v>194</v>
      </c>
    </row>
    <row r="38" spans="1:20">
      <c r="A38" s="7" t="s">
        <v>41</v>
      </c>
      <c r="B38" s="7">
        <f>'YTD Totals'!B38</f>
        <v>32372</v>
      </c>
      <c r="C38" s="7">
        <f>July!D38</f>
        <v>32348</v>
      </c>
      <c r="D38" s="7">
        <f>AugustR!I37</f>
        <v>32210</v>
      </c>
      <c r="E38" s="7">
        <f>AugustR!J37</f>
        <v>178</v>
      </c>
      <c r="F38" s="7">
        <f>AugustR!K37</f>
        <v>316</v>
      </c>
      <c r="G38" s="7">
        <f>AugustR!L37</f>
        <v>31020</v>
      </c>
      <c r="H38" s="7">
        <f>AugustR!M37</f>
        <v>85</v>
      </c>
      <c r="I38" s="7">
        <f>AugustR!N37</f>
        <v>143</v>
      </c>
      <c r="J38" s="7">
        <f>AugustR!B37</f>
        <v>1411</v>
      </c>
      <c r="K38" s="7">
        <f>AugustR!C37</f>
        <v>678</v>
      </c>
      <c r="L38" s="7">
        <f>AugustR!D37</f>
        <v>733</v>
      </c>
      <c r="M38" s="7">
        <f>AugustR!U35</f>
        <v>181</v>
      </c>
      <c r="N38" s="7">
        <f>AugustR!G37</f>
        <v>240</v>
      </c>
      <c r="O38" s="7">
        <f>AugustR!O37</f>
        <v>6024</v>
      </c>
      <c r="P38" s="7">
        <f>AugustR!P37</f>
        <v>17</v>
      </c>
      <c r="Q38" s="7">
        <f>AugustR!Q37</f>
        <v>8</v>
      </c>
      <c r="R38" s="7">
        <f>AugustR!R37</f>
        <v>10</v>
      </c>
      <c r="S38" s="7">
        <f>AugustR!E37</f>
        <v>306</v>
      </c>
      <c r="T38" s="7">
        <f>AugustR!F37</f>
        <v>288</v>
      </c>
    </row>
    <row r="39" spans="1:20">
      <c r="A39" s="8" t="s">
        <v>42</v>
      </c>
      <c r="B39" s="8">
        <f>'YTD Totals'!B39</f>
        <v>8558</v>
      </c>
      <c r="C39" s="8">
        <f>July!D39</f>
        <v>8598</v>
      </c>
      <c r="D39" s="8">
        <f>AugustR!I38</f>
        <v>8629</v>
      </c>
      <c r="E39" s="8">
        <f>AugustR!J38</f>
        <v>36</v>
      </c>
      <c r="F39" s="8">
        <f>AugustR!K38</f>
        <v>5</v>
      </c>
      <c r="G39" s="8">
        <f>AugustR!L38</f>
        <v>8625</v>
      </c>
      <c r="H39" s="8">
        <f>AugustR!M38</f>
        <v>11</v>
      </c>
      <c r="I39" s="8">
        <f>AugustR!N38</f>
        <v>0</v>
      </c>
      <c r="J39" s="8">
        <f>AugustR!B38</f>
        <v>74</v>
      </c>
      <c r="K39" s="8">
        <f>AugustR!C38</f>
        <v>58</v>
      </c>
      <c r="L39" s="8">
        <f>AugustR!D38</f>
        <v>16</v>
      </c>
      <c r="M39" s="8">
        <f>AugustR!U36</f>
        <v>0</v>
      </c>
      <c r="N39" s="8">
        <f>AugustR!G38</f>
        <v>15</v>
      </c>
      <c r="O39" s="8">
        <f>AugustR!O38</f>
        <v>222</v>
      </c>
      <c r="P39" s="8">
        <f>AugustR!P38</f>
        <v>0</v>
      </c>
      <c r="Q39" s="8">
        <f>AugustR!Q38</f>
        <v>0</v>
      </c>
      <c r="R39" s="8">
        <f>AugustR!R38</f>
        <v>0</v>
      </c>
      <c r="S39" s="8">
        <f>AugustR!E38</f>
        <v>67</v>
      </c>
      <c r="T39" s="8">
        <f>AugustR!F38</f>
        <v>20</v>
      </c>
    </row>
    <row r="40" spans="1:20">
      <c r="A40" s="10" t="s">
        <v>43</v>
      </c>
      <c r="B40" s="10">
        <f>'YTD Totals'!B40</f>
        <v>10804</v>
      </c>
      <c r="C40" s="10">
        <f>July!D40</f>
        <v>10804</v>
      </c>
      <c r="D40" s="10">
        <f>AugustR!I39</f>
        <v>10969</v>
      </c>
      <c r="E40" s="10">
        <f>AugustR!J39</f>
        <v>165</v>
      </c>
      <c r="F40" s="10">
        <f>AugustR!K39</f>
        <v>0</v>
      </c>
      <c r="G40" s="10">
        <f>AugustR!L39</f>
        <v>9547</v>
      </c>
      <c r="H40" s="10">
        <f>AugustR!M39</f>
        <v>30</v>
      </c>
      <c r="I40" s="10">
        <f>AugustR!N39</f>
        <v>0</v>
      </c>
      <c r="J40" s="10">
        <f>AugustR!B39</f>
        <v>193</v>
      </c>
      <c r="K40" s="10">
        <f>AugustR!C39</f>
        <v>7</v>
      </c>
      <c r="L40" s="10">
        <f>AugustR!D39</f>
        <v>186</v>
      </c>
      <c r="M40" s="10"/>
      <c r="N40" s="10">
        <f>AugustR!G39</f>
        <v>121</v>
      </c>
      <c r="O40" s="10">
        <f>AugustR!O39</f>
        <v>233</v>
      </c>
      <c r="P40" s="10">
        <f>AugustR!P39</f>
        <v>31</v>
      </c>
      <c r="Q40" s="10">
        <f>AugustR!Q39</f>
        <v>6</v>
      </c>
      <c r="R40" s="10">
        <f>AugustR!R39</f>
        <v>1</v>
      </c>
      <c r="S40" s="10">
        <f>AugustR!E39</f>
        <v>27</v>
      </c>
      <c r="T40" s="10">
        <f>AugustR!F39</f>
        <v>11</v>
      </c>
    </row>
    <row r="41" spans="1:20">
      <c r="A41" s="10" t="s">
        <v>44</v>
      </c>
      <c r="B41" s="10">
        <f>'YTD Totals'!B41</f>
        <v>19580</v>
      </c>
      <c r="C41" s="10">
        <f>July!D41</f>
        <v>19580</v>
      </c>
      <c r="D41" s="10">
        <f>AugustR!I40</f>
        <v>19581</v>
      </c>
      <c r="E41" s="10">
        <f>AugustR!J40</f>
        <v>1</v>
      </c>
      <c r="F41" s="10">
        <f>AugustR!K40</f>
        <v>0</v>
      </c>
      <c r="G41" s="10">
        <f>AugustR!L40</f>
        <v>15423</v>
      </c>
      <c r="H41" s="10">
        <f>AugustR!M40</f>
        <v>0</v>
      </c>
      <c r="I41" s="10">
        <f>AugustR!N40</f>
        <v>0</v>
      </c>
      <c r="J41" s="10">
        <f>AugustR!B40</f>
        <v>803</v>
      </c>
      <c r="K41" s="10">
        <f>AugustR!C40</f>
        <v>0</v>
      </c>
      <c r="L41" s="10">
        <f>AugustR!D40</f>
        <v>803</v>
      </c>
      <c r="M41" s="10"/>
      <c r="N41" s="10">
        <f>AugustR!G40</f>
        <v>317</v>
      </c>
      <c r="O41" s="10">
        <f>AugustR!O40</f>
        <v>662</v>
      </c>
      <c r="P41" s="10">
        <f>AugustR!P40</f>
        <v>273</v>
      </c>
      <c r="Q41" s="10">
        <f>AugustR!Q40</f>
        <v>17</v>
      </c>
      <c r="R41" s="10">
        <f>AugustR!R40</f>
        <v>3</v>
      </c>
      <c r="S41" s="10">
        <f>AugustR!E40</f>
        <v>0</v>
      </c>
      <c r="T41" s="10">
        <f>AugustR!F40</f>
        <v>12</v>
      </c>
    </row>
    <row r="42" spans="1:20">
      <c r="A42" s="10" t="s">
        <v>45</v>
      </c>
      <c r="B42" s="10">
        <f>'YTD Totals'!B42</f>
        <v>3730</v>
      </c>
      <c r="C42" s="10">
        <f>July!D42</f>
        <v>3730</v>
      </c>
      <c r="D42" s="10">
        <f>AugustR!I41</f>
        <v>3730</v>
      </c>
      <c r="E42" s="10">
        <f>AugustR!J41</f>
        <v>0</v>
      </c>
      <c r="F42" s="10">
        <f>AugustR!K41</f>
        <v>0</v>
      </c>
      <c r="G42" s="10">
        <f>AugustR!L41</f>
        <v>3478</v>
      </c>
      <c r="H42" s="10">
        <f>AugustR!M41</f>
        <v>0</v>
      </c>
      <c r="I42" s="10">
        <f>AugustR!N41</f>
        <v>0</v>
      </c>
      <c r="J42" s="10">
        <f>AugustR!B41</f>
        <v>55</v>
      </c>
      <c r="K42" s="10">
        <f>AugustR!C41</f>
        <v>55</v>
      </c>
      <c r="L42" s="10">
        <f>AugustR!D41</f>
        <v>0</v>
      </c>
      <c r="M42" s="10"/>
      <c r="N42" s="10">
        <f>AugustR!G41</f>
        <v>12</v>
      </c>
      <c r="O42" s="10">
        <f>AugustR!O41</f>
        <v>363</v>
      </c>
      <c r="P42" s="10">
        <f>AugustR!P41</f>
        <v>10</v>
      </c>
      <c r="Q42" s="10">
        <f>AugustR!Q41</f>
        <v>4</v>
      </c>
      <c r="R42" s="10">
        <f>AugustR!R41</f>
        <v>1</v>
      </c>
      <c r="S42" s="10">
        <f>AugustR!E41</f>
        <v>15</v>
      </c>
      <c r="T42" s="10">
        <f>AugustR!F41</f>
        <v>2</v>
      </c>
    </row>
    <row r="43" spans="1:20">
      <c r="A43" s="10" t="s">
        <v>46</v>
      </c>
      <c r="B43" s="10">
        <f>'YTD Totals'!B43</f>
        <v>4938</v>
      </c>
      <c r="C43" s="10">
        <f>July!D43</f>
        <v>4937</v>
      </c>
      <c r="D43" s="10">
        <f>AugustR!I42</f>
        <v>4930</v>
      </c>
      <c r="E43" s="10">
        <f>AugustR!J42</f>
        <v>19</v>
      </c>
      <c r="F43" s="10">
        <f>AugustR!K42</f>
        <v>26</v>
      </c>
      <c r="G43" s="10">
        <f>AugustR!L42</f>
        <v>4298</v>
      </c>
      <c r="H43" s="10">
        <f>AugustR!M42</f>
        <v>0</v>
      </c>
      <c r="I43" s="10">
        <f>AugustR!N42</f>
        <v>4</v>
      </c>
      <c r="J43" s="10">
        <f>AugustR!B42</f>
        <v>194</v>
      </c>
      <c r="K43" s="10">
        <f>AugustR!C42</f>
        <v>3</v>
      </c>
      <c r="L43" s="10">
        <f>AugustR!D42</f>
        <v>191</v>
      </c>
      <c r="M43" s="10"/>
      <c r="N43" s="10">
        <f>AugustR!G42</f>
        <v>147</v>
      </c>
      <c r="O43" s="10">
        <f>AugustR!O42</f>
        <v>203</v>
      </c>
      <c r="P43" s="10">
        <f>AugustR!P42</f>
        <v>9</v>
      </c>
      <c r="Q43" s="10">
        <f>AugustR!Q42</f>
        <v>2</v>
      </c>
      <c r="R43" s="10">
        <f>AugustR!R42</f>
        <v>1</v>
      </c>
      <c r="S43" s="10">
        <f>AugustR!E42</f>
        <v>0</v>
      </c>
      <c r="T43" s="10">
        <f>AugustR!F42</f>
        <v>3</v>
      </c>
    </row>
    <row r="44" spans="1:20">
      <c r="A44" s="10" t="s">
        <v>47</v>
      </c>
      <c r="B44" s="10">
        <f>'YTD Totals'!B44</f>
        <v>13451</v>
      </c>
      <c r="C44" s="10">
        <f>July!D44</f>
        <v>13451</v>
      </c>
      <c r="D44" s="10">
        <f>AugustR!I43</f>
        <v>13450</v>
      </c>
      <c r="E44" s="10">
        <f>AugustR!J43</f>
        <v>0</v>
      </c>
      <c r="F44" s="10">
        <f>AugustR!K43</f>
        <v>1</v>
      </c>
      <c r="G44" s="10">
        <f>AugustR!L43</f>
        <v>9536</v>
      </c>
      <c r="H44" s="10">
        <f>AugustR!M43</f>
        <v>0</v>
      </c>
      <c r="I44" s="10">
        <f>AugustR!N43</f>
        <v>1</v>
      </c>
      <c r="J44" s="10">
        <f>AugustR!B43</f>
        <v>53</v>
      </c>
      <c r="K44" s="10">
        <f>AugustR!C43</f>
        <v>0</v>
      </c>
      <c r="L44" s="10">
        <f>AugustR!D43</f>
        <v>53</v>
      </c>
      <c r="M44" s="10"/>
      <c r="N44" s="10">
        <f>AugustR!G43</f>
        <v>44</v>
      </c>
      <c r="O44" s="10">
        <f>AugustR!O43</f>
        <v>206</v>
      </c>
      <c r="P44" s="10">
        <f>AugustR!P43</f>
        <v>22</v>
      </c>
      <c r="Q44" s="10">
        <f>AugustR!Q43</f>
        <v>0</v>
      </c>
      <c r="R44" s="10">
        <f>AugustR!R43</f>
        <v>0</v>
      </c>
      <c r="S44" s="10">
        <f>AugustR!E43</f>
        <v>0</v>
      </c>
      <c r="T44" s="10">
        <f>AugustR!F43</f>
        <v>1</v>
      </c>
    </row>
    <row r="45" spans="1:20">
      <c r="A45" s="11" t="s">
        <v>69</v>
      </c>
      <c r="B45" s="11">
        <f>'YTD Totals'!B45</f>
        <v>52503</v>
      </c>
      <c r="C45" s="11">
        <f>SUM(C40:C44)</f>
        <v>52502</v>
      </c>
      <c r="D45" s="11">
        <f t="shared" ref="D45:L45" si="2">SUM(D40:D44)</f>
        <v>52660</v>
      </c>
      <c r="E45" s="11">
        <f t="shared" si="2"/>
        <v>185</v>
      </c>
      <c r="F45" s="11">
        <f t="shared" si="2"/>
        <v>27</v>
      </c>
      <c r="G45" s="11">
        <f t="shared" si="2"/>
        <v>42282</v>
      </c>
      <c r="H45" s="11">
        <f t="shared" si="2"/>
        <v>30</v>
      </c>
      <c r="I45" s="11">
        <f t="shared" si="2"/>
        <v>5</v>
      </c>
      <c r="J45" s="11">
        <f t="shared" si="2"/>
        <v>1298</v>
      </c>
      <c r="K45" s="11">
        <f t="shared" si="2"/>
        <v>65</v>
      </c>
      <c r="L45" s="11">
        <f t="shared" si="2"/>
        <v>1233</v>
      </c>
      <c r="M45" s="11"/>
      <c r="N45" s="11">
        <f t="shared" ref="N45:T45" si="3">SUM(N40:N44)</f>
        <v>641</v>
      </c>
      <c r="O45" s="11">
        <f t="shared" si="3"/>
        <v>1667</v>
      </c>
      <c r="P45" s="11">
        <f>SUM(Q40:Q44)</f>
        <v>29</v>
      </c>
      <c r="Q45" s="11">
        <f>SUM(P40:P44)</f>
        <v>345</v>
      </c>
      <c r="R45" s="11">
        <f t="shared" si="3"/>
        <v>6</v>
      </c>
      <c r="S45" s="11">
        <f t="shared" si="3"/>
        <v>42</v>
      </c>
      <c r="T45" s="11">
        <f t="shared" si="3"/>
        <v>29</v>
      </c>
    </row>
    <row r="46" spans="1:20">
      <c r="A46" s="8" t="s">
        <v>48</v>
      </c>
      <c r="B46" s="8">
        <f>'YTD Totals'!B46</f>
        <v>7188</v>
      </c>
      <c r="C46" s="8">
        <f>July!D46</f>
        <v>7222</v>
      </c>
      <c r="D46" s="8">
        <f>AugustR!I44</f>
        <v>7152</v>
      </c>
      <c r="E46" s="8">
        <f>AugustR!J44</f>
        <v>84</v>
      </c>
      <c r="F46" s="8">
        <f>AugustR!K44</f>
        <v>154</v>
      </c>
      <c r="G46" s="8">
        <f>AugustR!L44</f>
        <v>7015</v>
      </c>
      <c r="H46" s="8">
        <f>AugustR!M44</f>
        <v>6</v>
      </c>
      <c r="I46" s="8">
        <f>AugustR!N44</f>
        <v>56</v>
      </c>
      <c r="J46" s="8">
        <f>AugustR!B44</f>
        <v>153</v>
      </c>
      <c r="K46" s="8">
        <f>AugustR!C44</f>
        <v>78</v>
      </c>
      <c r="L46" s="8">
        <f>AugustR!D44</f>
        <v>75</v>
      </c>
      <c r="M46" s="8">
        <f>AugustR!U37</f>
        <v>3</v>
      </c>
      <c r="N46" s="8">
        <f>AugustR!G44</f>
        <v>24</v>
      </c>
      <c r="O46" s="8">
        <f>AugustR!O44</f>
        <v>372</v>
      </c>
      <c r="P46" s="8">
        <f>AugustR!P44</f>
        <v>2</v>
      </c>
      <c r="Q46" s="8">
        <f>AugustR!Q44</f>
        <v>1</v>
      </c>
      <c r="R46" s="8">
        <f>AugustR!R44</f>
        <v>0</v>
      </c>
      <c r="S46" s="8">
        <f>AugustR!E44</f>
        <v>93</v>
      </c>
      <c r="T46" s="8">
        <f>AugustR!F44</f>
        <v>24</v>
      </c>
    </row>
    <row r="47" spans="1:20">
      <c r="A47" s="7" t="s">
        <v>49</v>
      </c>
      <c r="B47" s="7">
        <f>'YTD Totals'!B47</f>
        <v>7678</v>
      </c>
      <c r="C47" s="7">
        <f>July!D47</f>
        <v>7702</v>
      </c>
      <c r="D47" s="7">
        <f>AugustR!I45</f>
        <v>7745</v>
      </c>
      <c r="E47" s="7">
        <f>AugustR!J45</f>
        <v>61</v>
      </c>
      <c r="F47" s="7">
        <f>AugustR!K45</f>
        <v>18</v>
      </c>
      <c r="G47" s="7">
        <f>AugustR!L45</f>
        <v>7713</v>
      </c>
      <c r="H47" s="7">
        <f>AugustR!M45</f>
        <v>7</v>
      </c>
      <c r="I47" s="7">
        <f>AugustR!N45</f>
        <v>5</v>
      </c>
      <c r="J47" s="7">
        <f>AugustR!B45</f>
        <v>346</v>
      </c>
      <c r="K47" s="7">
        <f>AugustR!C45</f>
        <v>214</v>
      </c>
      <c r="L47" s="7">
        <f>AugustR!D45</f>
        <v>132</v>
      </c>
      <c r="M47" s="7">
        <f>AugustR!U38</f>
        <v>9</v>
      </c>
      <c r="N47" s="7">
        <f>AugustR!G45</f>
        <v>34</v>
      </c>
      <c r="O47" s="7">
        <f>AugustR!O45</f>
        <v>260</v>
      </c>
      <c r="P47" s="7">
        <f>AugustR!P45</f>
        <v>1</v>
      </c>
      <c r="Q47" s="7">
        <f>AugustR!Q45</f>
        <v>2</v>
      </c>
      <c r="R47" s="7">
        <f>AugustR!R45</f>
        <v>0</v>
      </c>
      <c r="S47" s="7">
        <f>AugustR!E45</f>
        <v>90</v>
      </c>
      <c r="T47" s="7">
        <f>AugustR!F45</f>
        <v>67</v>
      </c>
    </row>
    <row r="48" spans="1:20">
      <c r="A48" s="8" t="s">
        <v>50</v>
      </c>
      <c r="B48" s="8">
        <f>'YTD Totals'!B48</f>
        <v>15339</v>
      </c>
      <c r="C48" s="8">
        <f>July!D48</f>
        <v>15404</v>
      </c>
      <c r="D48" s="8">
        <f>AugustR!I46</f>
        <v>15430</v>
      </c>
      <c r="E48" s="8">
        <f>AugustR!J46</f>
        <v>66</v>
      </c>
      <c r="F48" s="8">
        <f>AugustR!K46</f>
        <v>40</v>
      </c>
      <c r="G48" s="8">
        <f>AugustR!L46</f>
        <v>15364</v>
      </c>
      <c r="H48" s="8">
        <f>AugustR!M46</f>
        <v>25</v>
      </c>
      <c r="I48" s="8">
        <f>AugustR!N46</f>
        <v>15</v>
      </c>
      <c r="J48" s="8">
        <f>AugustR!B46</f>
        <v>1898</v>
      </c>
      <c r="K48" s="8">
        <f>AugustR!C46</f>
        <v>890</v>
      </c>
      <c r="L48" s="8">
        <f>AugustR!D46</f>
        <v>1008</v>
      </c>
      <c r="M48" s="8">
        <f>AugustR!U39</f>
        <v>105</v>
      </c>
      <c r="N48" s="8">
        <f>AugustR!G46</f>
        <v>225</v>
      </c>
      <c r="O48" s="8">
        <f>AugustR!O46</f>
        <v>1447</v>
      </c>
      <c r="P48" s="8">
        <f>AugustR!P46</f>
        <v>15</v>
      </c>
      <c r="Q48" s="8">
        <f>AugustR!Q46</f>
        <v>8</v>
      </c>
      <c r="R48" s="8">
        <f>AugustR!R46</f>
        <v>0</v>
      </c>
      <c r="S48" s="8">
        <f>AugustR!E46</f>
        <v>515</v>
      </c>
      <c r="T48" s="8">
        <f>AugustR!F46</f>
        <v>348</v>
      </c>
    </row>
    <row r="49" spans="1:20">
      <c r="A49" s="7" t="s">
        <v>51</v>
      </c>
      <c r="B49" s="7">
        <f>'YTD Totals'!B49</f>
        <v>32621</v>
      </c>
      <c r="C49" s="7">
        <f>July!D49</f>
        <v>32353</v>
      </c>
      <c r="D49" s="7">
        <f>AugustR!I47</f>
        <v>32150</v>
      </c>
      <c r="E49" s="7">
        <f>AugustR!J47</f>
        <v>320</v>
      </c>
      <c r="F49" s="7">
        <f>AugustR!K47</f>
        <v>510</v>
      </c>
      <c r="G49" s="7">
        <f>AugustR!L47</f>
        <v>31160</v>
      </c>
      <c r="H49" s="7">
        <f>AugustR!M47</f>
        <v>195</v>
      </c>
      <c r="I49" s="7">
        <f>AugustR!N47</f>
        <v>191</v>
      </c>
      <c r="J49" s="7">
        <f>AugustR!B47</f>
        <v>4230</v>
      </c>
      <c r="K49" s="7">
        <f>AugustR!C47</f>
        <v>1072</v>
      </c>
      <c r="L49" s="7">
        <f>AugustR!D47</f>
        <v>3158</v>
      </c>
      <c r="M49" s="7">
        <f>AugustR!U24</f>
        <v>198</v>
      </c>
      <c r="N49" s="7">
        <f>AugustR!G47</f>
        <v>308</v>
      </c>
      <c r="O49" s="7">
        <f>AugustR!O47</f>
        <v>1692</v>
      </c>
      <c r="P49" s="7">
        <f>AugustR!P47</f>
        <v>10</v>
      </c>
      <c r="Q49" s="7">
        <f>AugustR!Q47</f>
        <v>2</v>
      </c>
      <c r="R49" s="7">
        <f>AugustR!R47</f>
        <v>1</v>
      </c>
      <c r="S49" s="7">
        <f>AugustR!E47</f>
        <v>518</v>
      </c>
      <c r="T49" s="7">
        <f>AugustR!F47</f>
        <v>685</v>
      </c>
    </row>
    <row r="50" spans="1:20">
      <c r="A50" s="8" t="s">
        <v>52</v>
      </c>
      <c r="B50" s="8">
        <f>'YTD Totals'!B50</f>
        <v>23275</v>
      </c>
      <c r="C50" s="8">
        <f>July!D50</f>
        <v>23277</v>
      </c>
      <c r="D50" s="8">
        <f>AugustR!I48</f>
        <v>23252</v>
      </c>
      <c r="E50" s="8">
        <f>AugustR!J48</f>
        <v>62</v>
      </c>
      <c r="F50" s="8">
        <f>AugustR!K48</f>
        <v>87</v>
      </c>
      <c r="G50" s="8">
        <f>AugustR!L48</f>
        <v>23144</v>
      </c>
      <c r="H50" s="8">
        <f>AugustR!M48</f>
        <v>37</v>
      </c>
      <c r="I50" s="8">
        <f>AugustR!N48</f>
        <v>18</v>
      </c>
      <c r="J50" s="8">
        <f>AugustR!B48</f>
        <v>2296</v>
      </c>
      <c r="K50" s="8">
        <f>AugustR!C48</f>
        <v>832</v>
      </c>
      <c r="L50" s="8">
        <f>AugustR!D48</f>
        <v>1464</v>
      </c>
      <c r="M50" s="8">
        <f>AugustR!U40</f>
        <v>235</v>
      </c>
      <c r="N50" s="8">
        <f>AugustR!G48</f>
        <v>269</v>
      </c>
      <c r="O50" s="8">
        <f>AugustR!O48</f>
        <v>1857</v>
      </c>
      <c r="P50" s="8">
        <f>AugustR!P48</f>
        <v>7</v>
      </c>
      <c r="Q50" s="8">
        <f>AugustR!Q48</f>
        <v>12</v>
      </c>
      <c r="R50" s="8">
        <f>AugustR!R48</f>
        <v>0</v>
      </c>
      <c r="S50" s="8">
        <f>AugustR!E48</f>
        <v>423</v>
      </c>
      <c r="T50" s="8">
        <f>AugustR!F48</f>
        <v>134</v>
      </c>
    </row>
    <row r="51" spans="1:20">
      <c r="A51" s="7" t="s">
        <v>53</v>
      </c>
      <c r="B51" s="7">
        <f>'YTD Totals'!B51</f>
        <v>10987</v>
      </c>
      <c r="C51" s="7">
        <f>July!D51</f>
        <v>11029</v>
      </c>
      <c r="D51" s="7">
        <f>AugustR!I49</f>
        <v>11075</v>
      </c>
      <c r="E51" s="7">
        <f>AugustR!J49</f>
        <v>152</v>
      </c>
      <c r="F51" s="7">
        <f>AugustR!K49</f>
        <v>107</v>
      </c>
      <c r="G51" s="7">
        <f>AugustR!L49</f>
        <v>10519</v>
      </c>
      <c r="H51" s="7">
        <f>AugustR!M49</f>
        <v>42</v>
      </c>
      <c r="I51" s="7">
        <f>AugustR!N49</f>
        <v>17</v>
      </c>
      <c r="J51" s="7">
        <f>AugustR!B49</f>
        <v>1649</v>
      </c>
      <c r="K51" s="7">
        <f>AugustR!C49</f>
        <v>618</v>
      </c>
      <c r="L51" s="7">
        <f>AugustR!D49</f>
        <v>1031</v>
      </c>
      <c r="M51" s="7">
        <f>AugustR!U41</f>
        <v>91</v>
      </c>
      <c r="N51" s="7">
        <f>AugustR!G49</f>
        <v>151</v>
      </c>
      <c r="O51" s="7">
        <f>AugustR!O49</f>
        <v>1149</v>
      </c>
      <c r="P51" s="7">
        <f>AugustR!P49</f>
        <v>11</v>
      </c>
      <c r="Q51" s="7">
        <f>AugustR!Q49</f>
        <v>6</v>
      </c>
      <c r="R51" s="7">
        <f>AugustR!R49</f>
        <v>0</v>
      </c>
      <c r="S51" s="7">
        <f>AugustR!E49</f>
        <v>212</v>
      </c>
      <c r="T51" s="7">
        <f>AugustR!F49</f>
        <v>225</v>
      </c>
    </row>
    <row r="52" spans="1:20">
      <c r="A52" s="8" t="s">
        <v>54</v>
      </c>
      <c r="B52" s="8">
        <f>'YTD Totals'!B52</f>
        <v>29873</v>
      </c>
      <c r="C52" s="8">
        <f>July!D52</f>
        <v>29786</v>
      </c>
      <c r="D52" s="8">
        <f>AugustR!I50</f>
        <v>29827</v>
      </c>
      <c r="E52" s="8">
        <f>AugustR!J50</f>
        <v>204</v>
      </c>
      <c r="F52" s="8">
        <f>AugustR!K50</f>
        <v>163</v>
      </c>
      <c r="G52" s="8">
        <f>AugustR!L50</f>
        <v>29432</v>
      </c>
      <c r="H52" s="8">
        <f>AugustR!M50</f>
        <v>113</v>
      </c>
      <c r="I52" s="8">
        <f>AugustR!N50</f>
        <v>71</v>
      </c>
      <c r="J52" s="8">
        <f>AugustR!B50</f>
        <v>1580</v>
      </c>
      <c r="K52" s="8">
        <f>AugustR!C50</f>
        <v>958</v>
      </c>
      <c r="L52" s="8">
        <f>AugustR!D50</f>
        <v>622</v>
      </c>
      <c r="M52" s="8">
        <f>AugustR!U42</f>
        <v>419</v>
      </c>
      <c r="N52" s="8">
        <f>AugustR!G50</f>
        <v>230</v>
      </c>
      <c r="O52" s="8">
        <f>AugustR!O50</f>
        <v>4851</v>
      </c>
      <c r="P52" s="8">
        <f>AugustR!P50</f>
        <v>30</v>
      </c>
      <c r="Q52" s="8">
        <f>AugustR!Q50</f>
        <v>21</v>
      </c>
      <c r="R52" s="8">
        <f>AugustR!R50</f>
        <v>1</v>
      </c>
      <c r="S52" s="8">
        <f>AugustR!E50</f>
        <v>489</v>
      </c>
      <c r="T52" s="8">
        <f>AugustR!F50</f>
        <v>477</v>
      </c>
    </row>
    <row r="53" spans="1:20">
      <c r="A53" s="7" t="s">
        <v>55</v>
      </c>
      <c r="B53" s="7">
        <f>'YTD Totals'!B53</f>
        <v>10952</v>
      </c>
      <c r="C53" s="7">
        <f>July!D53</f>
        <v>11005</v>
      </c>
      <c r="D53" s="7">
        <f>AugustR!I51</f>
        <v>11028</v>
      </c>
      <c r="E53" s="7">
        <f>AugustR!J51</f>
        <v>27</v>
      </c>
      <c r="F53" s="7">
        <f>AugustR!K51</f>
        <v>4</v>
      </c>
      <c r="G53" s="7">
        <f>AugustR!L51</f>
        <v>10949</v>
      </c>
      <c r="H53" s="7">
        <f>AugustR!M51</f>
        <v>7</v>
      </c>
      <c r="I53" s="7">
        <f>AugustR!N51</f>
        <v>1</v>
      </c>
      <c r="J53" s="7">
        <f>AugustR!B51</f>
        <v>476</v>
      </c>
      <c r="K53" s="7">
        <f>AugustR!C51</f>
        <v>306</v>
      </c>
      <c r="L53" s="7">
        <f>AugustR!D51</f>
        <v>170</v>
      </c>
      <c r="M53" s="7">
        <f>AugustR!U13</f>
        <v>14</v>
      </c>
      <c r="N53" s="7">
        <f>AugustR!G51</f>
        <v>74</v>
      </c>
      <c r="O53" s="7">
        <f>AugustR!O51</f>
        <v>666</v>
      </c>
      <c r="P53" s="7">
        <f>AugustR!P51</f>
        <v>1</v>
      </c>
      <c r="Q53" s="7">
        <f>AugustR!Q51</f>
        <v>8</v>
      </c>
      <c r="R53" s="7">
        <f>AugustR!R51</f>
        <v>0</v>
      </c>
      <c r="S53" s="7">
        <f>AugustR!E51</f>
        <v>126</v>
      </c>
      <c r="T53" s="7">
        <f>AugustR!F51</f>
        <v>106</v>
      </c>
    </row>
    <row r="54" spans="1:20">
      <c r="A54" s="8" t="s">
        <v>56</v>
      </c>
      <c r="B54" s="8">
        <f>'YTD Totals'!B54</f>
        <v>22764</v>
      </c>
      <c r="C54" s="8">
        <f>July!D54</f>
        <v>22859</v>
      </c>
      <c r="D54" s="8">
        <f>AugustR!I52</f>
        <v>22870</v>
      </c>
      <c r="E54" s="8">
        <f>AugustR!J52</f>
        <v>48</v>
      </c>
      <c r="F54" s="8">
        <f>AugustR!K52</f>
        <v>36</v>
      </c>
      <c r="G54" s="8">
        <f>AugustR!L52</f>
        <v>22143</v>
      </c>
      <c r="H54" s="8">
        <f>AugustR!M52</f>
        <v>21</v>
      </c>
      <c r="I54" s="8">
        <f>AugustR!N52</f>
        <v>6</v>
      </c>
      <c r="J54" s="8">
        <f>AugustR!B52</f>
        <v>2113</v>
      </c>
      <c r="K54" s="8">
        <f>AugustR!C52</f>
        <v>809</v>
      </c>
      <c r="L54" s="8">
        <f>AugustR!D52</f>
        <v>1304</v>
      </c>
      <c r="M54" s="8">
        <f>AugustR!U43</f>
        <v>61</v>
      </c>
      <c r="N54" s="8">
        <f>AugustR!G52</f>
        <v>171</v>
      </c>
      <c r="O54" s="8">
        <f>AugustR!O52</f>
        <v>1285</v>
      </c>
      <c r="P54" s="8">
        <f>AugustR!P52</f>
        <v>4</v>
      </c>
      <c r="Q54" s="8">
        <f>AugustR!Q52</f>
        <v>7</v>
      </c>
      <c r="R54" s="8">
        <f>AugustR!R52</f>
        <v>0</v>
      </c>
      <c r="S54" s="8">
        <f>AugustR!E52</f>
        <v>410</v>
      </c>
      <c r="T54" s="8">
        <f>AugustR!F52</f>
        <v>396</v>
      </c>
    </row>
    <row r="55" spans="1:20">
      <c r="A55" s="7" t="s">
        <v>57</v>
      </c>
      <c r="B55" s="7">
        <f>'YTD Totals'!B55</f>
        <v>10330</v>
      </c>
      <c r="C55" s="7">
        <f>July!D55</f>
        <v>10328</v>
      </c>
      <c r="D55" s="7">
        <f>AugustR!I53</f>
        <v>10374</v>
      </c>
      <c r="E55" s="7">
        <f>AugustR!J53</f>
        <v>46</v>
      </c>
      <c r="F55" s="7">
        <f>AugustR!K53</f>
        <v>2</v>
      </c>
      <c r="G55" s="7">
        <f>AugustR!L53</f>
        <v>10194</v>
      </c>
      <c r="H55" s="7">
        <f>AugustR!M53</f>
        <v>15</v>
      </c>
      <c r="I55" s="7">
        <f>AugustR!N53</f>
        <v>0</v>
      </c>
      <c r="J55" s="7">
        <f>AugustR!B53</f>
        <v>217</v>
      </c>
      <c r="K55" s="7">
        <f>AugustR!C53</f>
        <v>128</v>
      </c>
      <c r="L55" s="7">
        <f>AugustR!D53</f>
        <v>89</v>
      </c>
      <c r="M55" s="7">
        <f>AugustR!U44</f>
        <v>1</v>
      </c>
      <c r="N55" s="7">
        <f>AugustR!G53</f>
        <v>19</v>
      </c>
      <c r="O55" s="7">
        <f>AugustR!O53</f>
        <v>291</v>
      </c>
      <c r="P55" s="7">
        <f>AugustR!P53</f>
        <v>0</v>
      </c>
      <c r="Q55" s="7">
        <f>AugustR!Q53</f>
        <v>1</v>
      </c>
      <c r="R55" s="7">
        <f>AugustR!R53</f>
        <v>0</v>
      </c>
      <c r="S55" s="7">
        <f>AugustR!E53</f>
        <v>51</v>
      </c>
      <c r="T55" s="7">
        <f>AugustR!F53</f>
        <v>142</v>
      </c>
    </row>
    <row r="56" spans="1:20">
      <c r="A56" s="8" t="s">
        <v>58</v>
      </c>
      <c r="B56" s="8">
        <f>'YTD Totals'!B56</f>
        <v>14521</v>
      </c>
      <c r="C56" s="8">
        <f>July!D56</f>
        <v>14543</v>
      </c>
      <c r="D56" s="8">
        <f>AugustR!I54</f>
        <v>14589</v>
      </c>
      <c r="E56" s="8">
        <f>AugustR!J54</f>
        <v>80</v>
      </c>
      <c r="F56" s="8">
        <f>AugustR!K54</f>
        <v>34</v>
      </c>
      <c r="G56" s="8">
        <f>AugustR!L54</f>
        <v>14488</v>
      </c>
      <c r="H56" s="8">
        <f>AugustR!M54</f>
        <v>16</v>
      </c>
      <c r="I56" s="8">
        <f>AugustR!N54</f>
        <v>4</v>
      </c>
      <c r="J56" s="8">
        <f>AugustR!B54</f>
        <v>312</v>
      </c>
      <c r="K56" s="8">
        <f>AugustR!C54</f>
        <v>143</v>
      </c>
      <c r="L56" s="8">
        <f>AugustR!D54</f>
        <v>169</v>
      </c>
      <c r="M56" s="8">
        <f>AugustR!U45</f>
        <v>20</v>
      </c>
      <c r="N56" s="8">
        <f>AugustR!G54</f>
        <v>43</v>
      </c>
      <c r="O56" s="8">
        <f>AugustR!O54</f>
        <v>721</v>
      </c>
      <c r="P56" s="8">
        <f>AugustR!P54</f>
        <v>6</v>
      </c>
      <c r="Q56" s="8">
        <f>AugustR!Q54</f>
        <v>2</v>
      </c>
      <c r="R56" s="8">
        <f>AugustR!R54</f>
        <v>0</v>
      </c>
      <c r="S56" s="8">
        <f>AugustR!E54</f>
        <v>150</v>
      </c>
      <c r="T56" s="8">
        <f>AugustR!F54</f>
        <v>52</v>
      </c>
    </row>
    <row r="57" spans="1:20">
      <c r="A57" s="7" t="s">
        <v>59</v>
      </c>
      <c r="B57" s="7">
        <f>'YTD Totals'!B57</f>
        <v>14622</v>
      </c>
      <c r="C57" s="7">
        <f>July!D57</f>
        <v>14643</v>
      </c>
      <c r="D57" s="7">
        <f>AugustR!I55</f>
        <v>14670</v>
      </c>
      <c r="E57" s="7">
        <f>AugustR!J55</f>
        <v>50</v>
      </c>
      <c r="F57" s="7">
        <f>AugustR!K55</f>
        <v>23</v>
      </c>
      <c r="G57" s="7">
        <f>AugustR!L55</f>
        <v>14255</v>
      </c>
      <c r="H57" s="7">
        <f>AugustR!M55</f>
        <v>21</v>
      </c>
      <c r="I57" s="7">
        <f>AugustR!N55</f>
        <v>2</v>
      </c>
      <c r="J57" s="7">
        <f>AugustR!B55</f>
        <v>383</v>
      </c>
      <c r="K57" s="7">
        <f>AugustR!C55</f>
        <v>189</v>
      </c>
      <c r="L57" s="7">
        <f>AugustR!D55</f>
        <v>194</v>
      </c>
      <c r="M57" s="7">
        <f>AugustR!U46</f>
        <v>50</v>
      </c>
      <c r="N57" s="7">
        <f>AugustR!G55</f>
        <v>63</v>
      </c>
      <c r="O57" s="7">
        <f>AugustR!O55</f>
        <v>777</v>
      </c>
      <c r="P57" s="7">
        <f>AugustR!P55</f>
        <v>9</v>
      </c>
      <c r="Q57" s="7">
        <f>AugustR!Q55</f>
        <v>2</v>
      </c>
      <c r="R57" s="7">
        <f>AugustR!R55</f>
        <v>0</v>
      </c>
      <c r="S57" s="7">
        <f>AugustR!E55</f>
        <v>29</v>
      </c>
      <c r="T57" s="7">
        <f>AugustR!F55</f>
        <v>80</v>
      </c>
    </row>
    <row r="58" spans="1:20">
      <c r="A58" s="6" t="s">
        <v>68</v>
      </c>
      <c r="B58" s="6">
        <f>'YTD Totals'!B58</f>
        <v>1060029</v>
      </c>
      <c r="C58" s="6">
        <f t="shared" ref="C58:T58" si="4">SUM(C46:C57)+SUM(C17:C44)+SUM(C2:C15)</f>
        <v>1024211</v>
      </c>
      <c r="D58" s="6">
        <f t="shared" si="4"/>
        <v>1024388</v>
      </c>
      <c r="E58" s="6">
        <f t="shared" si="4"/>
        <v>6299</v>
      </c>
      <c r="F58" s="6">
        <f t="shared" si="4"/>
        <v>6047</v>
      </c>
      <c r="G58" s="6"/>
      <c r="H58" s="6"/>
      <c r="I58" s="6"/>
      <c r="J58" s="6">
        <f t="shared" si="4"/>
        <v>74484</v>
      </c>
      <c r="K58" s="6">
        <f t="shared" si="4"/>
        <v>35269</v>
      </c>
      <c r="L58" s="6">
        <f t="shared" si="4"/>
        <v>39215</v>
      </c>
      <c r="M58" s="6">
        <f>SUM(M2:M57)</f>
        <v>8058</v>
      </c>
      <c r="N58" s="6">
        <f t="shared" si="4"/>
        <v>8512</v>
      </c>
      <c r="O58" s="6">
        <f t="shared" si="4"/>
        <v>123329</v>
      </c>
      <c r="P58" s="6">
        <f>SUM(Q46:Q57)+SUM(Q17:Q44)+SUM(Q2:Q15)</f>
        <v>348</v>
      </c>
      <c r="Q58" s="6">
        <f>SUM(P46:P57)+SUM(P17:P44)+SUM(P2:P15)</f>
        <v>1643</v>
      </c>
      <c r="R58" s="6">
        <f t="shared" si="4"/>
        <v>63</v>
      </c>
      <c r="S58" s="6">
        <f t="shared" si="4"/>
        <v>13109</v>
      </c>
      <c r="T58" s="6">
        <f t="shared" si="4"/>
        <v>13109</v>
      </c>
    </row>
  </sheetData>
  <sheetProtection autoFilter="0"/>
  <autoFilter ref="A1:T58" xr:uid="{00000000-0009-0000-0000-000005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1">
      <c r="A2" t="s">
        <v>7</v>
      </c>
      <c r="B2">
        <v>5706</v>
      </c>
      <c r="C2">
        <v>2643</v>
      </c>
      <c r="D2">
        <v>3063</v>
      </c>
      <c r="E2">
        <v>922</v>
      </c>
      <c r="F2">
        <v>957</v>
      </c>
      <c r="G2">
        <v>504</v>
      </c>
      <c r="H2">
        <v>60201</v>
      </c>
      <c r="I2">
        <v>60492</v>
      </c>
      <c r="J2">
        <v>459</v>
      </c>
      <c r="K2">
        <v>168</v>
      </c>
      <c r="L2">
        <v>59138</v>
      </c>
      <c r="M2">
        <v>232</v>
      </c>
      <c r="N2">
        <v>86</v>
      </c>
      <c r="O2">
        <v>6584</v>
      </c>
      <c r="P2">
        <v>49</v>
      </c>
      <c r="Q2">
        <v>20</v>
      </c>
      <c r="R2">
        <v>1</v>
      </c>
      <c r="T2" s="30" t="s">
        <v>91</v>
      </c>
      <c r="U2" s="63">
        <v>500</v>
      </c>
    </row>
    <row r="3" spans="1:21">
      <c r="A3" t="s">
        <v>8</v>
      </c>
      <c r="B3">
        <v>1663</v>
      </c>
      <c r="C3">
        <v>774</v>
      </c>
      <c r="D3">
        <v>889</v>
      </c>
      <c r="E3">
        <v>280</v>
      </c>
      <c r="F3">
        <v>430</v>
      </c>
      <c r="G3">
        <v>190</v>
      </c>
      <c r="H3">
        <v>26377</v>
      </c>
      <c r="I3">
        <v>26431</v>
      </c>
      <c r="J3">
        <v>130</v>
      </c>
      <c r="K3">
        <v>76</v>
      </c>
      <c r="L3">
        <v>25947</v>
      </c>
      <c r="M3">
        <v>43</v>
      </c>
      <c r="N3">
        <v>51</v>
      </c>
      <c r="O3">
        <v>4095</v>
      </c>
      <c r="P3">
        <v>9</v>
      </c>
      <c r="Q3">
        <v>9</v>
      </c>
      <c r="R3">
        <v>1</v>
      </c>
      <c r="T3" s="30" t="s">
        <v>92</v>
      </c>
      <c r="U3" s="63">
        <v>296</v>
      </c>
    </row>
    <row r="4" spans="1:21">
      <c r="A4" t="s">
        <v>9</v>
      </c>
      <c r="B4">
        <v>8964</v>
      </c>
      <c r="C4">
        <v>3340</v>
      </c>
      <c r="D4">
        <v>5624</v>
      </c>
      <c r="E4">
        <v>792</v>
      </c>
      <c r="F4">
        <v>851</v>
      </c>
      <c r="G4">
        <v>669</v>
      </c>
      <c r="H4">
        <v>67270</v>
      </c>
      <c r="I4">
        <v>67277</v>
      </c>
      <c r="J4">
        <v>555</v>
      </c>
      <c r="K4">
        <v>548</v>
      </c>
      <c r="L4">
        <v>63543</v>
      </c>
      <c r="M4">
        <v>327</v>
      </c>
      <c r="N4">
        <v>148</v>
      </c>
      <c r="O4">
        <v>6934</v>
      </c>
      <c r="P4">
        <v>21</v>
      </c>
      <c r="Q4">
        <v>8</v>
      </c>
      <c r="R4">
        <v>3</v>
      </c>
      <c r="T4" s="30" t="s">
        <v>93</v>
      </c>
      <c r="U4" s="63">
        <v>5</v>
      </c>
    </row>
    <row r="5" spans="1:21">
      <c r="A5" t="s">
        <v>10</v>
      </c>
      <c r="B5">
        <v>187</v>
      </c>
      <c r="C5">
        <v>64</v>
      </c>
      <c r="D5">
        <v>123</v>
      </c>
      <c r="E5">
        <v>86</v>
      </c>
      <c r="F5">
        <v>25</v>
      </c>
      <c r="G5">
        <v>17</v>
      </c>
      <c r="H5">
        <v>11987</v>
      </c>
      <c r="I5">
        <v>11965</v>
      </c>
      <c r="J5">
        <v>26</v>
      </c>
      <c r="K5">
        <v>48</v>
      </c>
      <c r="L5">
        <v>11686</v>
      </c>
      <c r="M5">
        <v>1</v>
      </c>
      <c r="N5">
        <v>15</v>
      </c>
      <c r="O5">
        <v>165</v>
      </c>
      <c r="P5">
        <v>0</v>
      </c>
      <c r="Q5">
        <v>0</v>
      </c>
      <c r="R5">
        <v>0</v>
      </c>
      <c r="T5" s="30" t="s">
        <v>94</v>
      </c>
      <c r="U5" s="63">
        <v>932</v>
      </c>
    </row>
    <row r="6" spans="1:21">
      <c r="A6" t="s">
        <v>11</v>
      </c>
      <c r="B6">
        <v>5827</v>
      </c>
      <c r="C6">
        <v>2877</v>
      </c>
      <c r="D6">
        <v>2950</v>
      </c>
      <c r="E6">
        <v>940</v>
      </c>
      <c r="F6">
        <v>962</v>
      </c>
      <c r="G6">
        <v>569</v>
      </c>
      <c r="H6">
        <v>57503</v>
      </c>
      <c r="I6">
        <v>57736</v>
      </c>
      <c r="J6">
        <v>441</v>
      </c>
      <c r="K6">
        <v>208</v>
      </c>
      <c r="L6">
        <v>54903</v>
      </c>
      <c r="M6">
        <v>282</v>
      </c>
      <c r="N6">
        <v>57</v>
      </c>
      <c r="O6">
        <v>12672</v>
      </c>
      <c r="P6">
        <v>18</v>
      </c>
      <c r="Q6">
        <v>18</v>
      </c>
      <c r="R6">
        <v>2</v>
      </c>
      <c r="T6" s="30" t="s">
        <v>95</v>
      </c>
      <c r="U6" s="63">
        <v>101</v>
      </c>
    </row>
    <row r="7" spans="1:21">
      <c r="A7" t="s">
        <v>12</v>
      </c>
      <c r="B7">
        <v>820</v>
      </c>
      <c r="C7">
        <v>562</v>
      </c>
      <c r="D7">
        <v>258</v>
      </c>
      <c r="E7">
        <v>105</v>
      </c>
      <c r="F7">
        <v>212</v>
      </c>
      <c r="G7">
        <v>74</v>
      </c>
      <c r="H7">
        <v>14089</v>
      </c>
      <c r="I7">
        <v>14147</v>
      </c>
      <c r="J7">
        <v>66</v>
      </c>
      <c r="K7">
        <v>8</v>
      </c>
      <c r="L7">
        <v>14058</v>
      </c>
      <c r="M7">
        <v>10</v>
      </c>
      <c r="N7">
        <v>2</v>
      </c>
      <c r="O7">
        <v>660</v>
      </c>
      <c r="P7">
        <v>5</v>
      </c>
      <c r="Q7">
        <v>3</v>
      </c>
      <c r="R7">
        <v>0</v>
      </c>
      <c r="T7" s="30" t="s">
        <v>96</v>
      </c>
      <c r="U7" s="63">
        <v>14</v>
      </c>
    </row>
    <row r="8" spans="1:21">
      <c r="A8" t="s">
        <v>13</v>
      </c>
      <c r="B8">
        <v>493</v>
      </c>
      <c r="C8">
        <v>417</v>
      </c>
      <c r="D8">
        <v>76</v>
      </c>
      <c r="E8">
        <v>51</v>
      </c>
      <c r="F8">
        <v>156</v>
      </c>
      <c r="G8">
        <v>50</v>
      </c>
      <c r="H8">
        <v>9606</v>
      </c>
      <c r="I8">
        <v>9613</v>
      </c>
      <c r="J8">
        <v>19</v>
      </c>
      <c r="K8">
        <v>12</v>
      </c>
      <c r="L8">
        <v>9458</v>
      </c>
      <c r="M8">
        <v>2</v>
      </c>
      <c r="N8">
        <v>0</v>
      </c>
      <c r="O8">
        <v>520</v>
      </c>
      <c r="P8">
        <v>1</v>
      </c>
      <c r="Q8">
        <v>3</v>
      </c>
      <c r="R8">
        <v>0</v>
      </c>
      <c r="T8" s="30" t="s">
        <v>97</v>
      </c>
      <c r="U8" s="63">
        <v>360</v>
      </c>
    </row>
    <row r="9" spans="1:21">
      <c r="A9" t="s">
        <v>14</v>
      </c>
      <c r="B9">
        <v>304</v>
      </c>
      <c r="C9">
        <v>193</v>
      </c>
      <c r="D9">
        <v>111</v>
      </c>
      <c r="E9">
        <v>51</v>
      </c>
      <c r="F9">
        <v>21</v>
      </c>
      <c r="G9">
        <v>45</v>
      </c>
      <c r="H9">
        <v>8413</v>
      </c>
      <c r="I9">
        <v>8217</v>
      </c>
      <c r="J9">
        <v>37</v>
      </c>
      <c r="K9">
        <v>233</v>
      </c>
      <c r="L9">
        <v>8074</v>
      </c>
      <c r="M9">
        <v>4</v>
      </c>
      <c r="N9">
        <v>17</v>
      </c>
      <c r="O9">
        <v>236</v>
      </c>
      <c r="P9">
        <v>1</v>
      </c>
      <c r="Q9">
        <v>1</v>
      </c>
      <c r="R9">
        <v>0</v>
      </c>
      <c r="T9" s="30" t="s">
        <v>98</v>
      </c>
      <c r="U9" s="63">
        <v>11</v>
      </c>
    </row>
    <row r="10" spans="1:21">
      <c r="A10" t="s">
        <v>15</v>
      </c>
      <c r="B10">
        <v>73</v>
      </c>
      <c r="C10">
        <v>35</v>
      </c>
      <c r="D10">
        <v>38</v>
      </c>
      <c r="E10">
        <v>37</v>
      </c>
      <c r="F10">
        <v>24</v>
      </c>
      <c r="G10">
        <v>8</v>
      </c>
      <c r="H10">
        <v>5339</v>
      </c>
      <c r="I10">
        <v>5362</v>
      </c>
      <c r="J10">
        <v>30</v>
      </c>
      <c r="K10">
        <v>7</v>
      </c>
      <c r="L10">
        <v>5283</v>
      </c>
      <c r="M10">
        <v>0</v>
      </c>
      <c r="N10">
        <v>0</v>
      </c>
      <c r="O10">
        <v>127</v>
      </c>
      <c r="P10">
        <v>1</v>
      </c>
      <c r="Q10">
        <v>1</v>
      </c>
      <c r="R10">
        <v>0</v>
      </c>
      <c r="T10" s="30" t="s">
        <v>99</v>
      </c>
      <c r="U10" s="63">
        <v>29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346</v>
      </c>
      <c r="I11">
        <v>346</v>
      </c>
      <c r="J11">
        <v>0</v>
      </c>
      <c r="K11">
        <v>0</v>
      </c>
      <c r="L11">
        <v>346</v>
      </c>
      <c r="M11">
        <v>0</v>
      </c>
      <c r="N11">
        <v>0</v>
      </c>
      <c r="O11">
        <v>4</v>
      </c>
      <c r="P11">
        <v>0</v>
      </c>
      <c r="Q11">
        <v>0</v>
      </c>
      <c r="R11">
        <v>0</v>
      </c>
      <c r="T11" s="30" t="s">
        <v>100</v>
      </c>
      <c r="U11" s="63">
        <v>9</v>
      </c>
    </row>
    <row r="12" spans="1:21">
      <c r="A12" t="s">
        <v>17</v>
      </c>
      <c r="B12">
        <v>131</v>
      </c>
      <c r="C12">
        <v>67</v>
      </c>
      <c r="D12">
        <v>64</v>
      </c>
      <c r="E12">
        <v>42</v>
      </c>
      <c r="F12">
        <v>44</v>
      </c>
      <c r="G12">
        <v>35</v>
      </c>
      <c r="H12">
        <v>2897</v>
      </c>
      <c r="I12">
        <v>2934</v>
      </c>
      <c r="J12">
        <v>46</v>
      </c>
      <c r="K12">
        <v>9</v>
      </c>
      <c r="L12">
        <v>2895</v>
      </c>
      <c r="M12">
        <v>21</v>
      </c>
      <c r="N12">
        <v>3</v>
      </c>
      <c r="O12">
        <v>498</v>
      </c>
      <c r="P12">
        <v>5</v>
      </c>
      <c r="Q12">
        <v>3</v>
      </c>
      <c r="R12">
        <v>0</v>
      </c>
      <c r="T12" s="30" t="s">
        <v>101</v>
      </c>
      <c r="U12" s="63">
        <v>1</v>
      </c>
    </row>
    <row r="13" spans="1:21">
      <c r="A13" t="s">
        <v>18</v>
      </c>
      <c r="B13">
        <v>429</v>
      </c>
      <c r="C13">
        <v>280</v>
      </c>
      <c r="D13">
        <v>149</v>
      </c>
      <c r="E13">
        <v>129</v>
      </c>
      <c r="F13">
        <v>200</v>
      </c>
      <c r="G13">
        <v>50</v>
      </c>
      <c r="H13">
        <v>4636</v>
      </c>
      <c r="I13">
        <v>4718</v>
      </c>
      <c r="J13">
        <v>94</v>
      </c>
      <c r="K13">
        <v>12</v>
      </c>
      <c r="L13">
        <v>4649</v>
      </c>
      <c r="M13">
        <v>34</v>
      </c>
      <c r="N13">
        <v>6</v>
      </c>
      <c r="O13">
        <v>538</v>
      </c>
      <c r="P13">
        <v>1</v>
      </c>
      <c r="Q13">
        <v>4</v>
      </c>
      <c r="R13">
        <v>0</v>
      </c>
      <c r="T13" s="30" t="s">
        <v>102</v>
      </c>
      <c r="U13" s="63">
        <v>14</v>
      </c>
    </row>
    <row r="14" spans="1:21">
      <c r="A14" t="s">
        <v>19</v>
      </c>
      <c r="B14">
        <v>1003</v>
      </c>
      <c r="C14">
        <v>606</v>
      </c>
      <c r="D14">
        <v>397</v>
      </c>
      <c r="E14">
        <v>296</v>
      </c>
      <c r="F14">
        <v>225</v>
      </c>
      <c r="G14">
        <v>121</v>
      </c>
      <c r="H14">
        <v>11834</v>
      </c>
      <c r="I14">
        <v>11961</v>
      </c>
      <c r="J14">
        <v>176</v>
      </c>
      <c r="K14">
        <v>49</v>
      </c>
      <c r="L14">
        <v>11670</v>
      </c>
      <c r="M14">
        <v>56</v>
      </c>
      <c r="N14">
        <v>19</v>
      </c>
      <c r="O14">
        <v>1209</v>
      </c>
      <c r="P14">
        <v>4</v>
      </c>
      <c r="Q14">
        <v>4</v>
      </c>
      <c r="R14">
        <v>1</v>
      </c>
      <c r="T14" s="30" t="s">
        <v>103</v>
      </c>
      <c r="U14" s="63">
        <v>95</v>
      </c>
    </row>
    <row r="15" spans="1:21">
      <c r="A15" t="s">
        <v>20</v>
      </c>
      <c r="B15">
        <v>654</v>
      </c>
      <c r="C15">
        <v>372</v>
      </c>
      <c r="D15">
        <v>282</v>
      </c>
      <c r="E15">
        <v>168</v>
      </c>
      <c r="F15">
        <v>156</v>
      </c>
      <c r="G15">
        <v>96</v>
      </c>
      <c r="H15">
        <v>7204</v>
      </c>
      <c r="I15">
        <v>7203</v>
      </c>
      <c r="J15">
        <v>115</v>
      </c>
      <c r="K15">
        <v>116</v>
      </c>
      <c r="L15">
        <v>7058</v>
      </c>
      <c r="M15">
        <v>35</v>
      </c>
      <c r="N15">
        <v>23</v>
      </c>
      <c r="O15">
        <v>820</v>
      </c>
      <c r="P15">
        <v>2</v>
      </c>
      <c r="Q15">
        <v>5</v>
      </c>
      <c r="R15">
        <v>0</v>
      </c>
      <c r="T15" s="30" t="s">
        <v>104</v>
      </c>
      <c r="U15" s="63">
        <v>26</v>
      </c>
    </row>
    <row r="16" spans="1:21">
      <c r="A16" t="s">
        <v>21</v>
      </c>
      <c r="B16">
        <v>111</v>
      </c>
      <c r="C16">
        <v>83</v>
      </c>
      <c r="D16">
        <v>28</v>
      </c>
      <c r="E16">
        <v>67</v>
      </c>
      <c r="F16">
        <v>17</v>
      </c>
      <c r="G16">
        <v>25</v>
      </c>
      <c r="H16">
        <v>8991</v>
      </c>
      <c r="I16">
        <v>9030</v>
      </c>
      <c r="J16">
        <v>41</v>
      </c>
      <c r="K16">
        <v>2</v>
      </c>
      <c r="L16">
        <v>8886</v>
      </c>
      <c r="M16">
        <v>4</v>
      </c>
      <c r="N16">
        <v>0</v>
      </c>
      <c r="O16">
        <v>422</v>
      </c>
      <c r="P16">
        <v>1</v>
      </c>
      <c r="Q16">
        <v>0</v>
      </c>
      <c r="R16">
        <v>0</v>
      </c>
      <c r="T16" s="30" t="s">
        <v>105</v>
      </c>
      <c r="U16" s="63">
        <v>461</v>
      </c>
    </row>
    <row r="17" spans="1:21">
      <c r="A17" t="s">
        <v>22</v>
      </c>
      <c r="B17">
        <v>1237</v>
      </c>
      <c r="C17">
        <v>675</v>
      </c>
      <c r="D17">
        <v>562</v>
      </c>
      <c r="E17">
        <v>304</v>
      </c>
      <c r="F17">
        <v>543</v>
      </c>
      <c r="G17">
        <v>120</v>
      </c>
      <c r="H17">
        <v>16504</v>
      </c>
      <c r="I17">
        <v>16190</v>
      </c>
      <c r="J17">
        <v>175</v>
      </c>
      <c r="K17">
        <v>489</v>
      </c>
      <c r="L17">
        <v>15947</v>
      </c>
      <c r="M17">
        <v>69</v>
      </c>
      <c r="N17">
        <v>45</v>
      </c>
      <c r="O17">
        <v>2322</v>
      </c>
      <c r="P17">
        <v>5</v>
      </c>
      <c r="Q17">
        <v>1</v>
      </c>
      <c r="R17">
        <v>0</v>
      </c>
      <c r="T17" s="30" t="s">
        <v>175</v>
      </c>
      <c r="U17" s="63">
        <v>5</v>
      </c>
    </row>
    <row r="18" spans="1:21">
      <c r="A18" t="s">
        <v>23</v>
      </c>
      <c r="B18">
        <v>693</v>
      </c>
      <c r="C18">
        <v>275</v>
      </c>
      <c r="D18">
        <v>418</v>
      </c>
      <c r="E18">
        <v>127</v>
      </c>
      <c r="F18">
        <v>173</v>
      </c>
      <c r="G18">
        <v>31</v>
      </c>
      <c r="H18">
        <v>11211</v>
      </c>
      <c r="I18">
        <v>11266</v>
      </c>
      <c r="J18">
        <v>55</v>
      </c>
      <c r="K18">
        <v>0</v>
      </c>
      <c r="L18">
        <v>11137</v>
      </c>
      <c r="M18">
        <v>14</v>
      </c>
      <c r="N18">
        <v>0</v>
      </c>
      <c r="O18">
        <v>117</v>
      </c>
      <c r="P18">
        <v>2</v>
      </c>
      <c r="Q18">
        <v>1</v>
      </c>
      <c r="R18">
        <v>0</v>
      </c>
      <c r="T18" s="30" t="s">
        <v>106</v>
      </c>
      <c r="U18" s="63">
        <v>19</v>
      </c>
    </row>
    <row r="19" spans="1:21">
      <c r="A19" t="s">
        <v>24</v>
      </c>
      <c r="B19">
        <v>885</v>
      </c>
      <c r="C19">
        <v>578</v>
      </c>
      <c r="D19">
        <v>307</v>
      </c>
      <c r="E19">
        <v>0</v>
      </c>
      <c r="F19">
        <v>268</v>
      </c>
      <c r="G19">
        <v>171</v>
      </c>
      <c r="H19">
        <v>31574</v>
      </c>
      <c r="I19">
        <v>31708</v>
      </c>
      <c r="J19">
        <v>154</v>
      </c>
      <c r="K19">
        <v>20</v>
      </c>
      <c r="L19">
        <v>30211</v>
      </c>
      <c r="M19">
        <v>67</v>
      </c>
      <c r="N19">
        <v>3</v>
      </c>
      <c r="O19">
        <v>2989</v>
      </c>
      <c r="P19">
        <v>2</v>
      </c>
      <c r="Q19">
        <v>7</v>
      </c>
      <c r="R19">
        <v>5</v>
      </c>
      <c r="T19" s="30" t="s">
        <v>107</v>
      </c>
      <c r="U19" s="63">
        <v>267</v>
      </c>
    </row>
    <row r="20" spans="1:21">
      <c r="A20" t="s">
        <v>173</v>
      </c>
      <c r="B20">
        <v>20</v>
      </c>
      <c r="C20">
        <v>16</v>
      </c>
      <c r="D20">
        <v>4</v>
      </c>
      <c r="E20">
        <v>0</v>
      </c>
      <c r="F20">
        <v>0</v>
      </c>
      <c r="G20">
        <v>10</v>
      </c>
      <c r="H20">
        <v>7693</v>
      </c>
      <c r="I20">
        <v>7099</v>
      </c>
      <c r="J20">
        <v>0</v>
      </c>
      <c r="K20">
        <v>594</v>
      </c>
      <c r="L20">
        <v>5901</v>
      </c>
      <c r="M20">
        <v>0</v>
      </c>
      <c r="N20">
        <v>461</v>
      </c>
      <c r="O20">
        <v>5630</v>
      </c>
      <c r="P20">
        <v>850</v>
      </c>
      <c r="Q20">
        <v>2</v>
      </c>
      <c r="R20">
        <v>3</v>
      </c>
      <c r="T20" s="30" t="s">
        <v>108</v>
      </c>
      <c r="U20" s="63">
        <v>1843</v>
      </c>
    </row>
    <row r="21" spans="1:21">
      <c r="A21" t="s">
        <v>25</v>
      </c>
      <c r="B21">
        <v>2220</v>
      </c>
      <c r="C21">
        <v>1321</v>
      </c>
      <c r="D21">
        <v>899</v>
      </c>
      <c r="E21">
        <v>362</v>
      </c>
      <c r="F21">
        <v>421</v>
      </c>
      <c r="G21">
        <v>322</v>
      </c>
      <c r="H21">
        <v>25747</v>
      </c>
      <c r="I21">
        <v>25774</v>
      </c>
      <c r="J21">
        <v>138</v>
      </c>
      <c r="K21">
        <v>111</v>
      </c>
      <c r="L21">
        <v>25145</v>
      </c>
      <c r="M21">
        <v>56</v>
      </c>
      <c r="N21">
        <v>30</v>
      </c>
      <c r="O21">
        <v>4345</v>
      </c>
      <c r="P21">
        <v>20</v>
      </c>
      <c r="Q21">
        <v>15</v>
      </c>
      <c r="R21">
        <v>1</v>
      </c>
      <c r="T21" s="30" t="s">
        <v>109</v>
      </c>
      <c r="U21" s="63">
        <v>68</v>
      </c>
    </row>
    <row r="22" spans="1:21">
      <c r="A22" t="s">
        <v>26</v>
      </c>
      <c r="B22">
        <v>59</v>
      </c>
      <c r="C22">
        <v>52</v>
      </c>
      <c r="D22">
        <v>7</v>
      </c>
      <c r="E22">
        <v>65</v>
      </c>
      <c r="F22">
        <v>15</v>
      </c>
      <c r="G22">
        <v>14</v>
      </c>
      <c r="H22">
        <v>13843</v>
      </c>
      <c r="I22">
        <v>13894</v>
      </c>
      <c r="J22">
        <v>55</v>
      </c>
      <c r="K22">
        <v>4</v>
      </c>
      <c r="L22">
        <v>13338</v>
      </c>
      <c r="M22">
        <v>19</v>
      </c>
      <c r="N22">
        <v>0</v>
      </c>
      <c r="O22">
        <v>1684</v>
      </c>
      <c r="P22">
        <v>0</v>
      </c>
      <c r="Q22">
        <v>4</v>
      </c>
      <c r="R22">
        <v>0</v>
      </c>
      <c r="T22" s="30" t="s">
        <v>110</v>
      </c>
      <c r="U22" s="63">
        <v>332</v>
      </c>
    </row>
    <row r="23" spans="1:21">
      <c r="A23" t="s">
        <v>27</v>
      </c>
      <c r="B23">
        <v>2608</v>
      </c>
      <c r="C23">
        <v>1401</v>
      </c>
      <c r="D23">
        <v>1207</v>
      </c>
      <c r="E23">
        <v>497</v>
      </c>
      <c r="F23">
        <v>485</v>
      </c>
      <c r="G23">
        <v>338</v>
      </c>
      <c r="H23">
        <v>22185</v>
      </c>
      <c r="I23">
        <v>22254</v>
      </c>
      <c r="J23">
        <v>199</v>
      </c>
      <c r="K23">
        <v>130</v>
      </c>
      <c r="L23">
        <v>21619</v>
      </c>
      <c r="M23">
        <v>122</v>
      </c>
      <c r="N23">
        <v>12</v>
      </c>
      <c r="O23">
        <v>3355</v>
      </c>
      <c r="P23">
        <v>27</v>
      </c>
      <c r="Q23">
        <v>7</v>
      </c>
      <c r="R23">
        <v>1</v>
      </c>
      <c r="T23" s="30" t="s">
        <v>111</v>
      </c>
      <c r="U23" s="63">
        <v>75</v>
      </c>
    </row>
    <row r="24" spans="1:21">
      <c r="A24" t="s">
        <v>28</v>
      </c>
      <c r="B24">
        <v>3916</v>
      </c>
      <c r="C24">
        <v>1934</v>
      </c>
      <c r="D24">
        <v>1982</v>
      </c>
      <c r="E24">
        <v>807</v>
      </c>
      <c r="F24">
        <v>1124</v>
      </c>
      <c r="G24">
        <v>464</v>
      </c>
      <c r="H24">
        <v>90646</v>
      </c>
      <c r="I24">
        <v>90731</v>
      </c>
      <c r="J24">
        <v>345</v>
      </c>
      <c r="K24">
        <v>260</v>
      </c>
      <c r="L24">
        <v>81867</v>
      </c>
      <c r="M24">
        <v>180</v>
      </c>
      <c r="N24">
        <v>89</v>
      </c>
      <c r="O24">
        <v>17489</v>
      </c>
      <c r="P24">
        <v>50</v>
      </c>
      <c r="Q24">
        <v>24</v>
      </c>
      <c r="R24">
        <v>2</v>
      </c>
      <c r="T24" s="30" t="s">
        <v>112</v>
      </c>
      <c r="U24" s="63">
        <v>198</v>
      </c>
    </row>
    <row r="25" spans="1:21">
      <c r="A25" t="s">
        <v>29</v>
      </c>
      <c r="B25">
        <v>906</v>
      </c>
      <c r="C25">
        <v>479</v>
      </c>
      <c r="D25">
        <v>427</v>
      </c>
      <c r="E25">
        <v>313</v>
      </c>
      <c r="F25">
        <v>154</v>
      </c>
      <c r="G25">
        <v>93</v>
      </c>
      <c r="H25">
        <v>13115</v>
      </c>
      <c r="I25">
        <v>12948</v>
      </c>
      <c r="J25">
        <v>203</v>
      </c>
      <c r="K25">
        <v>370</v>
      </c>
      <c r="L25">
        <v>12725</v>
      </c>
      <c r="M25">
        <v>66</v>
      </c>
      <c r="N25">
        <v>35</v>
      </c>
      <c r="O25">
        <v>874</v>
      </c>
      <c r="P25">
        <v>2</v>
      </c>
      <c r="Q25">
        <v>2</v>
      </c>
      <c r="R25">
        <v>3</v>
      </c>
      <c r="T25" s="30" t="s">
        <v>113</v>
      </c>
      <c r="U25" s="63">
        <v>26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359</v>
      </c>
      <c r="P26">
        <v>7</v>
      </c>
      <c r="Q26">
        <v>1</v>
      </c>
      <c r="R26">
        <v>0</v>
      </c>
      <c r="T26" s="30" t="s">
        <v>114</v>
      </c>
      <c r="U26" s="63">
        <v>122</v>
      </c>
    </row>
    <row r="27" spans="1:21">
      <c r="A27" t="s">
        <v>31</v>
      </c>
      <c r="B27">
        <v>795</v>
      </c>
      <c r="C27">
        <v>413</v>
      </c>
      <c r="D27">
        <v>382</v>
      </c>
      <c r="E27">
        <v>167</v>
      </c>
      <c r="F27">
        <v>155</v>
      </c>
      <c r="G27">
        <v>90</v>
      </c>
      <c r="H27">
        <v>14111</v>
      </c>
      <c r="I27">
        <v>14208</v>
      </c>
      <c r="J27">
        <v>108</v>
      </c>
      <c r="K27">
        <v>11</v>
      </c>
      <c r="L27">
        <v>13970</v>
      </c>
      <c r="M27">
        <v>43</v>
      </c>
      <c r="N27">
        <v>0</v>
      </c>
      <c r="O27">
        <v>1045</v>
      </c>
      <c r="P27">
        <v>6</v>
      </c>
      <c r="Q27">
        <v>2</v>
      </c>
      <c r="R27">
        <v>1</v>
      </c>
      <c r="T27" s="30" t="s">
        <v>115</v>
      </c>
      <c r="U27" s="63">
        <v>193</v>
      </c>
    </row>
    <row r="28" spans="1:21">
      <c r="A28" t="s">
        <v>32</v>
      </c>
      <c r="B28">
        <v>371</v>
      </c>
      <c r="C28">
        <v>165</v>
      </c>
      <c r="D28">
        <v>206</v>
      </c>
      <c r="E28">
        <v>70</v>
      </c>
      <c r="F28">
        <v>88</v>
      </c>
      <c r="G28">
        <v>45</v>
      </c>
      <c r="H28">
        <v>3837</v>
      </c>
      <c r="I28">
        <v>3874</v>
      </c>
      <c r="J28">
        <v>43</v>
      </c>
      <c r="K28">
        <v>6</v>
      </c>
      <c r="L28">
        <v>3856</v>
      </c>
      <c r="M28">
        <v>12</v>
      </c>
      <c r="N28">
        <v>1</v>
      </c>
      <c r="O28">
        <v>585</v>
      </c>
      <c r="P28">
        <v>1</v>
      </c>
      <c r="Q28">
        <v>3</v>
      </c>
      <c r="R28">
        <v>0</v>
      </c>
      <c r="T28" s="30" t="s">
        <v>116</v>
      </c>
      <c r="U28" s="63">
        <v>17</v>
      </c>
    </row>
    <row r="29" spans="1:21">
      <c r="A29" t="s">
        <v>33</v>
      </c>
      <c r="B29">
        <v>2833</v>
      </c>
      <c r="C29">
        <v>1337</v>
      </c>
      <c r="D29">
        <v>1496</v>
      </c>
      <c r="E29">
        <v>497</v>
      </c>
      <c r="F29">
        <v>408</v>
      </c>
      <c r="G29">
        <v>267</v>
      </c>
      <c r="H29">
        <v>16770</v>
      </c>
      <c r="I29">
        <v>16822</v>
      </c>
      <c r="J29">
        <v>128</v>
      </c>
      <c r="K29">
        <v>76</v>
      </c>
      <c r="L29">
        <v>16668</v>
      </c>
      <c r="M29">
        <v>50</v>
      </c>
      <c r="N29">
        <v>7</v>
      </c>
      <c r="O29">
        <v>1795</v>
      </c>
      <c r="P29">
        <v>15</v>
      </c>
      <c r="Q29">
        <v>12</v>
      </c>
      <c r="R29">
        <v>0</v>
      </c>
      <c r="T29" s="30" t="s">
        <v>117</v>
      </c>
      <c r="U29" s="63">
        <v>7</v>
      </c>
    </row>
    <row r="30" spans="1:21">
      <c r="A30" t="s">
        <v>34</v>
      </c>
      <c r="B30">
        <v>4</v>
      </c>
      <c r="C30">
        <v>4</v>
      </c>
      <c r="D30">
        <v>0</v>
      </c>
      <c r="E30">
        <v>30</v>
      </c>
      <c r="F30">
        <v>9</v>
      </c>
      <c r="G30">
        <v>3</v>
      </c>
      <c r="H30">
        <v>792</v>
      </c>
      <c r="I30">
        <v>761</v>
      </c>
      <c r="J30">
        <v>10</v>
      </c>
      <c r="K30">
        <v>41</v>
      </c>
      <c r="L30">
        <v>683</v>
      </c>
      <c r="M30">
        <v>2</v>
      </c>
      <c r="N30">
        <v>0</v>
      </c>
      <c r="O30">
        <v>416</v>
      </c>
      <c r="P30">
        <v>12</v>
      </c>
      <c r="Q30">
        <v>1</v>
      </c>
      <c r="R30">
        <v>15</v>
      </c>
      <c r="T30" s="30" t="s">
        <v>118</v>
      </c>
      <c r="U30" s="63">
        <v>211</v>
      </c>
    </row>
    <row r="31" spans="1:21">
      <c r="A31" t="s">
        <v>35</v>
      </c>
      <c r="B31">
        <v>363</v>
      </c>
      <c r="C31">
        <v>109</v>
      </c>
      <c r="D31">
        <v>254</v>
      </c>
      <c r="E31">
        <v>182</v>
      </c>
      <c r="F31">
        <v>30</v>
      </c>
      <c r="G31">
        <v>46</v>
      </c>
      <c r="H31">
        <v>21364</v>
      </c>
      <c r="I31">
        <v>21196</v>
      </c>
      <c r="J31">
        <v>114</v>
      </c>
      <c r="K31">
        <v>282</v>
      </c>
      <c r="L31">
        <v>20372</v>
      </c>
      <c r="M31">
        <v>18</v>
      </c>
      <c r="N31">
        <v>42</v>
      </c>
      <c r="O31">
        <v>556</v>
      </c>
      <c r="P31">
        <v>1</v>
      </c>
      <c r="Q31">
        <v>2</v>
      </c>
      <c r="R31">
        <v>0</v>
      </c>
      <c r="T31" s="30" t="s">
        <v>119</v>
      </c>
      <c r="U31" s="63">
        <v>61</v>
      </c>
    </row>
    <row r="32" spans="1:21">
      <c r="A32" t="s">
        <v>36</v>
      </c>
      <c r="B32">
        <v>2366</v>
      </c>
      <c r="C32">
        <v>1522</v>
      </c>
      <c r="D32">
        <v>844</v>
      </c>
      <c r="E32">
        <v>467</v>
      </c>
      <c r="F32">
        <v>278</v>
      </c>
      <c r="G32">
        <v>319</v>
      </c>
      <c r="H32">
        <v>23365</v>
      </c>
      <c r="I32">
        <v>23365</v>
      </c>
      <c r="J32">
        <v>196</v>
      </c>
      <c r="K32">
        <v>196</v>
      </c>
      <c r="L32">
        <v>23176</v>
      </c>
      <c r="M32">
        <v>98</v>
      </c>
      <c r="N32">
        <v>57</v>
      </c>
      <c r="O32">
        <v>2717</v>
      </c>
      <c r="P32">
        <v>14</v>
      </c>
      <c r="Q32">
        <v>17</v>
      </c>
      <c r="R32">
        <v>3</v>
      </c>
      <c r="T32" s="30" t="s">
        <v>120</v>
      </c>
      <c r="U32" s="63">
        <v>98</v>
      </c>
    </row>
    <row r="33" spans="1:21">
      <c r="A33" t="s">
        <v>37</v>
      </c>
      <c r="B33">
        <v>1507</v>
      </c>
      <c r="C33">
        <v>1116</v>
      </c>
      <c r="D33">
        <v>391</v>
      </c>
      <c r="E33">
        <v>315</v>
      </c>
      <c r="F33">
        <v>421</v>
      </c>
      <c r="G33">
        <v>213</v>
      </c>
      <c r="H33">
        <v>22832</v>
      </c>
      <c r="I33">
        <v>22883</v>
      </c>
      <c r="J33">
        <v>87</v>
      </c>
      <c r="K33">
        <v>36</v>
      </c>
      <c r="L33">
        <v>22633</v>
      </c>
      <c r="M33">
        <v>46</v>
      </c>
      <c r="N33">
        <v>2</v>
      </c>
      <c r="O33">
        <v>2615</v>
      </c>
      <c r="P33">
        <v>2</v>
      </c>
      <c r="Q33">
        <v>1</v>
      </c>
      <c r="R33">
        <v>0</v>
      </c>
      <c r="T33" s="30" t="s">
        <v>121</v>
      </c>
      <c r="U33" s="63">
        <v>400</v>
      </c>
    </row>
    <row r="34" spans="1:21">
      <c r="A34" t="s">
        <v>38</v>
      </c>
      <c r="B34">
        <v>869</v>
      </c>
      <c r="C34">
        <v>487</v>
      </c>
      <c r="D34">
        <v>382</v>
      </c>
      <c r="E34">
        <v>117</v>
      </c>
      <c r="F34">
        <v>243</v>
      </c>
      <c r="G34">
        <v>137</v>
      </c>
      <c r="H34">
        <v>10169</v>
      </c>
      <c r="I34">
        <v>10222</v>
      </c>
      <c r="J34">
        <v>66</v>
      </c>
      <c r="K34">
        <v>13</v>
      </c>
      <c r="L34">
        <v>10081</v>
      </c>
      <c r="M34">
        <v>16</v>
      </c>
      <c r="N34">
        <v>0</v>
      </c>
      <c r="O34">
        <v>1344</v>
      </c>
      <c r="P34">
        <v>1</v>
      </c>
      <c r="Q34">
        <v>5</v>
      </c>
      <c r="R34">
        <v>1</v>
      </c>
      <c r="T34" s="30" t="s">
        <v>122</v>
      </c>
      <c r="U34" s="63">
        <v>87</v>
      </c>
    </row>
    <row r="35" spans="1:21">
      <c r="A35" t="s">
        <v>39</v>
      </c>
      <c r="B35">
        <v>6928</v>
      </c>
      <c r="C35">
        <v>3373</v>
      </c>
      <c r="D35">
        <v>3555</v>
      </c>
      <c r="E35">
        <v>942</v>
      </c>
      <c r="F35">
        <v>747</v>
      </c>
      <c r="G35">
        <v>719</v>
      </c>
      <c r="H35">
        <v>66792</v>
      </c>
      <c r="I35">
        <v>66905</v>
      </c>
      <c r="J35">
        <v>310</v>
      </c>
      <c r="K35">
        <v>197</v>
      </c>
      <c r="L35">
        <v>64627</v>
      </c>
      <c r="M35">
        <v>136</v>
      </c>
      <c r="N35">
        <v>56</v>
      </c>
      <c r="O35">
        <v>12959</v>
      </c>
      <c r="P35">
        <v>46</v>
      </c>
      <c r="Q35">
        <v>48</v>
      </c>
      <c r="R35">
        <v>2</v>
      </c>
      <c r="T35" s="30" t="s">
        <v>123</v>
      </c>
      <c r="U35" s="63">
        <v>181</v>
      </c>
    </row>
    <row r="36" spans="1:21">
      <c r="A36" t="s">
        <v>40</v>
      </c>
      <c r="B36">
        <v>1103</v>
      </c>
      <c r="C36">
        <v>661</v>
      </c>
      <c r="D36">
        <v>442</v>
      </c>
      <c r="E36">
        <v>360</v>
      </c>
      <c r="F36">
        <v>194</v>
      </c>
      <c r="G36">
        <v>150</v>
      </c>
      <c r="H36">
        <v>21305</v>
      </c>
      <c r="I36">
        <v>21195</v>
      </c>
      <c r="J36">
        <v>79</v>
      </c>
      <c r="K36">
        <v>189</v>
      </c>
      <c r="L36">
        <v>20895</v>
      </c>
      <c r="M36">
        <v>11</v>
      </c>
      <c r="N36">
        <v>156</v>
      </c>
      <c r="O36">
        <v>1368</v>
      </c>
      <c r="P36">
        <v>4</v>
      </c>
      <c r="Q36">
        <v>5</v>
      </c>
      <c r="R36">
        <v>0</v>
      </c>
      <c r="T36" s="30" t="s">
        <v>124</v>
      </c>
      <c r="U36" s="31"/>
    </row>
    <row r="37" spans="1:21">
      <c r="A37" t="s">
        <v>41</v>
      </c>
      <c r="B37">
        <v>1411</v>
      </c>
      <c r="C37">
        <v>678</v>
      </c>
      <c r="D37">
        <v>733</v>
      </c>
      <c r="E37">
        <v>306</v>
      </c>
      <c r="F37">
        <v>288</v>
      </c>
      <c r="G37">
        <v>240</v>
      </c>
      <c r="H37">
        <v>32348</v>
      </c>
      <c r="I37">
        <v>32210</v>
      </c>
      <c r="J37">
        <v>178</v>
      </c>
      <c r="K37">
        <v>316</v>
      </c>
      <c r="L37">
        <v>31020</v>
      </c>
      <c r="M37">
        <v>85</v>
      </c>
      <c r="N37">
        <v>143</v>
      </c>
      <c r="O37">
        <v>6024</v>
      </c>
      <c r="P37">
        <v>17</v>
      </c>
      <c r="Q37">
        <v>8</v>
      </c>
      <c r="R37">
        <v>10</v>
      </c>
      <c r="T37" s="30" t="s">
        <v>125</v>
      </c>
      <c r="U37" s="63">
        <v>3</v>
      </c>
    </row>
    <row r="38" spans="1:21">
      <c r="A38" t="s">
        <v>42</v>
      </c>
      <c r="B38">
        <v>74</v>
      </c>
      <c r="C38">
        <v>58</v>
      </c>
      <c r="D38">
        <v>16</v>
      </c>
      <c r="E38">
        <v>67</v>
      </c>
      <c r="F38">
        <v>20</v>
      </c>
      <c r="G38">
        <v>15</v>
      </c>
      <c r="H38">
        <v>8598</v>
      </c>
      <c r="I38">
        <v>8629</v>
      </c>
      <c r="J38">
        <v>36</v>
      </c>
      <c r="K38">
        <v>5</v>
      </c>
      <c r="L38">
        <v>8625</v>
      </c>
      <c r="M38">
        <v>11</v>
      </c>
      <c r="N38">
        <v>0</v>
      </c>
      <c r="O38">
        <v>222</v>
      </c>
      <c r="P38">
        <v>0</v>
      </c>
      <c r="Q38">
        <v>0</v>
      </c>
      <c r="R38">
        <v>0</v>
      </c>
      <c r="T38" s="30" t="s">
        <v>126</v>
      </c>
      <c r="U38" s="63">
        <v>9</v>
      </c>
    </row>
    <row r="39" spans="1:21">
      <c r="A39" t="s">
        <v>43</v>
      </c>
      <c r="B39">
        <v>193</v>
      </c>
      <c r="C39">
        <v>7</v>
      </c>
      <c r="D39">
        <v>186</v>
      </c>
      <c r="E39">
        <v>27</v>
      </c>
      <c r="F39">
        <v>11</v>
      </c>
      <c r="G39">
        <v>121</v>
      </c>
      <c r="H39">
        <v>10804</v>
      </c>
      <c r="I39">
        <v>10969</v>
      </c>
      <c r="J39">
        <v>165</v>
      </c>
      <c r="K39">
        <v>0</v>
      </c>
      <c r="L39">
        <v>9547</v>
      </c>
      <c r="M39">
        <v>30</v>
      </c>
      <c r="N39">
        <v>0</v>
      </c>
      <c r="O39">
        <v>233</v>
      </c>
      <c r="P39">
        <v>31</v>
      </c>
      <c r="Q39">
        <v>6</v>
      </c>
      <c r="R39">
        <v>1</v>
      </c>
      <c r="T39" s="30" t="s">
        <v>127</v>
      </c>
      <c r="U39" s="63">
        <v>105</v>
      </c>
    </row>
    <row r="40" spans="1:21">
      <c r="A40" t="s">
        <v>44</v>
      </c>
      <c r="B40">
        <v>803</v>
      </c>
      <c r="C40">
        <v>0</v>
      </c>
      <c r="D40">
        <v>803</v>
      </c>
      <c r="E40">
        <v>0</v>
      </c>
      <c r="F40">
        <v>12</v>
      </c>
      <c r="G40">
        <v>317</v>
      </c>
      <c r="H40">
        <v>19580</v>
      </c>
      <c r="I40">
        <v>19581</v>
      </c>
      <c r="J40">
        <v>1</v>
      </c>
      <c r="K40">
        <v>0</v>
      </c>
      <c r="L40">
        <v>15423</v>
      </c>
      <c r="M40">
        <v>0</v>
      </c>
      <c r="N40">
        <v>0</v>
      </c>
      <c r="O40">
        <v>662</v>
      </c>
      <c r="P40">
        <v>273</v>
      </c>
      <c r="Q40">
        <v>17</v>
      </c>
      <c r="R40">
        <v>3</v>
      </c>
      <c r="T40" s="30" t="s">
        <v>128</v>
      </c>
      <c r="U40" s="63">
        <v>235</v>
      </c>
    </row>
    <row r="41" spans="1:21">
      <c r="A41" t="s">
        <v>45</v>
      </c>
      <c r="B41">
        <v>55</v>
      </c>
      <c r="C41">
        <v>55</v>
      </c>
      <c r="D41">
        <v>0</v>
      </c>
      <c r="E41">
        <v>15</v>
      </c>
      <c r="F41">
        <v>2</v>
      </c>
      <c r="G41">
        <v>12</v>
      </c>
      <c r="H41">
        <v>3730</v>
      </c>
      <c r="I41">
        <v>3730</v>
      </c>
      <c r="J41">
        <v>0</v>
      </c>
      <c r="K41">
        <v>0</v>
      </c>
      <c r="L41">
        <v>3478</v>
      </c>
      <c r="M41">
        <v>0</v>
      </c>
      <c r="N41">
        <v>0</v>
      </c>
      <c r="O41">
        <v>363</v>
      </c>
      <c r="P41">
        <v>10</v>
      </c>
      <c r="Q41">
        <v>4</v>
      </c>
      <c r="R41">
        <v>1</v>
      </c>
      <c r="T41" s="30" t="s">
        <v>129</v>
      </c>
      <c r="U41" s="63">
        <v>91</v>
      </c>
    </row>
    <row r="42" spans="1:21">
      <c r="A42" t="s">
        <v>46</v>
      </c>
      <c r="B42">
        <v>194</v>
      </c>
      <c r="C42">
        <v>3</v>
      </c>
      <c r="D42">
        <v>191</v>
      </c>
      <c r="E42">
        <v>0</v>
      </c>
      <c r="F42">
        <v>3</v>
      </c>
      <c r="G42">
        <v>147</v>
      </c>
      <c r="H42">
        <v>4937</v>
      </c>
      <c r="I42">
        <v>4930</v>
      </c>
      <c r="J42">
        <v>19</v>
      </c>
      <c r="K42">
        <v>26</v>
      </c>
      <c r="L42">
        <v>4298</v>
      </c>
      <c r="M42">
        <v>0</v>
      </c>
      <c r="N42">
        <v>4</v>
      </c>
      <c r="O42">
        <v>203</v>
      </c>
      <c r="P42">
        <v>9</v>
      </c>
      <c r="Q42">
        <v>2</v>
      </c>
      <c r="R42">
        <v>1</v>
      </c>
      <c r="T42" s="30" t="s">
        <v>130</v>
      </c>
      <c r="U42" s="63">
        <v>419</v>
      </c>
    </row>
    <row r="43" spans="1:21">
      <c r="A43" t="s">
        <v>47</v>
      </c>
      <c r="B43">
        <v>53</v>
      </c>
      <c r="C43">
        <v>0</v>
      </c>
      <c r="D43">
        <v>53</v>
      </c>
      <c r="E43">
        <v>0</v>
      </c>
      <c r="F43">
        <v>1</v>
      </c>
      <c r="G43">
        <v>44</v>
      </c>
      <c r="H43">
        <v>13451</v>
      </c>
      <c r="I43">
        <v>13450</v>
      </c>
      <c r="J43">
        <v>0</v>
      </c>
      <c r="K43">
        <v>1</v>
      </c>
      <c r="L43">
        <v>9536</v>
      </c>
      <c r="M43">
        <v>0</v>
      </c>
      <c r="N43">
        <v>1</v>
      </c>
      <c r="O43">
        <v>206</v>
      </c>
      <c r="P43">
        <v>22</v>
      </c>
      <c r="Q43">
        <v>0</v>
      </c>
      <c r="R43">
        <v>0</v>
      </c>
      <c r="T43" s="30" t="s">
        <v>131</v>
      </c>
      <c r="U43" s="63">
        <v>61</v>
      </c>
    </row>
    <row r="44" spans="1:21">
      <c r="A44" t="s">
        <v>48</v>
      </c>
      <c r="B44">
        <v>153</v>
      </c>
      <c r="C44">
        <v>78</v>
      </c>
      <c r="D44">
        <v>75</v>
      </c>
      <c r="E44">
        <v>93</v>
      </c>
      <c r="F44">
        <v>24</v>
      </c>
      <c r="G44">
        <v>24</v>
      </c>
      <c r="H44">
        <v>7222</v>
      </c>
      <c r="I44">
        <v>7152</v>
      </c>
      <c r="J44">
        <v>84</v>
      </c>
      <c r="K44">
        <v>154</v>
      </c>
      <c r="L44">
        <v>7015</v>
      </c>
      <c r="M44">
        <v>6</v>
      </c>
      <c r="N44">
        <v>56</v>
      </c>
      <c r="O44">
        <v>372</v>
      </c>
      <c r="P44">
        <v>2</v>
      </c>
      <c r="Q44">
        <v>1</v>
      </c>
      <c r="R44">
        <v>0</v>
      </c>
      <c r="T44" s="30" t="s">
        <v>132</v>
      </c>
      <c r="U44" s="63">
        <v>1</v>
      </c>
    </row>
    <row r="45" spans="1:21">
      <c r="A45" t="s">
        <v>49</v>
      </c>
      <c r="B45">
        <v>346</v>
      </c>
      <c r="C45">
        <v>214</v>
      </c>
      <c r="D45">
        <v>132</v>
      </c>
      <c r="E45">
        <v>90</v>
      </c>
      <c r="F45">
        <v>67</v>
      </c>
      <c r="G45">
        <v>34</v>
      </c>
      <c r="H45">
        <v>7702</v>
      </c>
      <c r="I45">
        <v>7745</v>
      </c>
      <c r="J45">
        <v>61</v>
      </c>
      <c r="K45">
        <v>18</v>
      </c>
      <c r="L45">
        <v>7713</v>
      </c>
      <c r="M45">
        <v>7</v>
      </c>
      <c r="N45">
        <v>5</v>
      </c>
      <c r="O45">
        <v>260</v>
      </c>
      <c r="P45">
        <v>1</v>
      </c>
      <c r="Q45">
        <v>2</v>
      </c>
      <c r="R45">
        <v>0</v>
      </c>
      <c r="T45" s="30" t="s">
        <v>133</v>
      </c>
      <c r="U45" s="63">
        <v>20</v>
      </c>
    </row>
    <row r="46" spans="1:21" ht="15.75" thickBot="1">
      <c r="A46" t="s">
        <v>50</v>
      </c>
      <c r="B46">
        <v>1898</v>
      </c>
      <c r="C46">
        <v>890</v>
      </c>
      <c r="D46">
        <v>1008</v>
      </c>
      <c r="E46">
        <v>515</v>
      </c>
      <c r="F46">
        <v>348</v>
      </c>
      <c r="G46">
        <v>225</v>
      </c>
      <c r="H46">
        <v>15404</v>
      </c>
      <c r="I46">
        <v>15430</v>
      </c>
      <c r="J46">
        <v>66</v>
      </c>
      <c r="K46">
        <v>40</v>
      </c>
      <c r="L46">
        <v>15364</v>
      </c>
      <c r="M46">
        <v>25</v>
      </c>
      <c r="N46">
        <v>15</v>
      </c>
      <c r="O46">
        <v>1447</v>
      </c>
      <c r="P46">
        <v>15</v>
      </c>
      <c r="Q46">
        <v>8</v>
      </c>
      <c r="R46">
        <v>0</v>
      </c>
      <c r="T46" s="32" t="s">
        <v>134</v>
      </c>
      <c r="U46" s="63">
        <v>50</v>
      </c>
    </row>
    <row r="47" spans="1:21" ht="15.75" thickTop="1">
      <c r="A47" t="s">
        <v>51</v>
      </c>
      <c r="B47">
        <v>4230</v>
      </c>
      <c r="C47">
        <v>1072</v>
      </c>
      <c r="D47">
        <v>3158</v>
      </c>
      <c r="E47">
        <v>518</v>
      </c>
      <c r="F47">
        <v>685</v>
      </c>
      <c r="G47">
        <v>308</v>
      </c>
      <c r="H47">
        <v>32340</v>
      </c>
      <c r="I47">
        <v>32150</v>
      </c>
      <c r="J47">
        <v>320</v>
      </c>
      <c r="K47">
        <v>510</v>
      </c>
      <c r="L47">
        <v>31160</v>
      </c>
      <c r="M47">
        <v>195</v>
      </c>
      <c r="N47">
        <v>191</v>
      </c>
      <c r="O47">
        <v>1692</v>
      </c>
      <c r="P47">
        <v>10</v>
      </c>
      <c r="Q47">
        <v>2</v>
      </c>
      <c r="R47">
        <v>1</v>
      </c>
      <c r="U47" s="31"/>
    </row>
    <row r="48" spans="1:21">
      <c r="A48" t="s">
        <v>52</v>
      </c>
      <c r="B48">
        <v>2296</v>
      </c>
      <c r="C48">
        <v>832</v>
      </c>
      <c r="D48">
        <v>1464</v>
      </c>
      <c r="E48">
        <v>423</v>
      </c>
      <c r="F48">
        <v>134</v>
      </c>
      <c r="G48">
        <v>269</v>
      </c>
      <c r="H48">
        <v>23277</v>
      </c>
      <c r="I48">
        <v>23252</v>
      </c>
      <c r="J48">
        <v>62</v>
      </c>
      <c r="K48">
        <v>87</v>
      </c>
      <c r="L48">
        <v>23144</v>
      </c>
      <c r="M48">
        <v>37</v>
      </c>
      <c r="N48">
        <v>18</v>
      </c>
      <c r="O48">
        <v>1857</v>
      </c>
      <c r="P48">
        <v>7</v>
      </c>
      <c r="Q48">
        <v>12</v>
      </c>
      <c r="R48">
        <v>0</v>
      </c>
    </row>
    <row r="49" spans="1:18">
      <c r="A49" t="s">
        <v>53</v>
      </c>
      <c r="B49">
        <v>1649</v>
      </c>
      <c r="C49">
        <v>618</v>
      </c>
      <c r="D49">
        <v>1031</v>
      </c>
      <c r="E49">
        <v>212</v>
      </c>
      <c r="F49">
        <v>225</v>
      </c>
      <c r="G49">
        <v>151</v>
      </c>
      <c r="H49">
        <v>11030</v>
      </c>
      <c r="I49">
        <v>11075</v>
      </c>
      <c r="J49">
        <v>152</v>
      </c>
      <c r="K49">
        <v>107</v>
      </c>
      <c r="L49">
        <v>10519</v>
      </c>
      <c r="M49">
        <v>42</v>
      </c>
      <c r="N49">
        <v>17</v>
      </c>
      <c r="O49">
        <v>1149</v>
      </c>
      <c r="P49">
        <v>11</v>
      </c>
      <c r="Q49">
        <v>6</v>
      </c>
      <c r="R49">
        <v>0</v>
      </c>
    </row>
    <row r="50" spans="1:18">
      <c r="A50" t="s">
        <v>54</v>
      </c>
      <c r="B50">
        <v>1580</v>
      </c>
      <c r="C50">
        <v>958</v>
      </c>
      <c r="D50">
        <v>622</v>
      </c>
      <c r="E50">
        <v>489</v>
      </c>
      <c r="F50">
        <v>477</v>
      </c>
      <c r="G50">
        <v>230</v>
      </c>
      <c r="H50">
        <v>29786</v>
      </c>
      <c r="I50">
        <v>29827</v>
      </c>
      <c r="J50">
        <v>204</v>
      </c>
      <c r="K50">
        <v>163</v>
      </c>
      <c r="L50">
        <v>29432</v>
      </c>
      <c r="M50">
        <v>113</v>
      </c>
      <c r="N50">
        <v>71</v>
      </c>
      <c r="O50">
        <v>4851</v>
      </c>
      <c r="P50">
        <v>30</v>
      </c>
      <c r="Q50">
        <v>21</v>
      </c>
      <c r="R50">
        <v>1</v>
      </c>
    </row>
    <row r="51" spans="1:18">
      <c r="A51" t="s">
        <v>55</v>
      </c>
      <c r="B51">
        <v>476</v>
      </c>
      <c r="C51">
        <v>306</v>
      </c>
      <c r="D51">
        <v>170</v>
      </c>
      <c r="E51">
        <v>126</v>
      </c>
      <c r="F51">
        <v>106</v>
      </c>
      <c r="G51">
        <v>74</v>
      </c>
      <c r="H51">
        <v>11004</v>
      </c>
      <c r="I51">
        <v>11028</v>
      </c>
      <c r="J51">
        <v>27</v>
      </c>
      <c r="K51">
        <v>4</v>
      </c>
      <c r="L51">
        <v>10949</v>
      </c>
      <c r="M51">
        <v>7</v>
      </c>
      <c r="N51">
        <v>1</v>
      </c>
      <c r="O51">
        <v>666</v>
      </c>
      <c r="P51">
        <v>1</v>
      </c>
      <c r="Q51">
        <v>8</v>
      </c>
      <c r="R51">
        <v>0</v>
      </c>
    </row>
    <row r="52" spans="1:18">
      <c r="A52" t="s">
        <v>56</v>
      </c>
      <c r="B52">
        <v>2113</v>
      </c>
      <c r="C52">
        <v>809</v>
      </c>
      <c r="D52">
        <v>1304</v>
      </c>
      <c r="E52">
        <v>410</v>
      </c>
      <c r="F52">
        <v>396</v>
      </c>
      <c r="G52">
        <v>171</v>
      </c>
      <c r="H52">
        <v>22858</v>
      </c>
      <c r="I52">
        <v>22870</v>
      </c>
      <c r="J52">
        <v>48</v>
      </c>
      <c r="K52">
        <v>36</v>
      </c>
      <c r="L52">
        <v>22143</v>
      </c>
      <c r="M52">
        <v>21</v>
      </c>
      <c r="N52">
        <v>6</v>
      </c>
      <c r="O52">
        <v>1285</v>
      </c>
      <c r="P52">
        <v>4</v>
      </c>
      <c r="Q52">
        <v>7</v>
      </c>
      <c r="R52">
        <v>0</v>
      </c>
    </row>
    <row r="53" spans="1:18">
      <c r="A53" t="s">
        <v>57</v>
      </c>
      <c r="B53">
        <v>217</v>
      </c>
      <c r="C53">
        <v>128</v>
      </c>
      <c r="D53">
        <v>89</v>
      </c>
      <c r="E53">
        <v>51</v>
      </c>
      <c r="F53">
        <v>142</v>
      </c>
      <c r="G53">
        <v>19</v>
      </c>
      <c r="H53">
        <v>10330</v>
      </c>
      <c r="I53">
        <v>10374</v>
      </c>
      <c r="J53">
        <v>46</v>
      </c>
      <c r="K53">
        <v>2</v>
      </c>
      <c r="L53">
        <v>10194</v>
      </c>
      <c r="M53">
        <v>15</v>
      </c>
      <c r="N53">
        <v>0</v>
      </c>
      <c r="O53">
        <v>291</v>
      </c>
      <c r="P53">
        <v>0</v>
      </c>
      <c r="Q53">
        <v>1</v>
      </c>
      <c r="R53">
        <v>0</v>
      </c>
    </row>
    <row r="54" spans="1:18">
      <c r="A54" t="s">
        <v>58</v>
      </c>
      <c r="B54">
        <v>312</v>
      </c>
      <c r="C54">
        <v>143</v>
      </c>
      <c r="D54">
        <v>169</v>
      </c>
      <c r="E54">
        <v>150</v>
      </c>
      <c r="F54">
        <v>52</v>
      </c>
      <c r="G54">
        <v>43</v>
      </c>
      <c r="H54">
        <v>14543</v>
      </c>
      <c r="I54">
        <v>14589</v>
      </c>
      <c r="J54">
        <v>80</v>
      </c>
      <c r="K54">
        <v>34</v>
      </c>
      <c r="L54">
        <v>14488</v>
      </c>
      <c r="M54">
        <v>16</v>
      </c>
      <c r="N54">
        <v>4</v>
      </c>
      <c r="O54">
        <v>721</v>
      </c>
      <c r="P54">
        <v>6</v>
      </c>
      <c r="Q54">
        <v>2</v>
      </c>
      <c r="R54">
        <v>0</v>
      </c>
    </row>
    <row r="55" spans="1:18">
      <c r="A55" t="s">
        <v>59</v>
      </c>
      <c r="B55">
        <v>383</v>
      </c>
      <c r="C55">
        <v>189</v>
      </c>
      <c r="D55">
        <v>194</v>
      </c>
      <c r="E55">
        <v>29</v>
      </c>
      <c r="F55">
        <v>80</v>
      </c>
      <c r="G55">
        <v>63</v>
      </c>
      <c r="H55">
        <v>14643</v>
      </c>
      <c r="I55">
        <v>14670</v>
      </c>
      <c r="J55">
        <v>50</v>
      </c>
      <c r="K55">
        <v>23</v>
      </c>
      <c r="L55">
        <v>14255</v>
      </c>
      <c r="M55">
        <v>21</v>
      </c>
      <c r="N55">
        <v>2</v>
      </c>
      <c r="O55">
        <v>777</v>
      </c>
      <c r="P55">
        <v>9</v>
      </c>
      <c r="Q55">
        <v>2</v>
      </c>
      <c r="R55">
        <v>0</v>
      </c>
    </row>
  </sheetData>
  <sheetProtection autoFilter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8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197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171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60005</v>
      </c>
      <c r="C2" s="7">
        <f>August!D2</f>
        <v>60492</v>
      </c>
      <c r="D2" s="7">
        <f>SeptemberR!I2</f>
        <v>60617</v>
      </c>
      <c r="E2" s="7">
        <f>SeptemberR!J2</f>
        <v>361</v>
      </c>
      <c r="F2" s="7">
        <f>SeptemberR!K2</f>
        <v>239</v>
      </c>
      <c r="G2" s="7">
        <f>SeptemberR!L2</f>
        <v>59262</v>
      </c>
      <c r="H2" s="7">
        <f>SeptemberR!M2</f>
        <v>200</v>
      </c>
      <c r="I2" s="7">
        <f>SeptemberR!N2</f>
        <v>129</v>
      </c>
      <c r="J2" s="7">
        <f>SeptemberR!B2</f>
        <v>5617</v>
      </c>
      <c r="K2" s="7">
        <f>SeptemberR!C2</f>
        <v>2705</v>
      </c>
      <c r="L2" s="7">
        <f>SeptemberR!D2</f>
        <v>2912</v>
      </c>
      <c r="M2" s="7">
        <f>SeptemberR!U2</f>
        <v>506</v>
      </c>
      <c r="N2" s="7">
        <f>SeptemberR!G2</f>
        <v>524</v>
      </c>
      <c r="O2" s="7">
        <f>SeptemberR!O2</f>
        <v>6633</v>
      </c>
      <c r="P2" s="7">
        <f>SeptemberR!P2</f>
        <v>48</v>
      </c>
      <c r="Q2" s="7">
        <f>SeptemberR!Q2</f>
        <v>20</v>
      </c>
      <c r="R2" s="7">
        <f>SeptemberR!R2</f>
        <v>2</v>
      </c>
      <c r="S2" s="7">
        <f>SeptemberR!E2</f>
        <v>952</v>
      </c>
      <c r="T2" s="7">
        <f>SeptemberR!F2</f>
        <v>930</v>
      </c>
    </row>
    <row r="3" spans="1:20">
      <c r="A3" s="8" t="s">
        <v>8</v>
      </c>
      <c r="B3" s="8">
        <f>'YTD Totals'!B3</f>
        <v>26133</v>
      </c>
      <c r="C3" s="8">
        <f>August!D3</f>
        <v>26431</v>
      </c>
      <c r="D3" s="8">
        <f>SeptemberR!I3</f>
        <v>26597</v>
      </c>
      <c r="E3" s="8">
        <f>SeptemberR!J3</f>
        <v>251</v>
      </c>
      <c r="F3" s="8">
        <f>SeptemberR!K3</f>
        <v>80</v>
      </c>
      <c r="G3" s="8">
        <f>SeptemberR!L3</f>
        <v>26110</v>
      </c>
      <c r="H3" s="8">
        <f>SeptemberR!M3</f>
        <v>93</v>
      </c>
      <c r="I3" s="8">
        <f>SeptemberR!N3</f>
        <v>53</v>
      </c>
      <c r="J3" s="8">
        <f>SeptemberR!B3</f>
        <v>1698</v>
      </c>
      <c r="K3" s="8">
        <f>SeptemberR!C3</f>
        <v>884</v>
      </c>
      <c r="L3" s="8">
        <f>SeptemberR!D3</f>
        <v>814</v>
      </c>
      <c r="M3" s="8">
        <f>SeptemberR!U3</f>
        <v>250</v>
      </c>
      <c r="N3" s="8">
        <f>SeptemberR!G3</f>
        <v>196</v>
      </c>
      <c r="O3" s="8">
        <f>SeptemberR!O3</f>
        <v>4100</v>
      </c>
      <c r="P3" s="8">
        <f>SeptemberR!P3</f>
        <v>10</v>
      </c>
      <c r="Q3" s="8">
        <f>SeptemberR!Q3</f>
        <v>9</v>
      </c>
      <c r="R3" s="8">
        <f>SeptemberR!R3</f>
        <v>0</v>
      </c>
      <c r="S3" s="8">
        <f>SeptemberR!E3</f>
        <v>295</v>
      </c>
      <c r="T3" s="8">
        <f>SeptemberR!F3</f>
        <v>504</v>
      </c>
    </row>
    <row r="4" spans="1:20">
      <c r="A4" s="7" t="s">
        <v>9</v>
      </c>
      <c r="B4" s="7">
        <f>'YTD Totals'!B4</f>
        <v>67246</v>
      </c>
      <c r="C4" s="7">
        <f>August!D4</f>
        <v>67277</v>
      </c>
      <c r="D4" s="7">
        <f>SeptemberR!I4</f>
        <v>66971</v>
      </c>
      <c r="E4" s="7">
        <f>SeptemberR!J4</f>
        <v>554</v>
      </c>
      <c r="F4" s="7">
        <f>SeptemberR!K4</f>
        <v>849</v>
      </c>
      <c r="G4" s="7">
        <f>SeptemberR!L4</f>
        <v>63353</v>
      </c>
      <c r="H4" s="7">
        <f>SeptemberR!M4</f>
        <v>314</v>
      </c>
      <c r="I4" s="7">
        <f>SeptemberR!N4</f>
        <v>99</v>
      </c>
      <c r="J4" s="7">
        <f>SeptemberR!B4</f>
        <v>8778</v>
      </c>
      <c r="K4" s="7">
        <f>SeptemberR!C4</f>
        <v>3282</v>
      </c>
      <c r="L4" s="7">
        <f>SeptemberR!D4</f>
        <v>5496</v>
      </c>
      <c r="M4" s="7">
        <f>SeptemberR!U5</f>
        <v>962</v>
      </c>
      <c r="N4" s="7">
        <f>SeptemberR!G4</f>
        <v>641</v>
      </c>
      <c r="O4" s="7">
        <f>SeptemberR!O4</f>
        <v>6956</v>
      </c>
      <c r="P4" s="7">
        <f>SeptemberR!P4</f>
        <v>24</v>
      </c>
      <c r="Q4" s="7">
        <f>SeptemberR!Q4</f>
        <v>31</v>
      </c>
      <c r="R4" s="7">
        <f>SeptemberR!R4</f>
        <v>3</v>
      </c>
      <c r="S4" s="7">
        <f>SeptemberR!E4</f>
        <v>658</v>
      </c>
      <c r="T4" s="7">
        <f>SeptemberR!F4</f>
        <v>1133</v>
      </c>
    </row>
    <row r="5" spans="1:20">
      <c r="A5" s="8" t="s">
        <v>10</v>
      </c>
      <c r="B5" s="8">
        <f>'YTD Totals'!B5</f>
        <v>11962</v>
      </c>
      <c r="C5" s="8">
        <f>August!D5</f>
        <v>11965</v>
      </c>
      <c r="D5" s="8">
        <f>SeptemberR!I5</f>
        <v>11979</v>
      </c>
      <c r="E5" s="8">
        <f>SeptemberR!J5</f>
        <v>18</v>
      </c>
      <c r="F5" s="8">
        <f>SeptemberR!K5</f>
        <v>4</v>
      </c>
      <c r="G5" s="8">
        <f>SeptemberR!L5</f>
        <v>11701</v>
      </c>
      <c r="H5" s="8">
        <f>SeptemberR!M5</f>
        <v>6</v>
      </c>
      <c r="I5" s="8">
        <f>SeptemberR!N5</f>
        <v>1</v>
      </c>
      <c r="J5" s="8">
        <f>SeptemberR!B5</f>
        <v>168</v>
      </c>
      <c r="K5" s="8">
        <f>SeptemberR!C5</f>
        <v>105</v>
      </c>
      <c r="L5" s="8">
        <f>SeptemberR!D5</f>
        <v>63</v>
      </c>
      <c r="M5" s="8">
        <f>SeptemberR!U7</f>
        <v>13</v>
      </c>
      <c r="N5" s="8">
        <f>SeptemberR!G5</f>
        <v>14</v>
      </c>
      <c r="O5" s="8">
        <f>SeptemberR!O5</f>
        <v>165</v>
      </c>
      <c r="P5" s="8">
        <f>SeptemberR!P5</f>
        <v>0</v>
      </c>
      <c r="Q5" s="8">
        <f>SeptemberR!Q5</f>
        <v>0</v>
      </c>
      <c r="R5" s="8">
        <f>SeptemberR!R5</f>
        <v>0</v>
      </c>
      <c r="S5" s="8">
        <f>SeptemberR!E5</f>
        <v>75</v>
      </c>
      <c r="T5" s="8">
        <f>SeptemberR!F5</f>
        <v>24</v>
      </c>
    </row>
    <row r="6" spans="1:20">
      <c r="A6" s="7" t="s">
        <v>11</v>
      </c>
      <c r="B6" s="7">
        <f>'YTD Totals'!B6</f>
        <v>57156</v>
      </c>
      <c r="C6" s="7">
        <f>August!D6</f>
        <v>57736</v>
      </c>
      <c r="D6" s="7">
        <f>SeptemberR!I6</f>
        <v>58218</v>
      </c>
      <c r="E6" s="7">
        <f>SeptemberR!J6</f>
        <v>641</v>
      </c>
      <c r="F6" s="7">
        <f>SeptemberR!K6</f>
        <v>132</v>
      </c>
      <c r="G6" s="7">
        <f>SeptemberR!L6</f>
        <v>55315</v>
      </c>
      <c r="H6" s="7">
        <f>SeptemberR!M6</f>
        <v>409</v>
      </c>
      <c r="I6" s="7">
        <f>SeptemberR!N6</f>
        <v>78</v>
      </c>
      <c r="J6" s="7">
        <f>SeptemberR!B6</f>
        <v>6175</v>
      </c>
      <c r="K6" s="7">
        <f>SeptemberR!C6</f>
        <v>2936</v>
      </c>
      <c r="L6" s="7">
        <f>SeptemberR!D6</f>
        <v>3239</v>
      </c>
      <c r="M6" s="7">
        <f>SeptemberR!U8</f>
        <v>415</v>
      </c>
      <c r="N6" s="7">
        <f>SeptemberR!G6</f>
        <v>564</v>
      </c>
      <c r="O6" s="7">
        <f>SeptemberR!O6</f>
        <v>12704</v>
      </c>
      <c r="P6" s="7">
        <f>SeptemberR!P6</f>
        <v>47</v>
      </c>
      <c r="Q6" s="7">
        <f>SeptemberR!Q6</f>
        <v>22</v>
      </c>
      <c r="R6" s="7">
        <f>SeptemberR!R6</f>
        <v>14</v>
      </c>
      <c r="S6" s="7">
        <f>SeptemberR!E6</f>
        <v>858</v>
      </c>
      <c r="T6" s="7">
        <f>SeptemberR!F6</f>
        <v>996</v>
      </c>
    </row>
    <row r="7" spans="1:20">
      <c r="A7" s="8" t="s">
        <v>12</v>
      </c>
      <c r="B7" s="8">
        <f>'YTD Totals'!B7</f>
        <v>14058</v>
      </c>
      <c r="C7" s="8">
        <f>August!D7</f>
        <v>14147</v>
      </c>
      <c r="D7" s="8">
        <f>SeptemberR!I7</f>
        <v>14139</v>
      </c>
      <c r="E7" s="8">
        <f>SeptemberR!J7</f>
        <v>18</v>
      </c>
      <c r="F7" s="8">
        <f>SeptemberR!K7</f>
        <v>26</v>
      </c>
      <c r="G7" s="8">
        <f>SeptemberR!L7</f>
        <v>14050</v>
      </c>
      <c r="H7" s="8">
        <f>SeptemberR!M7</f>
        <v>4</v>
      </c>
      <c r="I7" s="8">
        <f>SeptemberR!N7</f>
        <v>6</v>
      </c>
      <c r="J7" s="8">
        <f>SeptemberR!B7</f>
        <v>814</v>
      </c>
      <c r="K7" s="8">
        <f>SeptemberR!C7</f>
        <v>561</v>
      </c>
      <c r="L7" s="8">
        <f>SeptemberR!D7</f>
        <v>253</v>
      </c>
      <c r="M7" s="8">
        <f>SeptemberR!U9</f>
        <v>18</v>
      </c>
      <c r="N7" s="8">
        <f>SeptemberR!G7</f>
        <v>69</v>
      </c>
      <c r="O7" s="8">
        <f>SeptemberR!O7</f>
        <v>664</v>
      </c>
      <c r="P7" s="8">
        <f>SeptemberR!P7</f>
        <v>4</v>
      </c>
      <c r="Q7" s="8">
        <f>SeptemberR!Q7</f>
        <v>4</v>
      </c>
      <c r="R7" s="8">
        <f>SeptemberR!R7</f>
        <v>0</v>
      </c>
      <c r="S7" s="8">
        <f>SeptemberR!E7</f>
        <v>120</v>
      </c>
      <c r="T7" s="8">
        <f>SeptemberR!F7</f>
        <v>164</v>
      </c>
    </row>
    <row r="8" spans="1:20">
      <c r="A8" s="7" t="s">
        <v>13</v>
      </c>
      <c r="B8" s="7">
        <f>'YTD Totals'!B8</f>
        <v>9608</v>
      </c>
      <c r="C8" s="7">
        <f>August!D8</f>
        <v>9613</v>
      </c>
      <c r="D8" s="7">
        <f>SeptemberR!I8</f>
        <v>9609</v>
      </c>
      <c r="E8" s="7">
        <f>SeptemberR!J8</f>
        <v>8</v>
      </c>
      <c r="F8" s="7">
        <f>SeptemberR!K8</f>
        <v>12</v>
      </c>
      <c r="G8" s="7">
        <f>SeptemberR!L8</f>
        <v>9455</v>
      </c>
      <c r="H8" s="7">
        <f>SeptemberR!M8</f>
        <v>2</v>
      </c>
      <c r="I8" s="7">
        <f>SeptemberR!N8</f>
        <v>4</v>
      </c>
      <c r="J8" s="7">
        <f>SeptemberR!B8</f>
        <v>443</v>
      </c>
      <c r="K8" s="7">
        <f>SeptemberR!C8</f>
        <v>405</v>
      </c>
      <c r="L8" s="7">
        <f>SeptemberR!D8</f>
        <v>38</v>
      </c>
      <c r="M8" s="7">
        <f>SeptemberR!U10</f>
        <v>23</v>
      </c>
      <c r="N8" s="7">
        <f>SeptemberR!G8</f>
        <v>46</v>
      </c>
      <c r="O8" s="7">
        <f>SeptemberR!O8</f>
        <v>520</v>
      </c>
      <c r="P8" s="7">
        <f>SeptemberR!P8</f>
        <v>0</v>
      </c>
      <c r="Q8" s="7">
        <f>SeptemberR!Q8</f>
        <v>1</v>
      </c>
      <c r="R8" s="7">
        <f>SeptemberR!R8</f>
        <v>0</v>
      </c>
      <c r="S8" s="7">
        <f>SeptemberR!E8</f>
        <v>42</v>
      </c>
      <c r="T8" s="7">
        <f>SeptemberR!F8</f>
        <v>125</v>
      </c>
    </row>
    <row r="9" spans="1:20">
      <c r="A9" s="8" t="s">
        <v>14</v>
      </c>
      <c r="B9" s="8">
        <f>'YTD Totals'!B9</f>
        <v>8361</v>
      </c>
      <c r="C9" s="8">
        <f>August!D9</f>
        <v>8217</v>
      </c>
      <c r="D9" s="8">
        <f>SeptemberR!I9</f>
        <v>8254</v>
      </c>
      <c r="E9" s="8">
        <f>SeptemberR!J9</f>
        <v>106</v>
      </c>
      <c r="F9" s="8">
        <f>SeptemberR!K9</f>
        <v>69</v>
      </c>
      <c r="G9" s="8">
        <f>SeptemberR!L9</f>
        <v>8133</v>
      </c>
      <c r="H9" s="8">
        <f>SeptemberR!M9</f>
        <v>19</v>
      </c>
      <c r="I9" s="8">
        <f>SeptemberR!N9</f>
        <v>11</v>
      </c>
      <c r="J9" s="8">
        <f>SeptemberR!B9</f>
        <v>192</v>
      </c>
      <c r="K9" s="8">
        <f>SeptemberR!C9</f>
        <v>147</v>
      </c>
      <c r="L9" s="8">
        <f>SeptemberR!D9</f>
        <v>45</v>
      </c>
      <c r="M9" s="8">
        <f>SeptemberR!U11</f>
        <v>10</v>
      </c>
      <c r="N9" s="8">
        <f>SeptemberR!G9</f>
        <v>37</v>
      </c>
      <c r="O9" s="8">
        <f>SeptemberR!O9</f>
        <v>236</v>
      </c>
      <c r="P9" s="8">
        <f>SeptemberR!P9</f>
        <v>1</v>
      </c>
      <c r="Q9" s="8">
        <f>SeptemberR!Q9</f>
        <v>1</v>
      </c>
      <c r="R9" s="8">
        <f>SeptemberR!R9</f>
        <v>1</v>
      </c>
      <c r="S9" s="8">
        <f>SeptemberR!E9</f>
        <v>47</v>
      </c>
      <c r="T9" s="8">
        <f>SeptemberR!F9</f>
        <v>24</v>
      </c>
    </row>
    <row r="10" spans="1:20">
      <c r="A10" s="7" t="s">
        <v>15</v>
      </c>
      <c r="B10" s="7">
        <f>'YTD Totals'!B10</f>
        <v>5366</v>
      </c>
      <c r="C10" s="7">
        <f>August!D10</f>
        <v>5362</v>
      </c>
      <c r="D10" s="7">
        <f>SeptemberR!I10</f>
        <v>5362</v>
      </c>
      <c r="E10" s="7">
        <f>SeptemberR!J10</f>
        <v>43</v>
      </c>
      <c r="F10" s="7">
        <f>SeptemberR!K10</f>
        <v>43</v>
      </c>
      <c r="G10" s="7">
        <f>SeptemberR!L10</f>
        <v>5282</v>
      </c>
      <c r="H10" s="7">
        <f>SeptemberR!M10</f>
        <v>0</v>
      </c>
      <c r="I10" s="7">
        <f>SeptemberR!N10</f>
        <v>0</v>
      </c>
      <c r="J10" s="7">
        <f>SeptemberR!B10</f>
        <v>14</v>
      </c>
      <c r="K10" s="7">
        <f>SeptemberR!C10</f>
        <v>8</v>
      </c>
      <c r="L10" s="7">
        <f>SeptemberR!D10</f>
        <v>6</v>
      </c>
      <c r="M10" s="7">
        <f>SeptemberR!U12</f>
        <v>0</v>
      </c>
      <c r="N10" s="7">
        <f>SeptemberR!G10</f>
        <v>3</v>
      </c>
      <c r="O10" s="7">
        <f>SeptemberR!O10</f>
        <v>127</v>
      </c>
      <c r="P10" s="7">
        <f>SeptemberR!P10</f>
        <v>0</v>
      </c>
      <c r="Q10" s="7">
        <f>SeptemberR!Q10</f>
        <v>0</v>
      </c>
      <c r="R10" s="7">
        <f>SeptemberR!R10</f>
        <v>0</v>
      </c>
      <c r="S10" s="7">
        <f>SeptemberR!E10</f>
        <v>28</v>
      </c>
      <c r="T10" s="7">
        <f>SeptemberR!F10</f>
        <v>4</v>
      </c>
    </row>
    <row r="11" spans="1:20">
      <c r="A11" s="8" t="s">
        <v>16</v>
      </c>
      <c r="B11" s="8">
        <f>'YTD Totals'!B11</f>
        <v>35730</v>
      </c>
      <c r="C11" s="8">
        <f>August!D11</f>
        <v>346</v>
      </c>
      <c r="D11" s="8">
        <f>SeptemberR!I11</f>
        <v>37749</v>
      </c>
      <c r="E11" s="8">
        <f>SeptemberR!J11</f>
        <v>37403</v>
      </c>
      <c r="F11" s="8">
        <f>SeptemberR!K11</f>
        <v>0</v>
      </c>
      <c r="G11" s="8">
        <f>SeptemberR!L11</f>
        <v>37749</v>
      </c>
      <c r="H11" s="8">
        <f>SeptemberR!M11</f>
        <v>37340</v>
      </c>
      <c r="I11" s="8">
        <f>SeptemberR!N11</f>
        <v>0</v>
      </c>
      <c r="J11" s="8">
        <f>SeptemberR!B11</f>
        <v>0</v>
      </c>
      <c r="K11" s="8">
        <f>SeptemberR!C11</f>
        <v>0</v>
      </c>
      <c r="L11" s="8">
        <f>SeptemberR!D11</f>
        <v>0</v>
      </c>
      <c r="M11" s="8"/>
      <c r="N11" s="8">
        <f>SeptemberR!G11</f>
        <v>0</v>
      </c>
      <c r="O11" s="8">
        <f>SeptemberR!O11</f>
        <v>4</v>
      </c>
      <c r="P11" s="8">
        <f>SeptemberR!P11</f>
        <v>0</v>
      </c>
      <c r="Q11" s="8">
        <f>SeptemberR!Q11</f>
        <v>0</v>
      </c>
      <c r="R11" s="8">
        <f>SeptemberR!R11</f>
        <v>0</v>
      </c>
      <c r="S11" s="8">
        <f>SeptemberR!E11</f>
        <v>0</v>
      </c>
      <c r="T11" s="8">
        <f>SeptemberR!F11</f>
        <v>0</v>
      </c>
    </row>
    <row r="12" spans="1:20">
      <c r="A12" s="9" t="s">
        <v>17</v>
      </c>
      <c r="B12" s="9">
        <f>'YTD Totals'!B12</f>
        <v>2903</v>
      </c>
      <c r="C12" s="9">
        <f>August!D12</f>
        <v>2934</v>
      </c>
      <c r="D12" s="9">
        <f>SeptemberR!I12</f>
        <v>2956</v>
      </c>
      <c r="E12" s="9">
        <f>SeptemberR!J12</f>
        <v>28</v>
      </c>
      <c r="F12" s="9">
        <f>SeptemberR!K12</f>
        <v>4</v>
      </c>
      <c r="G12" s="9">
        <f>SeptemberR!L12</f>
        <v>2916</v>
      </c>
      <c r="H12" s="9">
        <f>SeptemberR!M12</f>
        <v>14</v>
      </c>
      <c r="I12" s="9">
        <f>SeptemberR!N12</f>
        <v>2</v>
      </c>
      <c r="J12" s="9">
        <f>SeptemberR!B12</f>
        <v>119</v>
      </c>
      <c r="K12" s="9">
        <f>SeptemberR!C12</f>
        <v>69</v>
      </c>
      <c r="L12" s="9">
        <f>SeptemberR!D12</f>
        <v>50</v>
      </c>
      <c r="M12" s="9"/>
      <c r="N12" s="9">
        <f>SeptemberR!G12</f>
        <v>28</v>
      </c>
      <c r="O12" s="9">
        <f>SeptemberR!O12</f>
        <v>504</v>
      </c>
      <c r="P12" s="9">
        <f>SeptemberR!P12</f>
        <v>7</v>
      </c>
      <c r="Q12" s="9">
        <f>SeptemberR!Q12</f>
        <v>0</v>
      </c>
      <c r="R12" s="9">
        <f>SeptemberR!R12</f>
        <v>1</v>
      </c>
      <c r="S12" s="9">
        <f>SeptemberR!E12</f>
        <v>66</v>
      </c>
      <c r="T12" s="9">
        <f>SeptemberR!F12</f>
        <v>65</v>
      </c>
    </row>
    <row r="13" spans="1:20">
      <c r="A13" s="9" t="s">
        <v>18</v>
      </c>
      <c r="B13" s="9">
        <f>'YTD Totals'!B13</f>
        <v>4779</v>
      </c>
      <c r="C13" s="9">
        <f>August!D13</f>
        <v>4718</v>
      </c>
      <c r="D13" s="9">
        <f>SeptemberR!I13</f>
        <v>4780</v>
      </c>
      <c r="E13" s="9">
        <f>SeptemberR!J13</f>
        <v>71</v>
      </c>
      <c r="F13" s="9">
        <f>SeptemberR!K13</f>
        <v>8</v>
      </c>
      <c r="G13" s="9">
        <f>SeptemberR!L13</f>
        <v>4706</v>
      </c>
      <c r="H13" s="9">
        <f>SeptemberR!M13</f>
        <v>34</v>
      </c>
      <c r="I13" s="9">
        <f>SeptemberR!N13</f>
        <v>5</v>
      </c>
      <c r="J13" s="9">
        <f>SeptemberR!B13</f>
        <v>464</v>
      </c>
      <c r="K13" s="9">
        <f>SeptemberR!C13</f>
        <v>301</v>
      </c>
      <c r="L13" s="9">
        <f>SeptemberR!D13</f>
        <v>163</v>
      </c>
      <c r="M13" s="9"/>
      <c r="N13" s="9">
        <f>SeptemberR!G13</f>
        <v>61</v>
      </c>
      <c r="O13" s="9">
        <f>SeptemberR!O13</f>
        <v>540</v>
      </c>
      <c r="P13" s="9">
        <f>SeptemberR!P13</f>
        <v>2</v>
      </c>
      <c r="Q13" s="9">
        <f>SeptemberR!Q13</f>
        <v>2</v>
      </c>
      <c r="R13" s="9">
        <f>SeptemberR!R13</f>
        <v>0</v>
      </c>
      <c r="S13" s="9">
        <f>SeptemberR!E13</f>
        <v>168</v>
      </c>
      <c r="T13" s="9">
        <f>SeptemberR!F13</f>
        <v>181</v>
      </c>
    </row>
    <row r="14" spans="1:20">
      <c r="A14" s="9" t="s">
        <v>19</v>
      </c>
      <c r="B14" s="9">
        <f>'YTD Totals'!B14</f>
        <v>12816</v>
      </c>
      <c r="C14" s="9">
        <f>August!D14</f>
        <v>11961</v>
      </c>
      <c r="D14" s="9">
        <f>SeptemberR!I14</f>
        <v>11870</v>
      </c>
      <c r="E14" s="9">
        <f>SeptemberR!J14</f>
        <v>92</v>
      </c>
      <c r="F14" s="9">
        <f>SeptemberR!K14</f>
        <v>186</v>
      </c>
      <c r="G14" s="9">
        <f>SeptemberR!L14</f>
        <v>11589</v>
      </c>
      <c r="H14" s="9">
        <f>SeptemberR!M14</f>
        <v>40</v>
      </c>
      <c r="I14" s="9">
        <f>SeptemberR!N14</f>
        <v>62</v>
      </c>
      <c r="J14" s="9">
        <f>SeptemberR!B14</f>
        <v>867</v>
      </c>
      <c r="K14" s="9">
        <f>SeptemberR!C14</f>
        <v>614</v>
      </c>
      <c r="L14" s="9">
        <f>SeptemberR!D14</f>
        <v>253</v>
      </c>
      <c r="M14" s="9"/>
      <c r="N14" s="9">
        <f>SeptemberR!G14</f>
        <v>99</v>
      </c>
      <c r="O14" s="9">
        <f>SeptemberR!O14</f>
        <v>1209</v>
      </c>
      <c r="P14" s="9">
        <f>SeptemberR!P14</f>
        <v>4</v>
      </c>
      <c r="Q14" s="9">
        <f>SeptemberR!Q14</f>
        <v>4</v>
      </c>
      <c r="R14" s="9">
        <f>SeptemberR!R14</f>
        <v>3</v>
      </c>
      <c r="S14" s="9">
        <f>SeptemberR!E14</f>
        <v>320</v>
      </c>
      <c r="T14" s="9">
        <f>SeptemberR!F14</f>
        <v>267</v>
      </c>
    </row>
    <row r="15" spans="1:20">
      <c r="A15" s="9" t="s">
        <v>20</v>
      </c>
      <c r="B15" s="9">
        <f>'YTD Totals'!B15</f>
        <v>7265</v>
      </c>
      <c r="C15" s="9">
        <f>August!D15</f>
        <v>7203</v>
      </c>
      <c r="D15" s="9">
        <f>SeptemberR!I15</f>
        <v>7265</v>
      </c>
      <c r="E15" s="9">
        <f>SeptemberR!J15</f>
        <v>91</v>
      </c>
      <c r="F15" s="9">
        <f>SeptemberR!K15</f>
        <v>31</v>
      </c>
      <c r="G15" s="9">
        <f>SeptemberR!L15</f>
        <v>7117</v>
      </c>
      <c r="H15" s="9">
        <f>SeptemberR!M15</f>
        <v>36</v>
      </c>
      <c r="I15" s="9">
        <f>SeptemberR!N15</f>
        <v>8</v>
      </c>
      <c r="J15" s="9">
        <f>SeptemberR!B15</f>
        <v>606</v>
      </c>
      <c r="K15" s="9">
        <f>SeptemberR!C15</f>
        <v>322</v>
      </c>
      <c r="L15" s="9">
        <f>SeptemberR!D15</f>
        <v>284</v>
      </c>
      <c r="M15" s="9"/>
      <c r="N15" s="9">
        <f>SeptemberR!G15</f>
        <v>81</v>
      </c>
      <c r="O15" s="9">
        <f>SeptemberR!O15</f>
        <v>825</v>
      </c>
      <c r="P15" s="9">
        <f>SeptemberR!P15</f>
        <v>5</v>
      </c>
      <c r="Q15" s="9">
        <f>SeptemberR!Q15</f>
        <v>1</v>
      </c>
      <c r="R15" s="9">
        <f>SeptemberR!R15</f>
        <v>0</v>
      </c>
      <c r="S15" s="9">
        <f>SeptemberR!E15</f>
        <v>199</v>
      </c>
      <c r="T15" s="9">
        <f>SeptemberR!F15</f>
        <v>164</v>
      </c>
    </row>
    <row r="16" spans="1:20">
      <c r="A16" s="5" t="s">
        <v>70</v>
      </c>
      <c r="B16" s="5">
        <f>'YTD Totals'!B16</f>
        <v>27763</v>
      </c>
      <c r="C16" s="5">
        <f>SUM(C12:C15)</f>
        <v>26816</v>
      </c>
      <c r="D16" s="5">
        <f t="shared" ref="D16:L16" si="0">SUM(D12:D15)</f>
        <v>26871</v>
      </c>
      <c r="E16" s="5">
        <f t="shared" si="0"/>
        <v>282</v>
      </c>
      <c r="F16" s="5">
        <f t="shared" si="0"/>
        <v>229</v>
      </c>
      <c r="G16" s="5">
        <f t="shared" si="0"/>
        <v>26328</v>
      </c>
      <c r="H16" s="5">
        <f t="shared" si="0"/>
        <v>124</v>
      </c>
      <c r="I16" s="5">
        <f t="shared" si="0"/>
        <v>77</v>
      </c>
      <c r="J16" s="5">
        <f t="shared" si="0"/>
        <v>2056</v>
      </c>
      <c r="K16" s="5">
        <f t="shared" si="0"/>
        <v>1306</v>
      </c>
      <c r="L16" s="5">
        <f t="shared" si="0"/>
        <v>750</v>
      </c>
      <c r="M16" s="5">
        <f>SeptemberR!U14</f>
        <v>95</v>
      </c>
      <c r="N16" s="5">
        <f t="shared" ref="N16:T16" si="1">SUM(N12:N15)</f>
        <v>269</v>
      </c>
      <c r="O16" s="5">
        <f t="shared" si="1"/>
        <v>3078</v>
      </c>
      <c r="P16" s="5">
        <f>SUM(Q12:Q15)</f>
        <v>7</v>
      </c>
      <c r="Q16" s="5">
        <f>SUM(P12:P15)</f>
        <v>18</v>
      </c>
      <c r="R16" s="5">
        <f t="shared" si="1"/>
        <v>4</v>
      </c>
      <c r="S16" s="5">
        <f t="shared" si="1"/>
        <v>753</v>
      </c>
      <c r="T16" s="5">
        <f t="shared" si="1"/>
        <v>677</v>
      </c>
    </row>
    <row r="17" spans="1:20">
      <c r="A17" s="8" t="s">
        <v>21</v>
      </c>
      <c r="B17" s="8">
        <f>'YTD Totals'!B17</f>
        <v>8961</v>
      </c>
      <c r="C17" s="8">
        <f>August!D17</f>
        <v>9030</v>
      </c>
      <c r="D17" s="8">
        <f>SeptemberR!I16</f>
        <v>9048</v>
      </c>
      <c r="E17" s="8">
        <f>SeptemberR!J16</f>
        <v>19</v>
      </c>
      <c r="F17" s="8">
        <f>SeptemberR!K16</f>
        <v>1</v>
      </c>
      <c r="G17" s="8">
        <f>SeptemberR!L16</f>
        <v>8904</v>
      </c>
      <c r="H17" s="8">
        <f>SeptemberR!M16</f>
        <v>11</v>
      </c>
      <c r="I17" s="8">
        <f>SeptemberR!N16</f>
        <v>0</v>
      </c>
      <c r="J17" s="8">
        <f>SeptemberR!B16</f>
        <v>110</v>
      </c>
      <c r="K17" s="8">
        <f>SeptemberR!C16</f>
        <v>76</v>
      </c>
      <c r="L17" s="8">
        <f>SeptemberR!D16</f>
        <v>34</v>
      </c>
      <c r="M17" s="8">
        <f>SeptemberR!U15</f>
        <v>34</v>
      </c>
      <c r="N17" s="8">
        <f>SeptemberR!G16</f>
        <v>20</v>
      </c>
      <c r="O17" s="8">
        <f>SeptemberR!O16</f>
        <v>422</v>
      </c>
      <c r="P17" s="8">
        <f>SeptemberR!P16</f>
        <v>0</v>
      </c>
      <c r="Q17" s="8">
        <f>SeptemberR!Q16</f>
        <v>1</v>
      </c>
      <c r="R17" s="8">
        <f>SeptemberR!R16</f>
        <v>0</v>
      </c>
      <c r="S17" s="8">
        <f>SeptemberR!E16</f>
        <v>85</v>
      </c>
      <c r="T17" s="8">
        <f>SeptemberR!F16</f>
        <v>20</v>
      </c>
    </row>
    <row r="18" spans="1:20">
      <c r="A18" s="7" t="s">
        <v>22</v>
      </c>
      <c r="B18" s="7">
        <f>'YTD Totals'!B18</f>
        <v>16538</v>
      </c>
      <c r="C18" s="7">
        <f>August!D18</f>
        <v>16190</v>
      </c>
      <c r="D18" s="7">
        <f>SeptemberR!I17</f>
        <v>16166</v>
      </c>
      <c r="E18" s="7">
        <f>SeptemberR!J17</f>
        <v>150</v>
      </c>
      <c r="F18" s="7">
        <f>SeptemberR!K17</f>
        <v>130</v>
      </c>
      <c r="G18" s="7">
        <f>SeptemberR!L17</f>
        <v>15921</v>
      </c>
      <c r="H18" s="7">
        <f>SeptemberR!M17</f>
        <v>78</v>
      </c>
      <c r="I18" s="7">
        <f>SeptemberR!N17</f>
        <v>25</v>
      </c>
      <c r="J18" s="7">
        <f>SeptemberR!B17</f>
        <v>1224</v>
      </c>
      <c r="K18" s="7">
        <f>SeptemberR!C17</f>
        <v>640</v>
      </c>
      <c r="L18" s="7">
        <f>SeptemberR!D17</f>
        <v>584</v>
      </c>
      <c r="M18" s="7">
        <f>SeptemberR!U16</f>
        <v>415</v>
      </c>
      <c r="N18" s="7">
        <f>SeptemberR!G17</f>
        <v>131</v>
      </c>
      <c r="O18" s="7">
        <f>SeptemberR!O17</f>
        <v>2327</v>
      </c>
      <c r="P18" s="7">
        <f>SeptemberR!P17</f>
        <v>6</v>
      </c>
      <c r="Q18" s="7">
        <f>SeptemberR!Q17</f>
        <v>6</v>
      </c>
      <c r="R18" s="7">
        <f>SeptemberR!R17</f>
        <v>1</v>
      </c>
      <c r="S18" s="7">
        <f>SeptemberR!E17</f>
        <v>365</v>
      </c>
      <c r="T18" s="7">
        <f>SeptemberR!F17</f>
        <v>427</v>
      </c>
    </row>
    <row r="19" spans="1:20">
      <c r="A19" s="8" t="s">
        <v>23</v>
      </c>
      <c r="B19" s="8">
        <f>'YTD Totals'!B19</f>
        <v>11179</v>
      </c>
      <c r="C19" s="8">
        <f>August!D19</f>
        <v>11266</v>
      </c>
      <c r="D19" s="8">
        <f>SeptemberR!I18</f>
        <v>11297</v>
      </c>
      <c r="E19" s="8">
        <f>SeptemberR!J18</f>
        <v>31</v>
      </c>
      <c r="F19" s="8">
        <f>SeptemberR!K18</f>
        <v>0</v>
      </c>
      <c r="G19" s="8">
        <f>SeptemberR!L18</f>
        <v>11168</v>
      </c>
      <c r="H19" s="8">
        <f>SeptemberR!M18</f>
        <v>3</v>
      </c>
      <c r="I19" s="8">
        <f>SeptemberR!N18</f>
        <v>0</v>
      </c>
      <c r="J19" s="8">
        <f>SeptemberR!B18</f>
        <v>851</v>
      </c>
      <c r="K19" s="8">
        <f>SeptemberR!C18</f>
        <v>216</v>
      </c>
      <c r="L19" s="8">
        <f>SeptemberR!D18</f>
        <v>635</v>
      </c>
      <c r="M19" s="8">
        <f>SeptemberR!U4</f>
        <v>5</v>
      </c>
      <c r="N19" s="8">
        <f>SeptemberR!G18</f>
        <v>38</v>
      </c>
      <c r="O19" s="8">
        <f>SeptemberR!O18</f>
        <v>119</v>
      </c>
      <c r="P19" s="8">
        <f>SeptemberR!P18</f>
        <v>1</v>
      </c>
      <c r="Q19" s="8">
        <f>SeptemberR!Q18</f>
        <v>2</v>
      </c>
      <c r="R19" s="8">
        <f>SeptemberR!R18</f>
        <v>0</v>
      </c>
      <c r="S19" s="8">
        <f>SeptemberR!E18</f>
        <v>124</v>
      </c>
      <c r="T19" s="8">
        <f>SeptemberR!F18</f>
        <v>130</v>
      </c>
    </row>
    <row r="20" spans="1:20">
      <c r="A20" s="7" t="s">
        <v>24</v>
      </c>
      <c r="B20" s="7">
        <f>'YTD Totals'!B20</f>
        <v>31360</v>
      </c>
      <c r="C20" s="7">
        <f>August!D20</f>
        <v>31708</v>
      </c>
      <c r="D20" s="7">
        <f>SeptemberR!I19</f>
        <v>31563</v>
      </c>
      <c r="E20" s="7">
        <f>SeptemberR!J19</f>
        <v>128</v>
      </c>
      <c r="F20" s="7">
        <f>SeptemberR!K19</f>
        <v>273</v>
      </c>
      <c r="G20" s="7">
        <f>SeptemberR!L19</f>
        <v>30274</v>
      </c>
      <c r="H20" s="7">
        <f>SeptemberR!M19</f>
        <v>31</v>
      </c>
      <c r="I20" s="7">
        <f>SeptemberR!N19</f>
        <v>6</v>
      </c>
      <c r="J20" s="7">
        <f>SeptemberR!B19</f>
        <v>636</v>
      </c>
      <c r="K20" s="7">
        <f>SeptemberR!C19</f>
        <v>432</v>
      </c>
      <c r="L20" s="7">
        <f>SeptemberR!D19</f>
        <v>204</v>
      </c>
      <c r="M20" s="7">
        <f>SeptemberR!U27</f>
        <v>152</v>
      </c>
      <c r="N20" s="7">
        <f>SeptemberR!G19</f>
        <v>91</v>
      </c>
      <c r="O20" s="7">
        <f>SeptemberR!O19</f>
        <v>2992</v>
      </c>
      <c r="P20" s="7">
        <f>SeptemberR!P19</f>
        <v>3</v>
      </c>
      <c r="Q20" s="7">
        <f>SeptemberR!Q19</f>
        <v>7</v>
      </c>
      <c r="R20" s="7">
        <f>SeptemberR!R19</f>
        <v>0</v>
      </c>
      <c r="S20" s="7">
        <f>SeptemberR!E19</f>
        <v>0</v>
      </c>
      <c r="T20" s="7">
        <f>SeptemberR!F19</f>
        <v>227</v>
      </c>
    </row>
    <row r="21" spans="1:20">
      <c r="A21" s="8" t="s">
        <v>173</v>
      </c>
      <c r="B21" s="8">
        <f>'YTD Totals'!B21</f>
        <v>8584</v>
      </c>
      <c r="C21" s="8">
        <f>August!D21</f>
        <v>7099</v>
      </c>
      <c r="D21" s="8">
        <f>SeptemberR!I20</f>
        <v>6969</v>
      </c>
      <c r="E21" s="8">
        <f>SeptemberR!J20</f>
        <v>1</v>
      </c>
      <c r="F21" s="8">
        <f>SeptemberR!K20</f>
        <v>131</v>
      </c>
      <c r="G21" s="8">
        <f>SeptemberR!L20</f>
        <v>5779</v>
      </c>
      <c r="H21" s="8">
        <f>SeptemberR!M20</f>
        <v>1</v>
      </c>
      <c r="I21" s="8">
        <f>SeptemberR!N20</f>
        <v>79</v>
      </c>
      <c r="J21" s="8">
        <f>SeptemberR!B20</f>
        <v>61</v>
      </c>
      <c r="K21" s="8">
        <f>SeptemberR!C20</f>
        <v>31</v>
      </c>
      <c r="L21" s="8">
        <f>SeptemberR!D20</f>
        <v>30</v>
      </c>
      <c r="M21" s="8">
        <f>SeptemberR!U17</f>
        <v>19</v>
      </c>
      <c r="N21" s="8">
        <f>SeptemberR!G20</f>
        <v>27</v>
      </c>
      <c r="O21" s="8">
        <f>SeptemberR!O20</f>
        <v>5631</v>
      </c>
      <c r="P21" s="8">
        <f>SeptemberR!P20</f>
        <v>3</v>
      </c>
      <c r="Q21" s="8">
        <f>SeptemberR!Q20</f>
        <v>2</v>
      </c>
      <c r="R21" s="8">
        <f>SeptemberR!R20</f>
        <v>1</v>
      </c>
      <c r="S21" s="8">
        <f>SeptemberR!E20</f>
        <v>0</v>
      </c>
      <c r="T21" s="8">
        <f>SeptemberR!F20</f>
        <v>7</v>
      </c>
    </row>
    <row r="22" spans="1:20">
      <c r="A22" s="7" t="s">
        <v>25</v>
      </c>
      <c r="B22" s="7">
        <f>'YTD Totals'!B22</f>
        <v>25750</v>
      </c>
      <c r="C22" s="7">
        <f>August!D22</f>
        <v>25774</v>
      </c>
      <c r="D22" s="7">
        <f>SeptemberR!I21</f>
        <v>25863</v>
      </c>
      <c r="E22" s="7">
        <f>SeptemberR!J21</f>
        <v>103</v>
      </c>
      <c r="F22" s="7">
        <f>SeptemberR!K21</f>
        <v>19</v>
      </c>
      <c r="G22" s="7">
        <f>SeptemberR!L21</f>
        <v>25225</v>
      </c>
      <c r="H22" s="7">
        <f>SeptemberR!M21</f>
        <v>45</v>
      </c>
      <c r="I22" s="7">
        <f>SeptemberR!N21</f>
        <v>1</v>
      </c>
      <c r="J22" s="7">
        <f>SeptemberR!B21</f>
        <v>2282</v>
      </c>
      <c r="K22" s="7">
        <f>SeptemberR!C21</f>
        <v>1429</v>
      </c>
      <c r="L22" s="7">
        <f>SeptemberR!D21</f>
        <v>853</v>
      </c>
      <c r="M22" s="7">
        <f>SeptemberR!U6</f>
        <v>101</v>
      </c>
      <c r="N22" s="7">
        <f>SeptemberR!G21</f>
        <v>314</v>
      </c>
      <c r="O22" s="7">
        <f>SeptemberR!O21</f>
        <v>4360</v>
      </c>
      <c r="P22" s="7">
        <f>SeptemberR!P21</f>
        <v>13</v>
      </c>
      <c r="Q22" s="7">
        <f>SeptemberR!Q21</f>
        <v>13</v>
      </c>
      <c r="R22" s="7">
        <f>SeptemberR!R21</f>
        <v>0</v>
      </c>
      <c r="S22" s="7">
        <f>SeptemberR!E21</f>
        <v>407</v>
      </c>
      <c r="T22" s="7">
        <f>SeptemberR!F21</f>
        <v>364</v>
      </c>
    </row>
    <row r="23" spans="1:20">
      <c r="A23" s="8" t="s">
        <v>26</v>
      </c>
      <c r="B23" s="8">
        <f>'YTD Totals'!B23</f>
        <v>13772</v>
      </c>
      <c r="C23" s="8">
        <f>August!D23</f>
        <v>13894</v>
      </c>
      <c r="D23" s="8">
        <f>SeptemberR!I22</f>
        <v>14000</v>
      </c>
      <c r="E23" s="8">
        <f>SeptemberR!J22</f>
        <v>118</v>
      </c>
      <c r="F23" s="8">
        <f>SeptemberR!K22</f>
        <v>17</v>
      </c>
      <c r="G23" s="8">
        <f>SeptemberR!L22</f>
        <v>13431</v>
      </c>
      <c r="H23" s="8">
        <f>SeptemberR!M22</f>
        <v>54</v>
      </c>
      <c r="I23" s="8">
        <f>SeptemberR!N22</f>
        <v>0</v>
      </c>
      <c r="J23" s="8">
        <f>SeptemberR!B22</f>
        <v>87</v>
      </c>
      <c r="K23" s="8">
        <f>SeptemberR!C22</f>
        <v>58</v>
      </c>
      <c r="L23" s="8">
        <f>SeptemberR!D22</f>
        <v>29</v>
      </c>
      <c r="M23" s="8">
        <f>SeptemberR!U18</f>
        <v>18</v>
      </c>
      <c r="N23" s="8">
        <f>SeptemberR!G22</f>
        <v>16</v>
      </c>
      <c r="O23" s="8">
        <f>SeptemberR!O22</f>
        <v>1685</v>
      </c>
      <c r="P23" s="8">
        <f>SeptemberR!P22</f>
        <v>2</v>
      </c>
      <c r="Q23" s="8">
        <f>SeptemberR!Q22</f>
        <v>1</v>
      </c>
      <c r="R23" s="8">
        <f>SeptemberR!R22</f>
        <v>0</v>
      </c>
      <c r="S23" s="8">
        <f>SeptemberR!E22</f>
        <v>87</v>
      </c>
      <c r="T23" s="8">
        <f>SeptemberR!F22</f>
        <v>11</v>
      </c>
    </row>
    <row r="24" spans="1:20">
      <c r="A24" s="7" t="s">
        <v>27</v>
      </c>
      <c r="B24" s="7">
        <f>'YTD Totals'!B24</f>
        <v>22008</v>
      </c>
      <c r="C24" s="7">
        <f>August!D24</f>
        <v>22254</v>
      </c>
      <c r="D24" s="7">
        <f>SeptemberR!I23</f>
        <v>21980</v>
      </c>
      <c r="E24" s="7">
        <f>SeptemberR!J23</f>
        <v>189</v>
      </c>
      <c r="F24" s="7">
        <f>SeptemberR!K23</f>
        <v>461</v>
      </c>
      <c r="G24" s="7">
        <f>SeptemberR!L23</f>
        <v>21356</v>
      </c>
      <c r="H24" s="7">
        <f>SeptemberR!M23</f>
        <v>116</v>
      </c>
      <c r="I24" s="7">
        <f>SeptemberR!N23</f>
        <v>86</v>
      </c>
      <c r="J24" s="7">
        <f>SeptemberR!B23</f>
        <v>2652</v>
      </c>
      <c r="K24" s="7">
        <f>SeptemberR!C23</f>
        <v>1392</v>
      </c>
      <c r="L24" s="7">
        <f>SeptemberR!D23</f>
        <v>1260</v>
      </c>
      <c r="M24" s="7">
        <f>SeptemberR!U19</f>
        <v>252</v>
      </c>
      <c r="N24" s="7">
        <f>SeptemberR!G23</f>
        <v>335</v>
      </c>
      <c r="O24" s="7">
        <f>SeptemberR!O23</f>
        <v>3381</v>
      </c>
      <c r="P24" s="7">
        <f>SeptemberR!P23</f>
        <v>29</v>
      </c>
      <c r="Q24" s="7">
        <f>SeptemberR!Q23</f>
        <v>9</v>
      </c>
      <c r="R24" s="7">
        <f>SeptemberR!R23</f>
        <v>0</v>
      </c>
      <c r="S24" s="7">
        <f>SeptemberR!E23</f>
        <v>567</v>
      </c>
      <c r="T24" s="7">
        <f>SeptemberR!F23</f>
        <v>365</v>
      </c>
    </row>
    <row r="25" spans="1:20">
      <c r="A25" s="8" t="s">
        <v>28</v>
      </c>
      <c r="B25" s="8">
        <f>'YTD Totals'!B25</f>
        <v>91003</v>
      </c>
      <c r="C25" s="8">
        <f>August!D25</f>
        <v>90731</v>
      </c>
      <c r="D25" s="8">
        <f>SeptemberR!I24</f>
        <v>91142</v>
      </c>
      <c r="E25" s="8">
        <f>SeptemberR!J24</f>
        <v>775</v>
      </c>
      <c r="F25" s="8">
        <f>SeptemberR!K24</f>
        <v>309</v>
      </c>
      <c r="G25" s="8">
        <f>SeptemberR!L24</f>
        <v>82294</v>
      </c>
      <c r="H25" s="8">
        <f>SeptemberR!M24</f>
        <v>328</v>
      </c>
      <c r="I25" s="8">
        <f>SeptemberR!N24</f>
        <v>114</v>
      </c>
      <c r="J25" s="8">
        <f>SeptemberR!B24</f>
        <v>8034</v>
      </c>
      <c r="K25" s="8">
        <f>SeptemberR!C24</f>
        <v>3600</v>
      </c>
      <c r="L25" s="8">
        <f>SeptemberR!D24</f>
        <v>4434</v>
      </c>
      <c r="M25" s="8">
        <f>SeptemberR!U20</f>
        <v>1690</v>
      </c>
      <c r="N25" s="8">
        <f>SeptemberR!G24</f>
        <v>550</v>
      </c>
      <c r="O25" s="8">
        <f>SeptemberR!O24</f>
        <v>17542</v>
      </c>
      <c r="P25" s="8">
        <f>SeptemberR!P24</f>
        <v>55</v>
      </c>
      <c r="Q25" s="8">
        <f>SeptemberR!Q24</f>
        <v>22</v>
      </c>
      <c r="R25" s="8">
        <f>SeptemberR!R24</f>
        <v>24</v>
      </c>
      <c r="S25" s="8">
        <f>SeptemberR!E24</f>
        <v>1205</v>
      </c>
      <c r="T25" s="8">
        <f>SeptemberR!F24</f>
        <v>1432</v>
      </c>
    </row>
    <row r="26" spans="1:20">
      <c r="A26" s="7" t="s">
        <v>29</v>
      </c>
      <c r="B26" s="7">
        <f>'YTD Totals'!B26</f>
        <v>13229</v>
      </c>
      <c r="C26" s="7">
        <f>August!D26</f>
        <v>12948</v>
      </c>
      <c r="D26" s="7">
        <f>SeptemberR!I25</f>
        <v>12971</v>
      </c>
      <c r="E26" s="7">
        <f>SeptemberR!J25</f>
        <v>158</v>
      </c>
      <c r="F26" s="7">
        <f>SeptemberR!K25</f>
        <v>121</v>
      </c>
      <c r="G26" s="7">
        <f>SeptemberR!L25</f>
        <v>12745</v>
      </c>
      <c r="H26" s="7">
        <f>SeptemberR!M25</f>
        <v>54</v>
      </c>
      <c r="I26" s="7">
        <f>SeptemberR!N25</f>
        <v>31</v>
      </c>
      <c r="J26" s="7">
        <f>SeptemberR!B25</f>
        <v>863</v>
      </c>
      <c r="K26" s="7">
        <f>SeptemberR!C25</f>
        <v>464</v>
      </c>
      <c r="L26" s="7">
        <f>SeptemberR!D25</f>
        <v>399</v>
      </c>
      <c r="M26" s="7">
        <f>SeptemberR!U21</f>
        <v>47</v>
      </c>
      <c r="N26" s="7">
        <f>SeptemberR!G25</f>
        <v>84</v>
      </c>
      <c r="O26" s="7">
        <f>SeptemberR!O25</f>
        <v>878</v>
      </c>
      <c r="P26" s="7">
        <f>SeptemberR!P25</f>
        <v>3</v>
      </c>
      <c r="Q26" s="7">
        <f>SeptemberR!Q25</f>
        <v>3</v>
      </c>
      <c r="R26" s="7">
        <f>SeptemberR!R25</f>
        <v>1</v>
      </c>
      <c r="S26" s="7">
        <f>SeptemberR!E25</f>
        <v>261</v>
      </c>
      <c r="T26" s="7">
        <f>SeptemberR!F25</f>
        <v>130</v>
      </c>
    </row>
    <row r="27" spans="1:20">
      <c r="A27" s="8" t="s">
        <v>30</v>
      </c>
      <c r="B27" s="8">
        <f>'YTD Totals'!B27</f>
        <v>0</v>
      </c>
      <c r="C27" s="8">
        <f>August!D27</f>
        <v>0</v>
      </c>
      <c r="D27" s="8">
        <f>SeptemberR!I26</f>
        <v>0</v>
      </c>
      <c r="E27" s="8">
        <f>SeptemberR!J26</f>
        <v>0</v>
      </c>
      <c r="F27" s="8">
        <f>SeptemberR!K26</f>
        <v>0</v>
      </c>
      <c r="G27" s="8">
        <f>SeptemberR!L26</f>
        <v>0</v>
      </c>
      <c r="H27" s="8">
        <f>SeptemberR!M26</f>
        <v>0</v>
      </c>
      <c r="I27" s="8">
        <f>SeptemberR!N26</f>
        <v>0</v>
      </c>
      <c r="J27" s="8">
        <f>SeptemberR!B26</f>
        <v>0</v>
      </c>
      <c r="K27" s="8">
        <f>SeptemberR!C26</f>
        <v>0</v>
      </c>
      <c r="L27" s="8">
        <f>SeptemberR!D26</f>
        <v>0</v>
      </c>
      <c r="M27" s="8">
        <f>SeptemberR!U22</f>
        <v>271</v>
      </c>
      <c r="N27" s="8">
        <f>SeptemberR!G26</f>
        <v>0</v>
      </c>
      <c r="O27" s="8">
        <f>SeptemberR!O26</f>
        <v>368</v>
      </c>
      <c r="P27" s="8">
        <f>SeptemberR!P26</f>
        <v>9</v>
      </c>
      <c r="Q27" s="8">
        <f>SeptemberR!Q26</f>
        <v>0</v>
      </c>
      <c r="R27" s="8">
        <f>SeptemberR!R26</f>
        <v>0</v>
      </c>
      <c r="S27" s="8">
        <f>SeptemberR!E26</f>
        <v>0</v>
      </c>
      <c r="T27" s="8">
        <f>SeptemberR!F26</f>
        <v>0</v>
      </c>
    </row>
    <row r="28" spans="1:20">
      <c r="A28" s="7" t="s">
        <v>31</v>
      </c>
      <c r="B28" s="7">
        <f>'YTD Totals'!B28</f>
        <v>14036</v>
      </c>
      <c r="C28" s="7">
        <f>August!D28</f>
        <v>14208</v>
      </c>
      <c r="D28" s="7">
        <f>SeptemberR!I27</f>
        <v>13837</v>
      </c>
      <c r="E28" s="7">
        <f>SeptemberR!J27</f>
        <v>115</v>
      </c>
      <c r="F28" s="7">
        <f>SeptemberR!K27</f>
        <v>486</v>
      </c>
      <c r="G28" s="7">
        <f>SeptemberR!L27</f>
        <v>13604</v>
      </c>
      <c r="H28" s="7">
        <f>SeptemberR!M27</f>
        <v>34</v>
      </c>
      <c r="I28" s="7">
        <f>SeptemberR!N27</f>
        <v>68</v>
      </c>
      <c r="J28" s="7">
        <f>SeptemberR!B27</f>
        <v>786</v>
      </c>
      <c r="K28" s="7">
        <f>SeptemberR!C27</f>
        <v>429</v>
      </c>
      <c r="L28" s="7">
        <f>SeptemberR!D27</f>
        <v>357</v>
      </c>
      <c r="M28" s="7">
        <f>SeptemberR!U23</f>
        <v>74</v>
      </c>
      <c r="N28" s="7">
        <f>SeptemberR!G27</f>
        <v>89</v>
      </c>
      <c r="O28" s="7">
        <f>SeptemberR!O27</f>
        <v>1047</v>
      </c>
      <c r="P28" s="7">
        <f>SeptemberR!P27</f>
        <v>4</v>
      </c>
      <c r="Q28" s="7">
        <f>SeptemberR!Q27</f>
        <v>1</v>
      </c>
      <c r="R28" s="7">
        <f>SeptemberR!R27</f>
        <v>2</v>
      </c>
      <c r="S28" s="7">
        <f>SeptemberR!E27</f>
        <v>118</v>
      </c>
      <c r="T28" s="7">
        <f>SeptemberR!F27</f>
        <v>171</v>
      </c>
    </row>
    <row r="29" spans="1:20">
      <c r="A29" s="8" t="s">
        <v>32</v>
      </c>
      <c r="B29" s="8">
        <f>'YTD Totals'!B29</f>
        <v>3819</v>
      </c>
      <c r="C29" s="8">
        <f>August!D29</f>
        <v>3874</v>
      </c>
      <c r="D29" s="8">
        <f>SeptemberR!I28</f>
        <v>3911</v>
      </c>
      <c r="E29" s="8">
        <f>SeptemberR!J28</f>
        <v>42</v>
      </c>
      <c r="F29" s="8">
        <f>SeptemberR!K28</f>
        <v>5</v>
      </c>
      <c r="G29" s="8">
        <f>SeptemberR!L28</f>
        <v>3893</v>
      </c>
      <c r="H29" s="8">
        <f>SeptemberR!M28</f>
        <v>20</v>
      </c>
      <c r="I29" s="8">
        <f>SeptemberR!N28</f>
        <v>1</v>
      </c>
      <c r="J29" s="8">
        <f>SeptemberR!B28</f>
        <v>469</v>
      </c>
      <c r="K29" s="8">
        <f>SeptemberR!C28</f>
        <v>182</v>
      </c>
      <c r="L29" s="8">
        <f>SeptemberR!D28</f>
        <v>287</v>
      </c>
      <c r="M29" s="8">
        <f>SeptemberR!U25</f>
        <v>14</v>
      </c>
      <c r="N29" s="8">
        <f>SeptemberR!G28</f>
        <v>44</v>
      </c>
      <c r="O29" s="8">
        <f>SeptemberR!O28</f>
        <v>592</v>
      </c>
      <c r="P29" s="8">
        <f>SeptemberR!P28</f>
        <v>3</v>
      </c>
      <c r="Q29" s="8">
        <f>SeptemberR!Q28</f>
        <v>3</v>
      </c>
      <c r="R29" s="8">
        <f>SeptemberR!R28</f>
        <v>0</v>
      </c>
      <c r="S29" s="8">
        <f>SeptemberR!E28</f>
        <v>65</v>
      </c>
      <c r="T29" s="8">
        <f>SeptemberR!F28</f>
        <v>59</v>
      </c>
    </row>
    <row r="30" spans="1:20">
      <c r="A30" s="7" t="s">
        <v>33</v>
      </c>
      <c r="B30" s="7">
        <f>'YTD Totals'!B30</f>
        <v>16725</v>
      </c>
      <c r="C30" s="7">
        <f>August!D30</f>
        <v>16822</v>
      </c>
      <c r="D30" s="7">
        <f>SeptemberR!I29</f>
        <v>16460</v>
      </c>
      <c r="E30" s="7">
        <f>SeptemberR!J29</f>
        <v>212</v>
      </c>
      <c r="F30" s="7">
        <f>SeptemberR!K29</f>
        <v>573</v>
      </c>
      <c r="G30" s="7">
        <f>SeptemberR!L29</f>
        <v>16311</v>
      </c>
      <c r="H30" s="7">
        <f>SeptemberR!M29</f>
        <v>68</v>
      </c>
      <c r="I30" s="7">
        <f>SeptemberR!N29</f>
        <v>114</v>
      </c>
      <c r="J30" s="7">
        <f>SeptemberR!B29</f>
        <v>2220</v>
      </c>
      <c r="K30" s="7">
        <f>SeptemberR!C29</f>
        <v>1110</v>
      </c>
      <c r="L30" s="7">
        <f>SeptemberR!D29</f>
        <v>1110</v>
      </c>
      <c r="M30" s="7">
        <f>SeptemberR!U26</f>
        <v>133</v>
      </c>
      <c r="N30" s="7">
        <f>SeptemberR!G29</f>
        <v>229</v>
      </c>
      <c r="O30" s="7">
        <f>SeptemberR!O29</f>
        <v>1796</v>
      </c>
      <c r="P30" s="7">
        <f>SeptemberR!P29</f>
        <v>1</v>
      </c>
      <c r="Q30" s="7">
        <f>SeptemberR!Q29</f>
        <v>3</v>
      </c>
      <c r="R30" s="7">
        <f>SeptemberR!R29</f>
        <v>0</v>
      </c>
      <c r="S30" s="7">
        <f>SeptemberR!E29</f>
        <v>459</v>
      </c>
      <c r="T30" s="7">
        <f>SeptemberR!F29</f>
        <v>366</v>
      </c>
    </row>
    <row r="31" spans="1:20">
      <c r="A31" s="8" t="s">
        <v>34</v>
      </c>
      <c r="B31" s="8">
        <f>'YTD Totals'!B31</f>
        <v>802</v>
      </c>
      <c r="C31" s="8">
        <f>August!D31</f>
        <v>761</v>
      </c>
      <c r="D31" s="8">
        <f>SeptemberR!I30</f>
        <v>760</v>
      </c>
      <c r="E31" s="8">
        <f>SeptemberR!J30</f>
        <v>0</v>
      </c>
      <c r="F31" s="8">
        <f>SeptemberR!K30</f>
        <v>0</v>
      </c>
      <c r="G31" s="8">
        <f>SeptemberR!L30</f>
        <v>684</v>
      </c>
      <c r="H31" s="8">
        <f>SeptemberR!M30</f>
        <v>0</v>
      </c>
      <c r="I31" s="8">
        <f>SeptemberR!N30</f>
        <v>0</v>
      </c>
      <c r="J31" s="8">
        <f>SeptemberR!B30</f>
        <v>6</v>
      </c>
      <c r="K31" s="8">
        <f>SeptemberR!C30</f>
        <v>5</v>
      </c>
      <c r="L31" s="8">
        <f>SeptemberR!D30</f>
        <v>1</v>
      </c>
      <c r="M31" s="8">
        <f>SeptemberR!U28</f>
        <v>13</v>
      </c>
      <c r="N31" s="8">
        <f>SeptemberR!G30</f>
        <v>3</v>
      </c>
      <c r="O31" s="8">
        <f>SeptemberR!O30</f>
        <v>407</v>
      </c>
      <c r="P31" s="8">
        <f>SeptemberR!P30</f>
        <v>0</v>
      </c>
      <c r="Q31" s="8">
        <f>SeptemberR!Q30</f>
        <v>1</v>
      </c>
      <c r="R31" s="8">
        <f>SeptemberR!R30</f>
        <v>5</v>
      </c>
      <c r="S31" s="8">
        <f>SeptemberR!E30</f>
        <v>0</v>
      </c>
      <c r="T31" s="8">
        <f>SeptemberR!F30</f>
        <v>0</v>
      </c>
    </row>
    <row r="32" spans="1:20">
      <c r="A32" s="7" t="s">
        <v>35</v>
      </c>
      <c r="B32" s="7">
        <f>'YTD Totals'!B32</f>
        <v>21340</v>
      </c>
      <c r="C32" s="7">
        <f>August!D32</f>
        <v>21196</v>
      </c>
      <c r="D32" s="7">
        <f>SeptemberR!I31</f>
        <v>20242</v>
      </c>
      <c r="E32" s="7">
        <f>SeptemberR!J31</f>
        <v>126</v>
      </c>
      <c r="F32" s="7">
        <f>SeptemberR!K31</f>
        <v>1082</v>
      </c>
      <c r="G32" s="7">
        <f>SeptemberR!L31</f>
        <v>19446</v>
      </c>
      <c r="H32" s="7">
        <f>SeptemberR!M31</f>
        <v>34</v>
      </c>
      <c r="I32" s="7">
        <f>SeptemberR!N31</f>
        <v>316</v>
      </c>
      <c r="J32" s="7">
        <f>SeptemberR!B31</f>
        <v>464</v>
      </c>
      <c r="K32" s="7">
        <f>SeptemberR!C31</f>
        <v>126</v>
      </c>
      <c r="L32" s="7">
        <f>SeptemberR!D31</f>
        <v>338</v>
      </c>
      <c r="M32" s="7">
        <f>SeptemberR!U29</f>
        <v>14</v>
      </c>
      <c r="N32" s="7">
        <f>SeptemberR!G31</f>
        <v>47</v>
      </c>
      <c r="O32" s="7">
        <f>SeptemberR!O31</f>
        <v>557</v>
      </c>
      <c r="P32" s="7">
        <f>SeptemberR!P31</f>
        <v>1</v>
      </c>
      <c r="Q32" s="7">
        <f>SeptemberR!Q31</f>
        <v>2</v>
      </c>
      <c r="R32" s="7">
        <f>SeptemberR!R31</f>
        <v>3</v>
      </c>
      <c r="S32" s="7">
        <f>SeptemberR!E31</f>
        <v>199</v>
      </c>
      <c r="T32" s="7">
        <f>SeptemberR!F31</f>
        <v>51</v>
      </c>
    </row>
    <row r="33" spans="1:20">
      <c r="A33" s="8" t="s">
        <v>36</v>
      </c>
      <c r="B33" s="8">
        <f>'YTD Totals'!B33</f>
        <v>23355</v>
      </c>
      <c r="C33" s="8">
        <f>August!D33</f>
        <v>23365</v>
      </c>
      <c r="D33" s="8">
        <f>SeptemberR!I32</f>
        <v>23510</v>
      </c>
      <c r="E33" s="8">
        <f>SeptemberR!J32</f>
        <v>208</v>
      </c>
      <c r="F33" s="8">
        <f>SeptemberR!K32</f>
        <v>63</v>
      </c>
      <c r="G33" s="8">
        <f>SeptemberR!L32</f>
        <v>23319</v>
      </c>
      <c r="H33" s="8">
        <f>SeptemberR!M32</f>
        <v>88</v>
      </c>
      <c r="I33" s="8">
        <f>SeptemberR!N32</f>
        <v>37</v>
      </c>
      <c r="J33" s="8">
        <f>SeptemberR!B32</f>
        <v>2357</v>
      </c>
      <c r="K33" s="8">
        <f>SeptemberR!C32</f>
        <v>1500</v>
      </c>
      <c r="L33" s="8">
        <f>SeptemberR!D32</f>
        <v>857</v>
      </c>
      <c r="M33" s="8">
        <f>SeptemberR!U30</f>
        <v>201</v>
      </c>
      <c r="N33" s="8">
        <f>SeptemberR!G32</f>
        <v>317</v>
      </c>
      <c r="O33" s="8">
        <f>SeptemberR!O32</f>
        <v>2726</v>
      </c>
      <c r="P33" s="8">
        <f>SeptemberR!P32</f>
        <v>15</v>
      </c>
      <c r="Q33" s="8">
        <f>SeptemberR!Q32</f>
        <v>5</v>
      </c>
      <c r="R33" s="8">
        <f>SeptemberR!R32</f>
        <v>5</v>
      </c>
      <c r="S33" s="8">
        <f>SeptemberR!E32</f>
        <v>421</v>
      </c>
      <c r="T33" s="8">
        <f>SeptemberR!F32</f>
        <v>348</v>
      </c>
    </row>
    <row r="34" spans="1:20">
      <c r="A34" s="7" t="s">
        <v>37</v>
      </c>
      <c r="B34" s="7">
        <f>'YTD Totals'!B34</f>
        <v>22738</v>
      </c>
      <c r="C34" s="7">
        <f>August!D34</f>
        <v>22883</v>
      </c>
      <c r="D34" s="7">
        <f>SeptemberR!I33</f>
        <v>22899</v>
      </c>
      <c r="E34" s="7">
        <f>SeptemberR!J33</f>
        <v>97</v>
      </c>
      <c r="F34" s="7">
        <f>SeptemberR!K33</f>
        <v>81</v>
      </c>
      <c r="G34" s="7">
        <f>SeptemberR!L33</f>
        <v>22647</v>
      </c>
      <c r="H34" s="7">
        <f>SeptemberR!M33</f>
        <v>32</v>
      </c>
      <c r="I34" s="7">
        <f>SeptemberR!N33</f>
        <v>28</v>
      </c>
      <c r="J34" s="7">
        <f>SeptemberR!B33</f>
        <v>1483</v>
      </c>
      <c r="K34" s="7">
        <f>SeptemberR!C33</f>
        <v>1076</v>
      </c>
      <c r="L34" s="7">
        <f>SeptemberR!D33</f>
        <v>407</v>
      </c>
      <c r="M34" s="7">
        <f>SeptemberR!U31</f>
        <v>52</v>
      </c>
      <c r="N34" s="7">
        <f>SeptemberR!G33</f>
        <v>203</v>
      </c>
      <c r="O34" s="7">
        <f>SeptemberR!O33</f>
        <v>2619</v>
      </c>
      <c r="P34" s="7">
        <f>SeptemberR!P33</f>
        <v>4</v>
      </c>
      <c r="Q34" s="7">
        <f>SeptemberR!Q33</f>
        <v>4</v>
      </c>
      <c r="R34" s="7">
        <f>SeptemberR!R33</f>
        <v>0</v>
      </c>
      <c r="S34" s="7">
        <f>SeptemberR!E33</f>
        <v>395</v>
      </c>
      <c r="T34" s="7">
        <f>SeptemberR!F33</f>
        <v>515</v>
      </c>
    </row>
    <row r="35" spans="1:20">
      <c r="A35" s="8" t="s">
        <v>38</v>
      </c>
      <c r="B35" s="8">
        <f>'YTD Totals'!B35</f>
        <v>10154</v>
      </c>
      <c r="C35" s="8">
        <f>August!D35</f>
        <v>10222</v>
      </c>
      <c r="D35" s="8">
        <f>SeptemberR!I34</f>
        <v>10236</v>
      </c>
      <c r="E35" s="8">
        <f>SeptemberR!J34</f>
        <v>76</v>
      </c>
      <c r="F35" s="8">
        <f>SeptemberR!K34</f>
        <v>63</v>
      </c>
      <c r="G35" s="8">
        <f>SeptemberR!L34</f>
        <v>10075</v>
      </c>
      <c r="H35" s="8">
        <f>SeptemberR!M34</f>
        <v>7</v>
      </c>
      <c r="I35" s="8">
        <f>SeptemberR!N34</f>
        <v>12</v>
      </c>
      <c r="J35" s="8">
        <f>SeptemberR!B34</f>
        <v>870</v>
      </c>
      <c r="K35" s="8">
        <f>SeptemberR!C34</f>
        <v>466</v>
      </c>
      <c r="L35" s="8">
        <f>SeptemberR!D34</f>
        <v>404</v>
      </c>
      <c r="M35" s="8">
        <f>SeptemberR!U32</f>
        <v>92</v>
      </c>
      <c r="N35" s="8">
        <f>SeptemberR!G34</f>
        <v>142</v>
      </c>
      <c r="O35" s="8">
        <f>SeptemberR!O34</f>
        <v>1351</v>
      </c>
      <c r="P35" s="8">
        <f>SeptemberR!P34</f>
        <v>7</v>
      </c>
      <c r="Q35" s="8">
        <f>SeptemberR!Q34</f>
        <v>6</v>
      </c>
      <c r="R35" s="8">
        <f>SeptemberR!R34</f>
        <v>0</v>
      </c>
      <c r="S35" s="8">
        <f>SeptemberR!E34</f>
        <v>114</v>
      </c>
      <c r="T35" s="8">
        <f>SeptemberR!F34</f>
        <v>209</v>
      </c>
    </row>
    <row r="36" spans="1:20">
      <c r="A36" s="7" t="s">
        <v>39</v>
      </c>
      <c r="B36" s="7">
        <f>'YTD Totals'!B36</f>
        <v>66448</v>
      </c>
      <c r="C36" s="7">
        <f>August!D36</f>
        <v>66905</v>
      </c>
      <c r="D36" s="7">
        <f>SeptemberR!I35</f>
        <v>66972</v>
      </c>
      <c r="E36" s="7">
        <f>SeptemberR!J35</f>
        <v>378</v>
      </c>
      <c r="F36" s="7">
        <f>SeptemberR!K35</f>
        <v>316</v>
      </c>
      <c r="G36" s="7">
        <f>SeptemberR!L35</f>
        <v>64702</v>
      </c>
      <c r="H36" s="7">
        <f>SeptemberR!M35</f>
        <v>150</v>
      </c>
      <c r="I36" s="7">
        <f>SeptemberR!N35</f>
        <v>95</v>
      </c>
      <c r="J36" s="7">
        <f>SeptemberR!B35</f>
        <v>6365</v>
      </c>
      <c r="K36" s="7">
        <f>SeptemberR!C35</f>
        <v>3234</v>
      </c>
      <c r="L36" s="7">
        <f>SeptemberR!D35</f>
        <v>3131</v>
      </c>
      <c r="M36" s="7">
        <f>SeptemberR!U33</f>
        <v>405</v>
      </c>
      <c r="N36" s="7">
        <f>SeptemberR!G35</f>
        <v>694</v>
      </c>
      <c r="O36" s="7">
        <f>SeptemberR!O35</f>
        <v>13015</v>
      </c>
      <c r="P36" s="7">
        <f>SeptemberR!P35</f>
        <v>53</v>
      </c>
      <c r="Q36" s="7">
        <f>SeptemberR!Q35</f>
        <v>45</v>
      </c>
      <c r="R36" s="7">
        <f>SeptemberR!R35</f>
        <v>2</v>
      </c>
      <c r="S36" s="7">
        <f>SeptemberR!E35</f>
        <v>876</v>
      </c>
      <c r="T36" s="7">
        <f>SeptemberR!F35</f>
        <v>739</v>
      </c>
    </row>
    <row r="37" spans="1:20">
      <c r="A37" s="8" t="s">
        <v>40</v>
      </c>
      <c r="B37" s="8">
        <f>'YTD Totals'!B37</f>
        <v>21257</v>
      </c>
      <c r="C37" s="8">
        <f>August!D37</f>
        <v>21195</v>
      </c>
      <c r="D37" s="8">
        <f>SeptemberR!I36</f>
        <v>21122</v>
      </c>
      <c r="E37" s="8">
        <f>SeptemberR!J36</f>
        <v>50</v>
      </c>
      <c r="F37" s="8">
        <f>SeptemberR!K36</f>
        <v>123</v>
      </c>
      <c r="G37" s="8">
        <f>SeptemberR!L36</f>
        <v>20824</v>
      </c>
      <c r="H37" s="8">
        <f>SeptemberR!M36</f>
        <v>9</v>
      </c>
      <c r="I37" s="8">
        <f>SeptemberR!N36</f>
        <v>7</v>
      </c>
      <c r="J37" s="8">
        <f>SeptemberR!B36</f>
        <v>1040</v>
      </c>
      <c r="K37" s="8">
        <f>SeptemberR!C36</f>
        <v>557</v>
      </c>
      <c r="L37" s="8">
        <f>SeptemberR!D36</f>
        <v>483</v>
      </c>
      <c r="M37" s="8">
        <f>SeptemberR!U34</f>
        <v>62</v>
      </c>
      <c r="N37" s="8">
        <f>SeptemberR!G36</f>
        <v>124</v>
      </c>
      <c r="O37" s="8">
        <f>SeptemberR!O36</f>
        <v>1372</v>
      </c>
      <c r="P37" s="8">
        <f>SeptemberR!P36</f>
        <v>4</v>
      </c>
      <c r="Q37" s="8">
        <f>SeptemberR!Q36</f>
        <v>4</v>
      </c>
      <c r="R37" s="8">
        <f>SeptemberR!R36</f>
        <v>0</v>
      </c>
      <c r="S37" s="8">
        <f>SeptemberR!E36</f>
        <v>331</v>
      </c>
      <c r="T37" s="8">
        <f>SeptemberR!F36</f>
        <v>173</v>
      </c>
    </row>
    <row r="38" spans="1:20">
      <c r="A38" s="7" t="s">
        <v>41</v>
      </c>
      <c r="B38" s="7">
        <f>'YTD Totals'!B38</f>
        <v>32372</v>
      </c>
      <c r="C38" s="7">
        <f>August!D38</f>
        <v>32210</v>
      </c>
      <c r="D38" s="7">
        <f>SeptemberR!I37</f>
        <v>32296</v>
      </c>
      <c r="E38" s="7">
        <f>SeptemberR!J37</f>
        <v>175</v>
      </c>
      <c r="F38" s="7">
        <f>SeptemberR!K37</f>
        <v>89</v>
      </c>
      <c r="G38" s="7">
        <f>SeptemberR!L37</f>
        <v>31103</v>
      </c>
      <c r="H38" s="7">
        <f>SeptemberR!M37</f>
        <v>67</v>
      </c>
      <c r="I38" s="7">
        <f>SeptemberR!N37</f>
        <v>64</v>
      </c>
      <c r="J38" s="7">
        <f>SeptemberR!B37</f>
        <v>1943</v>
      </c>
      <c r="K38" s="7">
        <f>SeptemberR!C37</f>
        <v>893</v>
      </c>
      <c r="L38" s="7">
        <f>SeptemberR!D37</f>
        <v>1050</v>
      </c>
      <c r="M38" s="7">
        <f>SeptemberR!U35</f>
        <v>161</v>
      </c>
      <c r="N38" s="7">
        <f>SeptemberR!G37</f>
        <v>255</v>
      </c>
      <c r="O38" s="7">
        <f>SeptemberR!O37</f>
        <v>6008</v>
      </c>
      <c r="P38" s="7">
        <f>SeptemberR!P37</f>
        <v>16</v>
      </c>
      <c r="Q38" s="7">
        <f>SeptemberR!Q37</f>
        <v>9</v>
      </c>
      <c r="R38" s="7">
        <f>SeptemberR!R37</f>
        <v>31</v>
      </c>
      <c r="S38" s="7">
        <f>SeptemberR!E37</f>
        <v>355</v>
      </c>
      <c r="T38" s="7">
        <f>SeptemberR!F37</f>
        <v>255</v>
      </c>
    </row>
    <row r="39" spans="1:20">
      <c r="A39" s="8" t="s">
        <v>42</v>
      </c>
      <c r="B39" s="8">
        <f>'YTD Totals'!B39</f>
        <v>8558</v>
      </c>
      <c r="C39" s="8">
        <f>August!D39</f>
        <v>8629</v>
      </c>
      <c r="D39" s="8">
        <f>SeptemberR!I38</f>
        <v>8668</v>
      </c>
      <c r="E39" s="8">
        <f>SeptemberR!J38</f>
        <v>40</v>
      </c>
      <c r="F39" s="8">
        <f>SeptemberR!K38</f>
        <v>0</v>
      </c>
      <c r="G39" s="8">
        <f>SeptemberR!L38</f>
        <v>8664</v>
      </c>
      <c r="H39" s="8">
        <f>SeptemberR!M38</f>
        <v>25</v>
      </c>
      <c r="I39" s="8">
        <f>SeptemberR!N38</f>
        <v>0</v>
      </c>
      <c r="J39" s="8">
        <f>SeptemberR!B38</f>
        <v>127</v>
      </c>
      <c r="K39" s="8">
        <f>SeptemberR!C38</f>
        <v>112</v>
      </c>
      <c r="L39" s="8">
        <f>SeptemberR!D38</f>
        <v>15</v>
      </c>
      <c r="M39" s="8">
        <f>SeptemberR!U36</f>
        <v>0</v>
      </c>
      <c r="N39" s="8">
        <f>SeptemberR!G38</f>
        <v>19</v>
      </c>
      <c r="O39" s="8">
        <f>SeptemberR!O38</f>
        <v>222</v>
      </c>
      <c r="P39" s="8">
        <f>SeptemberR!P38</f>
        <v>0</v>
      </c>
      <c r="Q39" s="8">
        <f>SeptemberR!Q38</f>
        <v>0</v>
      </c>
      <c r="R39" s="8">
        <f>SeptemberR!R38</f>
        <v>0</v>
      </c>
      <c r="S39" s="8">
        <f>SeptemberR!E38</f>
        <v>81</v>
      </c>
      <c r="T39" s="8">
        <f>SeptemberR!F38</f>
        <v>50</v>
      </c>
    </row>
    <row r="40" spans="1:20">
      <c r="A40" s="10" t="s">
        <v>43</v>
      </c>
      <c r="B40" s="10">
        <f>'YTD Totals'!B40</f>
        <v>10804</v>
      </c>
      <c r="C40" s="10">
        <f>August!D40</f>
        <v>10969</v>
      </c>
      <c r="D40" s="10">
        <f>SeptemberR!I39</f>
        <v>11060</v>
      </c>
      <c r="E40" s="10">
        <f>SeptemberR!J39</f>
        <v>126</v>
      </c>
      <c r="F40" s="10">
        <f>SeptemberR!K39</f>
        <v>35</v>
      </c>
      <c r="G40" s="10">
        <f>SeptemberR!L39</f>
        <v>9634</v>
      </c>
      <c r="H40" s="10">
        <f>SeptemberR!M39</f>
        <v>24</v>
      </c>
      <c r="I40" s="10">
        <f>SeptemberR!N39</f>
        <v>11</v>
      </c>
      <c r="J40" s="10">
        <f>SeptemberR!B39</f>
        <v>486</v>
      </c>
      <c r="K40" s="10">
        <f>SeptemberR!C39</f>
        <v>6</v>
      </c>
      <c r="L40" s="10">
        <f>SeptemberR!D39</f>
        <v>480</v>
      </c>
      <c r="M40" s="10"/>
      <c r="N40" s="10">
        <f>SeptemberR!G39</f>
        <v>108</v>
      </c>
      <c r="O40" s="10">
        <f>SeptemberR!O39</f>
        <v>233</v>
      </c>
      <c r="P40" s="10">
        <f>SeptemberR!P39</f>
        <v>0</v>
      </c>
      <c r="Q40" s="10">
        <f>SeptemberR!Q39</f>
        <v>3</v>
      </c>
      <c r="R40" s="10">
        <f>SeptemberR!R39</f>
        <v>0</v>
      </c>
      <c r="S40" s="10">
        <f>SeptemberR!E39</f>
        <v>74</v>
      </c>
      <c r="T40" s="10">
        <f>SeptemberR!F39</f>
        <v>23</v>
      </c>
    </row>
    <row r="41" spans="1:20">
      <c r="A41" s="10" t="s">
        <v>44</v>
      </c>
      <c r="B41" s="10">
        <f>'YTD Totals'!B41</f>
        <v>19580</v>
      </c>
      <c r="C41" s="10">
        <f>August!D41</f>
        <v>19581</v>
      </c>
      <c r="D41" s="10">
        <f>SeptemberR!I40</f>
        <v>19584</v>
      </c>
      <c r="E41" s="10">
        <f>SeptemberR!J40</f>
        <v>7</v>
      </c>
      <c r="F41" s="10">
        <f>SeptemberR!K40</f>
        <v>13</v>
      </c>
      <c r="G41" s="10">
        <f>SeptemberR!L40</f>
        <v>15421</v>
      </c>
      <c r="H41" s="10">
        <f>SeptemberR!M40</f>
        <v>2</v>
      </c>
      <c r="I41" s="10">
        <f>SeptemberR!N40</f>
        <v>3</v>
      </c>
      <c r="J41" s="10">
        <f>SeptemberR!B40</f>
        <v>2634</v>
      </c>
      <c r="K41" s="10">
        <f>SeptemberR!C40</f>
        <v>1</v>
      </c>
      <c r="L41" s="10">
        <f>SeptemberR!D40</f>
        <v>2633</v>
      </c>
      <c r="M41" s="10"/>
      <c r="N41" s="10">
        <f>SeptemberR!G40</f>
        <v>376</v>
      </c>
      <c r="O41" s="10">
        <f>SeptemberR!O40</f>
        <v>665</v>
      </c>
      <c r="P41" s="10">
        <f>SeptemberR!P40</f>
        <v>11</v>
      </c>
      <c r="Q41" s="10">
        <f>SeptemberR!Q40</f>
        <v>48</v>
      </c>
      <c r="R41" s="10">
        <f>SeptemberR!R40</f>
        <v>8</v>
      </c>
      <c r="S41" s="10">
        <f>SeptemberR!E40</f>
        <v>119</v>
      </c>
      <c r="T41" s="10">
        <f>SeptemberR!F40</f>
        <v>48</v>
      </c>
    </row>
    <row r="42" spans="1:20">
      <c r="A42" s="10" t="s">
        <v>45</v>
      </c>
      <c r="B42" s="10">
        <f>'YTD Totals'!B42</f>
        <v>3730</v>
      </c>
      <c r="C42" s="10">
        <f>August!D42</f>
        <v>3730</v>
      </c>
      <c r="D42" s="10">
        <f>SeptemberR!I41</f>
        <v>3730</v>
      </c>
      <c r="E42" s="10">
        <f>SeptemberR!J41</f>
        <v>0</v>
      </c>
      <c r="F42" s="10">
        <f>SeptemberR!K41</f>
        <v>0</v>
      </c>
      <c r="G42" s="10">
        <f>SeptemberR!L41</f>
        <v>3478</v>
      </c>
      <c r="H42" s="10">
        <f>SeptemberR!M41</f>
        <v>0</v>
      </c>
      <c r="I42" s="10">
        <f>SeptemberR!N41</f>
        <v>0</v>
      </c>
      <c r="J42" s="10">
        <f>SeptemberR!B41</f>
        <v>97</v>
      </c>
      <c r="K42" s="10">
        <f>SeptemberR!C41</f>
        <v>75</v>
      </c>
      <c r="L42" s="10">
        <f>SeptemberR!D41</f>
        <v>22</v>
      </c>
      <c r="M42" s="10"/>
      <c r="N42" s="10">
        <f>SeptemberR!G41</f>
        <v>69</v>
      </c>
      <c r="O42" s="10">
        <f>SeptemberR!O41</f>
        <v>363</v>
      </c>
      <c r="P42" s="10">
        <f>SeptemberR!P41</f>
        <v>0</v>
      </c>
      <c r="Q42" s="10">
        <f>SeptemberR!Q41</f>
        <v>21</v>
      </c>
      <c r="R42" s="10">
        <f>SeptemberR!R41</f>
        <v>0</v>
      </c>
      <c r="S42" s="10">
        <f>SeptemberR!E41</f>
        <v>19</v>
      </c>
      <c r="T42" s="10">
        <f>SeptemberR!F41</f>
        <v>44</v>
      </c>
    </row>
    <row r="43" spans="1:20">
      <c r="A43" s="10" t="s">
        <v>46</v>
      </c>
      <c r="B43" s="10">
        <f>'YTD Totals'!B43</f>
        <v>4938</v>
      </c>
      <c r="C43" s="10">
        <f>August!D43</f>
        <v>4930</v>
      </c>
      <c r="D43" s="10">
        <f>SeptemberR!I42</f>
        <v>4912</v>
      </c>
      <c r="E43" s="10">
        <f>SeptemberR!J42</f>
        <v>0</v>
      </c>
      <c r="F43" s="10">
        <f>SeptemberR!K42</f>
        <v>18</v>
      </c>
      <c r="G43" s="10">
        <f>SeptemberR!L42</f>
        <v>4282</v>
      </c>
      <c r="H43" s="10">
        <f>SeptemberR!M42</f>
        <v>0</v>
      </c>
      <c r="I43" s="10">
        <f>SeptemberR!N42</f>
        <v>0</v>
      </c>
      <c r="J43" s="10">
        <f>SeptemberR!B42</f>
        <v>185</v>
      </c>
      <c r="K43" s="10">
        <f>SeptemberR!C42</f>
        <v>2</v>
      </c>
      <c r="L43" s="10">
        <f>SeptemberR!D42</f>
        <v>183</v>
      </c>
      <c r="M43" s="10"/>
      <c r="N43" s="10">
        <f>SeptemberR!G42</f>
        <v>86</v>
      </c>
      <c r="O43" s="10">
        <f>SeptemberR!O42</f>
        <v>203</v>
      </c>
      <c r="P43" s="10">
        <f>SeptemberR!P42</f>
        <v>0</v>
      </c>
      <c r="Q43" s="10">
        <f>SeptemberR!Q42</f>
        <v>2</v>
      </c>
      <c r="R43" s="10">
        <f>SeptemberR!R42</f>
        <v>1</v>
      </c>
      <c r="S43" s="10">
        <f>SeptemberR!E42</f>
        <v>3</v>
      </c>
      <c r="T43" s="10">
        <f>SeptemberR!F42</f>
        <v>7</v>
      </c>
    </row>
    <row r="44" spans="1:20">
      <c r="A44" s="10" t="s">
        <v>47</v>
      </c>
      <c r="B44" s="10">
        <f>'YTD Totals'!B44</f>
        <v>13451</v>
      </c>
      <c r="C44" s="10">
        <f>August!D44</f>
        <v>13450</v>
      </c>
      <c r="D44" s="10">
        <f>SeptemberR!I43</f>
        <v>13428</v>
      </c>
      <c r="E44" s="10">
        <f>SeptemberR!J43</f>
        <v>1</v>
      </c>
      <c r="F44" s="10">
        <f>SeptemberR!K43</f>
        <v>23</v>
      </c>
      <c r="G44" s="10">
        <f>SeptemberR!L43</f>
        <v>9517</v>
      </c>
      <c r="H44" s="10">
        <f>SeptemberR!M43</f>
        <v>0</v>
      </c>
      <c r="I44" s="10">
        <f>SeptemberR!N43</f>
        <v>8</v>
      </c>
      <c r="J44" s="10">
        <f>SeptemberR!B43</f>
        <v>241</v>
      </c>
      <c r="K44" s="10">
        <f>SeptemberR!C43</f>
        <v>0</v>
      </c>
      <c r="L44" s="10">
        <f>SeptemberR!D43</f>
        <v>241</v>
      </c>
      <c r="M44" s="10"/>
      <c r="N44" s="10">
        <f>SeptemberR!G43</f>
        <v>72</v>
      </c>
      <c r="O44" s="10">
        <f>SeptemberR!O43</f>
        <v>209</v>
      </c>
      <c r="P44" s="10">
        <f>SeptemberR!P43</f>
        <v>3</v>
      </c>
      <c r="Q44" s="10">
        <f>SeptemberR!Q43</f>
        <v>3</v>
      </c>
      <c r="R44" s="10">
        <f>SeptemberR!R43</f>
        <v>0</v>
      </c>
      <c r="S44" s="10">
        <f>SeptemberR!E43</f>
        <v>28</v>
      </c>
      <c r="T44" s="10">
        <f>SeptemberR!F43</f>
        <v>1</v>
      </c>
    </row>
    <row r="45" spans="1:20">
      <c r="A45" s="11" t="s">
        <v>69</v>
      </c>
      <c r="B45" s="11">
        <f>'YTD Totals'!B45</f>
        <v>52503</v>
      </c>
      <c r="C45" s="11">
        <f>SUM(C40:C44)</f>
        <v>52660</v>
      </c>
      <c r="D45" s="11">
        <f t="shared" ref="D45:L45" si="2">SUM(D40:D44)</f>
        <v>52714</v>
      </c>
      <c r="E45" s="11">
        <f t="shared" si="2"/>
        <v>134</v>
      </c>
      <c r="F45" s="11">
        <f t="shared" si="2"/>
        <v>89</v>
      </c>
      <c r="G45" s="11">
        <f t="shared" si="2"/>
        <v>42332</v>
      </c>
      <c r="H45" s="11">
        <f t="shared" si="2"/>
        <v>26</v>
      </c>
      <c r="I45" s="11">
        <f t="shared" si="2"/>
        <v>22</v>
      </c>
      <c r="J45" s="11">
        <f t="shared" si="2"/>
        <v>3643</v>
      </c>
      <c r="K45" s="11">
        <f t="shared" si="2"/>
        <v>84</v>
      </c>
      <c r="L45" s="11">
        <f t="shared" si="2"/>
        <v>3559</v>
      </c>
      <c r="M45" s="11"/>
      <c r="N45" s="11">
        <f t="shared" ref="N45:T45" si="3">SUM(N40:N44)</f>
        <v>711</v>
      </c>
      <c r="O45" s="11">
        <f t="shared" si="3"/>
        <v>1673</v>
      </c>
      <c r="P45" s="11">
        <f>SUM(Q40:Q44)</f>
        <v>77</v>
      </c>
      <c r="Q45" s="11">
        <f>SUM(P40:P44)</f>
        <v>14</v>
      </c>
      <c r="R45" s="11">
        <f t="shared" si="3"/>
        <v>9</v>
      </c>
      <c r="S45" s="11">
        <f t="shared" si="3"/>
        <v>243</v>
      </c>
      <c r="T45" s="11">
        <f t="shared" si="3"/>
        <v>123</v>
      </c>
    </row>
    <row r="46" spans="1:20">
      <c r="A46" s="8" t="s">
        <v>48</v>
      </c>
      <c r="B46" s="8">
        <f>'YTD Totals'!B46</f>
        <v>7188</v>
      </c>
      <c r="C46" s="8">
        <f>August!D46</f>
        <v>7152</v>
      </c>
      <c r="D46" s="8">
        <f>SeptemberR!I44</f>
        <v>7169</v>
      </c>
      <c r="E46" s="8">
        <f>SeptemberR!J44</f>
        <v>35</v>
      </c>
      <c r="F46" s="8">
        <f>SeptemberR!K44</f>
        <v>18</v>
      </c>
      <c r="G46" s="8">
        <f>SeptemberR!L44</f>
        <v>7032</v>
      </c>
      <c r="H46" s="8">
        <f>SeptemberR!M44</f>
        <v>4</v>
      </c>
      <c r="I46" s="8">
        <f>SeptemberR!N44</f>
        <v>7</v>
      </c>
      <c r="J46" s="8">
        <f>SeptemberR!B44</f>
        <v>186</v>
      </c>
      <c r="K46" s="8">
        <f>SeptemberR!C44</f>
        <v>109</v>
      </c>
      <c r="L46" s="8">
        <f>SeptemberR!D44</f>
        <v>77</v>
      </c>
      <c r="M46" s="8">
        <f>SeptemberR!U37</f>
        <v>9</v>
      </c>
      <c r="N46" s="8">
        <f>SeptemberR!G44</f>
        <v>32</v>
      </c>
      <c r="O46" s="8">
        <f>SeptemberR!O44</f>
        <v>377</v>
      </c>
      <c r="P46" s="8">
        <f>SeptemberR!P44</f>
        <v>3</v>
      </c>
      <c r="Q46" s="8">
        <f>SeptemberR!Q44</f>
        <v>4</v>
      </c>
      <c r="R46" s="8">
        <f>SeptemberR!R44</f>
        <v>0</v>
      </c>
      <c r="S46" s="8">
        <f>SeptemberR!E44</f>
        <v>79</v>
      </c>
      <c r="T46" s="8">
        <f>SeptemberR!F44</f>
        <v>64</v>
      </c>
    </row>
    <row r="47" spans="1:20">
      <c r="A47" s="7" t="s">
        <v>49</v>
      </c>
      <c r="B47" s="7">
        <f>'YTD Totals'!B47</f>
        <v>7678</v>
      </c>
      <c r="C47" s="7">
        <f>August!D47</f>
        <v>7745</v>
      </c>
      <c r="D47" s="7">
        <f>SeptemberR!I45</f>
        <v>7784</v>
      </c>
      <c r="E47" s="7">
        <f>SeptemberR!J45</f>
        <v>44</v>
      </c>
      <c r="F47" s="7">
        <f>SeptemberR!K45</f>
        <v>5</v>
      </c>
      <c r="G47" s="7">
        <f>SeptemberR!L45</f>
        <v>7752</v>
      </c>
      <c r="H47" s="7">
        <f>SeptemberR!M45</f>
        <v>12</v>
      </c>
      <c r="I47" s="7">
        <f>SeptemberR!N45</f>
        <v>1</v>
      </c>
      <c r="J47" s="7">
        <f>SeptemberR!B45</f>
        <v>407</v>
      </c>
      <c r="K47" s="7">
        <f>SeptemberR!C45</f>
        <v>245</v>
      </c>
      <c r="L47" s="7">
        <f>SeptemberR!D45</f>
        <v>162</v>
      </c>
      <c r="M47" s="7">
        <f>SeptemberR!U38</f>
        <v>19</v>
      </c>
      <c r="N47" s="7">
        <f>SeptemberR!G45</f>
        <v>38</v>
      </c>
      <c r="O47" s="7">
        <f>SeptemberR!O45</f>
        <v>262</v>
      </c>
      <c r="P47" s="7">
        <f>SeptemberR!P45</f>
        <v>2</v>
      </c>
      <c r="Q47" s="7">
        <f>SeptemberR!Q45</f>
        <v>0</v>
      </c>
      <c r="R47" s="7">
        <f>SeptemberR!R45</f>
        <v>0</v>
      </c>
      <c r="S47" s="7">
        <f>SeptemberR!E45</f>
        <v>124</v>
      </c>
      <c r="T47" s="7">
        <f>SeptemberR!F45</f>
        <v>90</v>
      </c>
    </row>
    <row r="48" spans="1:20">
      <c r="A48" s="8" t="s">
        <v>50</v>
      </c>
      <c r="B48" s="8">
        <f>'YTD Totals'!B48</f>
        <v>15339</v>
      </c>
      <c r="C48" s="8">
        <f>August!D48</f>
        <v>15430</v>
      </c>
      <c r="D48" s="8">
        <f>SeptemberR!I46</f>
        <v>15525</v>
      </c>
      <c r="E48" s="8">
        <f>SeptemberR!J46</f>
        <v>127</v>
      </c>
      <c r="F48" s="8">
        <f>SeptemberR!K46</f>
        <v>33</v>
      </c>
      <c r="G48" s="8">
        <f>SeptemberR!L46</f>
        <v>15459</v>
      </c>
      <c r="H48" s="8">
        <f>SeptemberR!M46</f>
        <v>35</v>
      </c>
      <c r="I48" s="8">
        <f>SeptemberR!N46</f>
        <v>15</v>
      </c>
      <c r="J48" s="8">
        <f>SeptemberR!B46</f>
        <v>1741</v>
      </c>
      <c r="K48" s="8">
        <f>SeptemberR!C46</f>
        <v>806</v>
      </c>
      <c r="L48" s="8">
        <f>SeptemberR!D46</f>
        <v>935</v>
      </c>
      <c r="M48" s="8">
        <f>SeptemberR!U39</f>
        <v>61</v>
      </c>
      <c r="N48" s="8">
        <f>SeptemberR!G46</f>
        <v>221</v>
      </c>
      <c r="O48" s="8">
        <f>SeptemberR!O46</f>
        <v>1452</v>
      </c>
      <c r="P48" s="8">
        <f>SeptemberR!P46</f>
        <v>6</v>
      </c>
      <c r="Q48" s="8">
        <f>SeptemberR!Q46</f>
        <v>7</v>
      </c>
      <c r="R48" s="8">
        <f>SeptemberR!R46</f>
        <v>1</v>
      </c>
      <c r="S48" s="8">
        <f>SeptemberR!E46</f>
        <v>468</v>
      </c>
      <c r="T48" s="8">
        <f>SeptemberR!F46</f>
        <v>349</v>
      </c>
    </row>
    <row r="49" spans="1:20">
      <c r="A49" s="7" t="s">
        <v>51</v>
      </c>
      <c r="B49" s="7">
        <f>'YTD Totals'!B49</f>
        <v>32621</v>
      </c>
      <c r="C49" s="7">
        <f>August!D49</f>
        <v>32150</v>
      </c>
      <c r="D49" s="7">
        <f>SeptemberR!I47</f>
        <v>32074</v>
      </c>
      <c r="E49" s="7">
        <f>SeptemberR!J47</f>
        <v>253</v>
      </c>
      <c r="F49" s="7">
        <f>SeptemberR!K47</f>
        <v>328</v>
      </c>
      <c r="G49" s="7">
        <f>SeptemberR!L47</f>
        <v>31114</v>
      </c>
      <c r="H49" s="7">
        <f>SeptemberR!M47</f>
        <v>51</v>
      </c>
      <c r="I49" s="7">
        <f>SeptemberR!N47</f>
        <v>114</v>
      </c>
      <c r="J49" s="7">
        <f>SeptemberR!B47</f>
        <v>4027</v>
      </c>
      <c r="K49" s="7">
        <f>SeptemberR!C47</f>
        <v>1109</v>
      </c>
      <c r="L49" s="7">
        <f>SeptemberR!D47</f>
        <v>2918</v>
      </c>
      <c r="M49" s="7">
        <f>SeptemberR!U24</f>
        <v>188</v>
      </c>
      <c r="N49" s="7">
        <f>SeptemberR!G47</f>
        <v>306</v>
      </c>
      <c r="O49" s="7">
        <f>SeptemberR!O47</f>
        <v>1702</v>
      </c>
      <c r="P49" s="7">
        <f>SeptemberR!P47</f>
        <v>9</v>
      </c>
      <c r="Q49" s="7">
        <f>SeptemberR!Q47</f>
        <v>0</v>
      </c>
      <c r="R49" s="7">
        <f>SeptemberR!R47</f>
        <v>1</v>
      </c>
      <c r="S49" s="7">
        <f>SeptemberR!E47</f>
        <v>508</v>
      </c>
      <c r="T49" s="7">
        <f>SeptemberR!F47</f>
        <v>603</v>
      </c>
    </row>
    <row r="50" spans="1:20">
      <c r="A50" s="8" t="s">
        <v>52</v>
      </c>
      <c r="B50" s="8">
        <f>'YTD Totals'!B50</f>
        <v>23275</v>
      </c>
      <c r="C50" s="8">
        <f>August!D50</f>
        <v>23252</v>
      </c>
      <c r="D50" s="8">
        <f>SeptemberR!I48</f>
        <v>23225</v>
      </c>
      <c r="E50" s="8">
        <f>SeptemberR!J48</f>
        <v>108</v>
      </c>
      <c r="F50" s="8">
        <f>SeptemberR!K48</f>
        <v>136</v>
      </c>
      <c r="G50" s="8">
        <f>SeptemberR!L48</f>
        <v>23117</v>
      </c>
      <c r="H50" s="8">
        <f>SeptemberR!M48</f>
        <v>57</v>
      </c>
      <c r="I50" s="8">
        <f>SeptemberR!N48</f>
        <v>15</v>
      </c>
      <c r="J50" s="8">
        <f>SeptemberR!B48</f>
        <v>2126</v>
      </c>
      <c r="K50" s="8">
        <f>SeptemberR!C48</f>
        <v>885</v>
      </c>
      <c r="L50" s="8">
        <f>SeptemberR!D48</f>
        <v>1241</v>
      </c>
      <c r="M50" s="8">
        <f>SeptemberR!U40</f>
        <v>231</v>
      </c>
      <c r="N50" s="8">
        <f>SeptemberR!G48</f>
        <v>256</v>
      </c>
      <c r="O50" s="8">
        <f>SeptemberR!O48</f>
        <v>1867</v>
      </c>
      <c r="P50" s="8">
        <f>SeptemberR!P48</f>
        <v>12</v>
      </c>
      <c r="Q50" s="8">
        <f>SeptemberR!Q48</f>
        <v>7</v>
      </c>
      <c r="R50" s="8">
        <f>SeptemberR!R48</f>
        <v>1</v>
      </c>
      <c r="S50" s="8">
        <f>SeptemberR!E48</f>
        <v>430</v>
      </c>
      <c r="T50" s="8">
        <f>SeptemberR!F48</f>
        <v>153</v>
      </c>
    </row>
    <row r="51" spans="1:20">
      <c r="A51" s="7" t="s">
        <v>53</v>
      </c>
      <c r="B51" s="7">
        <f>'YTD Totals'!B51</f>
        <v>10987</v>
      </c>
      <c r="C51" s="7">
        <f>August!D51</f>
        <v>11075</v>
      </c>
      <c r="D51" s="7">
        <f>SeptemberR!I49</f>
        <v>11037</v>
      </c>
      <c r="E51" s="7">
        <f>SeptemberR!J49</f>
        <v>91</v>
      </c>
      <c r="F51" s="7">
        <f>SeptemberR!K49</f>
        <v>130</v>
      </c>
      <c r="G51" s="7">
        <f>SeptemberR!L49</f>
        <v>10465</v>
      </c>
      <c r="H51" s="7">
        <f>SeptemberR!M49</f>
        <v>19</v>
      </c>
      <c r="I51" s="7">
        <f>SeptemberR!N49</f>
        <v>19</v>
      </c>
      <c r="J51" s="7">
        <f>SeptemberR!B49</f>
        <v>1004</v>
      </c>
      <c r="K51" s="7">
        <f>SeptemberR!C49</f>
        <v>326</v>
      </c>
      <c r="L51" s="7">
        <f>SeptemberR!D49</f>
        <v>678</v>
      </c>
      <c r="M51" s="7">
        <f>SeptemberR!U41</f>
        <v>88</v>
      </c>
      <c r="N51" s="7">
        <f>SeptemberR!G49</f>
        <v>119</v>
      </c>
      <c r="O51" s="7">
        <f>SeptemberR!O49</f>
        <v>1150</v>
      </c>
      <c r="P51" s="7">
        <f>SeptemberR!P49</f>
        <v>1</v>
      </c>
      <c r="Q51" s="7">
        <f>SeptemberR!Q49</f>
        <v>2</v>
      </c>
      <c r="R51" s="7">
        <f>SeptemberR!R49</f>
        <v>0</v>
      </c>
      <c r="S51" s="7">
        <f>SeptemberR!E49</f>
        <v>93</v>
      </c>
      <c r="T51" s="7">
        <f>SeptemberR!F49</f>
        <v>174</v>
      </c>
    </row>
    <row r="52" spans="1:20">
      <c r="A52" s="8" t="s">
        <v>54</v>
      </c>
      <c r="B52" s="8">
        <f>'YTD Totals'!B52</f>
        <v>29873</v>
      </c>
      <c r="C52" s="8">
        <f>August!D52</f>
        <v>29827</v>
      </c>
      <c r="D52" s="8">
        <f>SeptemberR!I50</f>
        <v>29956</v>
      </c>
      <c r="E52" s="8">
        <f>SeptemberR!J50</f>
        <v>260</v>
      </c>
      <c r="F52" s="8">
        <f>SeptemberR!K50</f>
        <v>131</v>
      </c>
      <c r="G52" s="8">
        <f>SeptemberR!L50</f>
        <v>29567</v>
      </c>
      <c r="H52" s="8">
        <f>SeptemberR!M50</f>
        <v>176</v>
      </c>
      <c r="I52" s="8">
        <f>SeptemberR!N50</f>
        <v>23</v>
      </c>
      <c r="J52" s="8">
        <f>SeptemberR!B50</f>
        <v>1565</v>
      </c>
      <c r="K52" s="8">
        <f>SeptemberR!C50</f>
        <v>877</v>
      </c>
      <c r="L52" s="8">
        <f>SeptemberR!D50</f>
        <v>688</v>
      </c>
      <c r="M52" s="8">
        <f>SeptemberR!U42</f>
        <v>387</v>
      </c>
      <c r="N52" s="8">
        <f>SeptemberR!G50</f>
        <v>254</v>
      </c>
      <c r="O52" s="8">
        <f>SeptemberR!O50</f>
        <v>4880</v>
      </c>
      <c r="P52" s="8">
        <f>SeptemberR!P50</f>
        <v>32</v>
      </c>
      <c r="Q52" s="8">
        <f>SeptemberR!Q50</f>
        <v>13</v>
      </c>
      <c r="R52" s="8">
        <f>SeptemberR!R50</f>
        <v>2</v>
      </c>
      <c r="S52" s="8">
        <f>SeptemberR!E50</f>
        <v>398</v>
      </c>
      <c r="T52" s="8">
        <f>SeptemberR!F50</f>
        <v>450</v>
      </c>
    </row>
    <row r="53" spans="1:20">
      <c r="A53" s="7" t="s">
        <v>55</v>
      </c>
      <c r="B53" s="7">
        <f>'YTD Totals'!B53</f>
        <v>10952</v>
      </c>
      <c r="C53" s="7">
        <f>August!D53</f>
        <v>11028</v>
      </c>
      <c r="D53" s="7">
        <f>SeptemberR!I51</f>
        <v>11065</v>
      </c>
      <c r="E53" s="7">
        <f>SeptemberR!J51</f>
        <v>41</v>
      </c>
      <c r="F53" s="7">
        <f>SeptemberR!K51</f>
        <v>3</v>
      </c>
      <c r="G53" s="7">
        <f>SeptemberR!L51</f>
        <v>10987</v>
      </c>
      <c r="H53" s="7">
        <f>SeptemberR!M51</f>
        <v>4</v>
      </c>
      <c r="I53" s="7">
        <f>SeptemberR!N51</f>
        <v>0</v>
      </c>
      <c r="J53" s="7">
        <f>SeptemberR!B51</f>
        <v>419</v>
      </c>
      <c r="K53" s="7">
        <f>SeptemberR!C51</f>
        <v>248</v>
      </c>
      <c r="L53" s="7">
        <f>SeptemberR!D51</f>
        <v>171</v>
      </c>
      <c r="M53" s="7">
        <f>SeptemberR!U13</f>
        <v>8</v>
      </c>
      <c r="N53" s="7">
        <f>SeptemberR!G51</f>
        <v>68</v>
      </c>
      <c r="O53" s="7">
        <f>SeptemberR!O51</f>
        <v>668</v>
      </c>
      <c r="P53" s="7">
        <f>SeptemberR!P51</f>
        <v>1</v>
      </c>
      <c r="Q53" s="7">
        <f>SeptemberR!Q51</f>
        <v>3</v>
      </c>
      <c r="R53" s="7">
        <f>SeptemberR!R51</f>
        <v>0</v>
      </c>
      <c r="S53" s="7">
        <f>SeptemberR!E51</f>
        <v>99</v>
      </c>
      <c r="T53" s="7">
        <f>SeptemberR!F51</f>
        <v>121</v>
      </c>
    </row>
    <row r="54" spans="1:20">
      <c r="A54" s="8" t="s">
        <v>56</v>
      </c>
      <c r="B54" s="8">
        <f>'YTD Totals'!B54</f>
        <v>22764</v>
      </c>
      <c r="C54" s="8">
        <f>August!D54</f>
        <v>22870</v>
      </c>
      <c r="D54" s="8">
        <f>SeptemberR!I52</f>
        <v>22859</v>
      </c>
      <c r="E54" s="8">
        <f>SeptemberR!J52</f>
        <v>69</v>
      </c>
      <c r="F54" s="8">
        <f>SeptemberR!K52</f>
        <v>82</v>
      </c>
      <c r="G54" s="8">
        <f>SeptemberR!L52</f>
        <v>22136</v>
      </c>
      <c r="H54" s="8">
        <f>SeptemberR!M52</f>
        <v>46</v>
      </c>
      <c r="I54" s="8">
        <f>SeptemberR!N52</f>
        <v>16</v>
      </c>
      <c r="J54" s="8">
        <f>SeptemberR!B52</f>
        <v>2301</v>
      </c>
      <c r="K54" s="8">
        <f>SeptemberR!C52</f>
        <v>826</v>
      </c>
      <c r="L54" s="8">
        <f>SeptemberR!D52</f>
        <v>1475</v>
      </c>
      <c r="M54" s="8">
        <f>SeptemberR!U43</f>
        <v>78</v>
      </c>
      <c r="N54" s="8">
        <f>SeptemberR!G52</f>
        <v>160</v>
      </c>
      <c r="O54" s="8">
        <f>SeptemberR!O52</f>
        <v>1291</v>
      </c>
      <c r="P54" s="8">
        <f>SeptemberR!P52</f>
        <v>7</v>
      </c>
      <c r="Q54" s="8">
        <f>SeptemberR!Q52</f>
        <v>4</v>
      </c>
      <c r="R54" s="8">
        <f>SeptemberR!R52</f>
        <v>1</v>
      </c>
      <c r="S54" s="8">
        <f>SeptemberR!E52</f>
        <v>447</v>
      </c>
      <c r="T54" s="8">
        <f>SeptemberR!F52</f>
        <v>413</v>
      </c>
    </row>
    <row r="55" spans="1:20">
      <c r="A55" s="7" t="s">
        <v>57</v>
      </c>
      <c r="B55" s="7">
        <f>'YTD Totals'!B55</f>
        <v>10330</v>
      </c>
      <c r="C55" s="7">
        <f>August!D55</f>
        <v>10374</v>
      </c>
      <c r="D55" s="7">
        <f>SeptemberR!I53</f>
        <v>10372</v>
      </c>
      <c r="E55" s="7">
        <f>SeptemberR!J53</f>
        <v>2</v>
      </c>
      <c r="F55" s="7">
        <f>SeptemberR!K53</f>
        <v>4</v>
      </c>
      <c r="G55" s="7">
        <f>SeptemberR!L53</f>
        <v>10192</v>
      </c>
      <c r="H55" s="7">
        <f>SeptemberR!M53</f>
        <v>2</v>
      </c>
      <c r="I55" s="7">
        <f>SeptemberR!N53</f>
        <v>1</v>
      </c>
      <c r="J55" s="7">
        <f>SeptemberR!B53</f>
        <v>266</v>
      </c>
      <c r="K55" s="7">
        <f>SeptemberR!C53</f>
        <v>138</v>
      </c>
      <c r="L55" s="7">
        <f>SeptemberR!D53</f>
        <v>128</v>
      </c>
      <c r="M55" s="7">
        <f>SeptemberR!U44</f>
        <v>3</v>
      </c>
      <c r="N55" s="7">
        <f>SeptemberR!G53</f>
        <v>22</v>
      </c>
      <c r="O55" s="7">
        <f>SeptemberR!O53</f>
        <v>292</v>
      </c>
      <c r="P55" s="7">
        <f>SeptemberR!P53</f>
        <v>1</v>
      </c>
      <c r="Q55" s="7">
        <f>SeptemberR!Q53</f>
        <v>0</v>
      </c>
      <c r="R55" s="7">
        <f>SeptemberR!R53</f>
        <v>0</v>
      </c>
      <c r="S55" s="7">
        <f>SeptemberR!E53</f>
        <v>25</v>
      </c>
      <c r="T55" s="7">
        <f>SeptemberR!F53</f>
        <v>156</v>
      </c>
    </row>
    <row r="56" spans="1:20">
      <c r="A56" s="8" t="s">
        <v>58</v>
      </c>
      <c r="B56" s="8">
        <f>'YTD Totals'!B56</f>
        <v>14521</v>
      </c>
      <c r="C56" s="8">
        <f>August!D56</f>
        <v>14589</v>
      </c>
      <c r="D56" s="8">
        <f>SeptemberR!I54</f>
        <v>14678</v>
      </c>
      <c r="E56" s="8">
        <f>SeptemberR!J54</f>
        <v>125</v>
      </c>
      <c r="F56" s="8">
        <f>SeptemberR!K54</f>
        <v>42</v>
      </c>
      <c r="G56" s="8">
        <f>SeptemberR!L54</f>
        <v>14576</v>
      </c>
      <c r="H56" s="8">
        <f>SeptemberR!M54</f>
        <v>45</v>
      </c>
      <c r="I56" s="8">
        <f>SeptemberR!N54</f>
        <v>12</v>
      </c>
      <c r="J56" s="8">
        <f>SeptemberR!B54</f>
        <v>523</v>
      </c>
      <c r="K56" s="8">
        <f>SeptemberR!C54</f>
        <v>111</v>
      </c>
      <c r="L56" s="8">
        <f>SeptemberR!D54</f>
        <v>412</v>
      </c>
      <c r="M56" s="8">
        <f>SeptemberR!U45</f>
        <v>18</v>
      </c>
      <c r="N56" s="8">
        <f>SeptemberR!G54</f>
        <v>43</v>
      </c>
      <c r="O56" s="8">
        <f>SeptemberR!O54</f>
        <v>724</v>
      </c>
      <c r="P56" s="8">
        <f>SeptemberR!P54</f>
        <v>3</v>
      </c>
      <c r="Q56" s="8">
        <f>SeptemberR!Q54</f>
        <v>1</v>
      </c>
      <c r="R56" s="8">
        <f>SeptemberR!R54</f>
        <v>0</v>
      </c>
      <c r="S56" s="8">
        <f>SeptemberR!E54</f>
        <v>155</v>
      </c>
      <c r="T56" s="8">
        <f>SeptemberR!F54</f>
        <v>50</v>
      </c>
    </row>
    <row r="57" spans="1:20">
      <c r="A57" s="7" t="s">
        <v>59</v>
      </c>
      <c r="B57" s="7">
        <f>'YTD Totals'!B57</f>
        <v>14622</v>
      </c>
      <c r="C57" s="7">
        <f>August!D57</f>
        <v>14670</v>
      </c>
      <c r="D57" s="7">
        <f>SeptemberR!I55</f>
        <v>14644</v>
      </c>
      <c r="E57" s="7">
        <f>SeptemberR!J55</f>
        <v>9</v>
      </c>
      <c r="F57" s="7">
        <f>SeptemberR!K55</f>
        <v>35</v>
      </c>
      <c r="G57" s="7">
        <f>SeptemberR!L55</f>
        <v>14230</v>
      </c>
      <c r="H57" s="7">
        <f>SeptemberR!M55</f>
        <v>4</v>
      </c>
      <c r="I57" s="7">
        <f>SeptemberR!N55</f>
        <v>11</v>
      </c>
      <c r="J57" s="7">
        <f>SeptemberR!B55</f>
        <v>330</v>
      </c>
      <c r="K57" s="7">
        <f>SeptemberR!C55</f>
        <v>190</v>
      </c>
      <c r="L57" s="7">
        <f>SeptemberR!D55</f>
        <v>140</v>
      </c>
      <c r="M57" s="7">
        <f>SeptemberR!U46</f>
        <v>46</v>
      </c>
      <c r="N57" s="7">
        <f>SeptemberR!G55</f>
        <v>41</v>
      </c>
      <c r="O57" s="7">
        <f>SeptemberR!O55</f>
        <v>777</v>
      </c>
      <c r="P57" s="7">
        <f>SeptemberR!P55</f>
        <v>4</v>
      </c>
      <c r="Q57" s="7">
        <f>SeptemberR!Q55</f>
        <v>2</v>
      </c>
      <c r="R57" s="7">
        <f>SeptemberR!R55</f>
        <v>0</v>
      </c>
      <c r="S57" s="7">
        <f>SeptemberR!E55</f>
        <v>148</v>
      </c>
      <c r="T57" s="7">
        <f>SeptemberR!F55</f>
        <v>184</v>
      </c>
    </row>
    <row r="58" spans="1:20">
      <c r="A58" s="6" t="s">
        <v>68</v>
      </c>
      <c r="B58" s="6">
        <f>'YTD Totals'!B58</f>
        <v>1060029</v>
      </c>
      <c r="C58" s="6">
        <f t="shared" ref="C58:T58" si="4">SUM(C46:C57)+SUM(C17:C44)+SUM(C2:C15)</f>
        <v>1024388</v>
      </c>
      <c r="D58" s="6">
        <f t="shared" si="4"/>
        <v>1061380</v>
      </c>
      <c r="E58" s="6">
        <f t="shared" si="4"/>
        <v>44174</v>
      </c>
      <c r="F58" s="6">
        <f t="shared" si="4"/>
        <v>7062</v>
      </c>
      <c r="G58" s="6"/>
      <c r="H58" s="6"/>
      <c r="I58" s="6"/>
      <c r="J58" s="6">
        <f t="shared" si="4"/>
        <v>79423</v>
      </c>
      <c r="K58" s="6">
        <f t="shared" si="4"/>
        <v>36321</v>
      </c>
      <c r="L58" s="6">
        <f t="shared" si="4"/>
        <v>43102</v>
      </c>
      <c r="M58" s="6">
        <f>SUM(M2:M57)</f>
        <v>7653</v>
      </c>
      <c r="N58" s="6">
        <f t="shared" si="4"/>
        <v>8406</v>
      </c>
      <c r="O58" s="6">
        <f t="shared" si="4"/>
        <v>123719</v>
      </c>
      <c r="P58" s="6">
        <f>SUM(Q46:Q57)+SUM(Q17:Q44)+SUM(Q2:Q15)</f>
        <v>364</v>
      </c>
      <c r="Q58" s="6">
        <f>SUM(P46:P57)+SUM(P17:P44)+SUM(P2:P15)</f>
        <v>479</v>
      </c>
      <c r="R58" s="6">
        <f t="shared" si="4"/>
        <v>114</v>
      </c>
      <c r="S58" s="6">
        <f t="shared" si="4"/>
        <v>13560</v>
      </c>
      <c r="T58" s="6">
        <f t="shared" si="4"/>
        <v>13560</v>
      </c>
    </row>
  </sheetData>
  <sheetProtection autoFilter="0"/>
  <autoFilter ref="A1:T58" xr:uid="{00000000-0009-0000-0000-000007000000}"/>
  <dataValidations count="1">
    <dataValidation allowBlank="1" showInputMessage="1" showErrorMessage="1" prompt="If your library has 10 copies of THE BRETHREN by John Grisham on the same bibliographic record, you have 1 title and 2 items" sqref="G1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</v>
      </c>
      <c r="I1" t="s">
        <v>169</v>
      </c>
      <c r="J1" t="s">
        <v>60</v>
      </c>
      <c r="K1" t="s">
        <v>61</v>
      </c>
      <c r="L1" t="s">
        <v>62</v>
      </c>
      <c r="M1" t="s">
        <v>63</v>
      </c>
      <c r="N1" t="s">
        <v>170</v>
      </c>
      <c r="O1" t="s">
        <v>76</v>
      </c>
      <c r="P1" t="s">
        <v>77</v>
      </c>
      <c r="Q1" t="s">
        <v>172</v>
      </c>
      <c r="R1" t="s">
        <v>78</v>
      </c>
      <c r="T1" s="28" t="s">
        <v>89</v>
      </c>
      <c r="U1" s="29" t="s">
        <v>90</v>
      </c>
    </row>
    <row r="2" spans="1:21">
      <c r="A2" t="s">
        <v>7</v>
      </c>
      <c r="B2">
        <v>5617</v>
      </c>
      <c r="C2">
        <v>2705</v>
      </c>
      <c r="D2">
        <v>2912</v>
      </c>
      <c r="E2">
        <v>952</v>
      </c>
      <c r="F2">
        <v>930</v>
      </c>
      <c r="G2">
        <v>524</v>
      </c>
      <c r="H2">
        <v>60495</v>
      </c>
      <c r="I2">
        <v>60617</v>
      </c>
      <c r="J2">
        <v>361</v>
      </c>
      <c r="K2">
        <v>239</v>
      </c>
      <c r="L2">
        <v>59262</v>
      </c>
      <c r="M2">
        <v>200</v>
      </c>
      <c r="N2">
        <v>129</v>
      </c>
      <c r="O2">
        <v>6633</v>
      </c>
      <c r="P2">
        <v>48</v>
      </c>
      <c r="Q2">
        <v>20</v>
      </c>
      <c r="R2">
        <v>2</v>
      </c>
      <c r="T2" s="30" t="s">
        <v>91</v>
      </c>
      <c r="U2" s="63">
        <v>506</v>
      </c>
    </row>
    <row r="3" spans="1:21">
      <c r="A3" t="s">
        <v>8</v>
      </c>
      <c r="B3">
        <v>1698</v>
      </c>
      <c r="C3">
        <v>884</v>
      </c>
      <c r="D3">
        <v>814</v>
      </c>
      <c r="E3">
        <v>295</v>
      </c>
      <c r="F3">
        <v>504</v>
      </c>
      <c r="G3">
        <v>196</v>
      </c>
      <c r="H3">
        <v>26426</v>
      </c>
      <c r="I3">
        <v>26597</v>
      </c>
      <c r="J3">
        <v>251</v>
      </c>
      <c r="K3">
        <v>80</v>
      </c>
      <c r="L3">
        <v>26110</v>
      </c>
      <c r="M3">
        <v>93</v>
      </c>
      <c r="N3">
        <v>53</v>
      </c>
      <c r="O3">
        <v>4100</v>
      </c>
      <c r="P3">
        <v>10</v>
      </c>
      <c r="Q3">
        <v>9</v>
      </c>
      <c r="R3">
        <v>0</v>
      </c>
      <c r="T3" s="30" t="s">
        <v>92</v>
      </c>
      <c r="U3" s="63">
        <v>250</v>
      </c>
    </row>
    <row r="4" spans="1:21">
      <c r="A4" t="s">
        <v>9</v>
      </c>
      <c r="B4">
        <v>8778</v>
      </c>
      <c r="C4">
        <v>3282</v>
      </c>
      <c r="D4">
        <v>5496</v>
      </c>
      <c r="E4">
        <v>658</v>
      </c>
      <c r="F4">
        <v>1133</v>
      </c>
      <c r="G4">
        <v>641</v>
      </c>
      <c r="H4">
        <v>67266</v>
      </c>
      <c r="I4">
        <v>66971</v>
      </c>
      <c r="J4">
        <v>554</v>
      </c>
      <c r="K4">
        <v>849</v>
      </c>
      <c r="L4">
        <v>63353</v>
      </c>
      <c r="M4">
        <v>314</v>
      </c>
      <c r="N4">
        <v>99</v>
      </c>
      <c r="O4">
        <v>6956</v>
      </c>
      <c r="P4">
        <v>24</v>
      </c>
      <c r="Q4">
        <v>31</v>
      </c>
      <c r="R4">
        <v>3</v>
      </c>
      <c r="T4" s="30" t="s">
        <v>93</v>
      </c>
      <c r="U4" s="63">
        <v>5</v>
      </c>
    </row>
    <row r="5" spans="1:21">
      <c r="A5" t="s">
        <v>10</v>
      </c>
      <c r="B5">
        <v>168</v>
      </c>
      <c r="C5">
        <v>105</v>
      </c>
      <c r="D5">
        <v>63</v>
      </c>
      <c r="E5">
        <v>75</v>
      </c>
      <c r="F5">
        <v>24</v>
      </c>
      <c r="G5">
        <v>14</v>
      </c>
      <c r="H5">
        <v>11965</v>
      </c>
      <c r="I5">
        <v>11979</v>
      </c>
      <c r="J5">
        <v>18</v>
      </c>
      <c r="K5">
        <v>4</v>
      </c>
      <c r="L5">
        <v>11701</v>
      </c>
      <c r="M5">
        <v>6</v>
      </c>
      <c r="N5">
        <v>1</v>
      </c>
      <c r="O5">
        <v>165</v>
      </c>
      <c r="P5">
        <v>0</v>
      </c>
      <c r="Q5">
        <v>0</v>
      </c>
      <c r="R5">
        <v>0</v>
      </c>
      <c r="T5" s="30" t="s">
        <v>94</v>
      </c>
      <c r="U5" s="63">
        <v>962</v>
      </c>
    </row>
    <row r="6" spans="1:21">
      <c r="A6" t="s">
        <v>11</v>
      </c>
      <c r="B6">
        <v>6175</v>
      </c>
      <c r="C6">
        <v>2936</v>
      </c>
      <c r="D6">
        <v>3239</v>
      </c>
      <c r="E6">
        <v>858</v>
      </c>
      <c r="F6">
        <v>996</v>
      </c>
      <c r="G6">
        <v>564</v>
      </c>
      <c r="H6">
        <v>57709</v>
      </c>
      <c r="I6">
        <v>58218</v>
      </c>
      <c r="J6">
        <v>641</v>
      </c>
      <c r="K6">
        <v>132</v>
      </c>
      <c r="L6">
        <v>55315</v>
      </c>
      <c r="M6">
        <v>409</v>
      </c>
      <c r="N6">
        <v>78</v>
      </c>
      <c r="O6">
        <v>12704</v>
      </c>
      <c r="P6">
        <v>47</v>
      </c>
      <c r="Q6">
        <v>22</v>
      </c>
      <c r="R6">
        <v>14</v>
      </c>
      <c r="T6" s="30" t="s">
        <v>95</v>
      </c>
      <c r="U6" s="63">
        <v>101</v>
      </c>
    </row>
    <row r="7" spans="1:21">
      <c r="A7" t="s">
        <v>12</v>
      </c>
      <c r="B7">
        <v>814</v>
      </c>
      <c r="C7">
        <v>561</v>
      </c>
      <c r="D7">
        <v>253</v>
      </c>
      <c r="E7">
        <v>120</v>
      </c>
      <c r="F7">
        <v>164</v>
      </c>
      <c r="G7">
        <v>69</v>
      </c>
      <c r="H7">
        <v>14147</v>
      </c>
      <c r="I7">
        <v>14139</v>
      </c>
      <c r="J7">
        <v>18</v>
      </c>
      <c r="K7">
        <v>26</v>
      </c>
      <c r="L7">
        <v>14050</v>
      </c>
      <c r="M7">
        <v>4</v>
      </c>
      <c r="N7">
        <v>6</v>
      </c>
      <c r="O7">
        <v>664</v>
      </c>
      <c r="P7">
        <v>4</v>
      </c>
      <c r="Q7">
        <v>4</v>
      </c>
      <c r="R7">
        <v>0</v>
      </c>
      <c r="T7" s="30" t="s">
        <v>96</v>
      </c>
      <c r="U7" s="63">
        <v>13</v>
      </c>
    </row>
    <row r="8" spans="1:21">
      <c r="A8" t="s">
        <v>13</v>
      </c>
      <c r="B8">
        <v>443</v>
      </c>
      <c r="C8">
        <v>405</v>
      </c>
      <c r="D8">
        <v>38</v>
      </c>
      <c r="E8">
        <v>42</v>
      </c>
      <c r="F8">
        <v>125</v>
      </c>
      <c r="G8">
        <v>46</v>
      </c>
      <c r="H8">
        <v>9613</v>
      </c>
      <c r="I8">
        <v>9609</v>
      </c>
      <c r="J8">
        <v>8</v>
      </c>
      <c r="K8">
        <v>12</v>
      </c>
      <c r="L8">
        <v>9455</v>
      </c>
      <c r="M8">
        <v>2</v>
      </c>
      <c r="N8">
        <v>4</v>
      </c>
      <c r="O8">
        <v>520</v>
      </c>
      <c r="P8">
        <v>0</v>
      </c>
      <c r="Q8">
        <v>1</v>
      </c>
      <c r="R8">
        <v>0</v>
      </c>
      <c r="T8" s="30" t="s">
        <v>97</v>
      </c>
      <c r="U8" s="63">
        <v>415</v>
      </c>
    </row>
    <row r="9" spans="1:21">
      <c r="A9" t="s">
        <v>14</v>
      </c>
      <c r="B9">
        <v>192</v>
      </c>
      <c r="C9">
        <v>147</v>
      </c>
      <c r="D9">
        <v>45</v>
      </c>
      <c r="E9">
        <v>47</v>
      </c>
      <c r="F9">
        <v>24</v>
      </c>
      <c r="G9">
        <v>37</v>
      </c>
      <c r="H9">
        <v>8217</v>
      </c>
      <c r="I9">
        <v>8254</v>
      </c>
      <c r="J9">
        <v>106</v>
      </c>
      <c r="K9">
        <v>69</v>
      </c>
      <c r="L9">
        <v>8133</v>
      </c>
      <c r="M9">
        <v>19</v>
      </c>
      <c r="N9">
        <v>11</v>
      </c>
      <c r="O9">
        <v>236</v>
      </c>
      <c r="P9">
        <v>1</v>
      </c>
      <c r="Q9">
        <v>1</v>
      </c>
      <c r="R9">
        <v>1</v>
      </c>
      <c r="T9" s="30" t="s">
        <v>98</v>
      </c>
      <c r="U9" s="63">
        <v>18</v>
      </c>
    </row>
    <row r="10" spans="1:21">
      <c r="A10" t="s">
        <v>15</v>
      </c>
      <c r="B10">
        <v>14</v>
      </c>
      <c r="C10">
        <v>8</v>
      </c>
      <c r="D10">
        <v>6</v>
      </c>
      <c r="E10">
        <v>28</v>
      </c>
      <c r="F10">
        <v>4</v>
      </c>
      <c r="G10">
        <v>3</v>
      </c>
      <c r="H10">
        <v>5362</v>
      </c>
      <c r="I10">
        <v>5362</v>
      </c>
      <c r="J10">
        <v>43</v>
      </c>
      <c r="K10">
        <v>43</v>
      </c>
      <c r="L10">
        <v>5282</v>
      </c>
      <c r="M10">
        <v>0</v>
      </c>
      <c r="N10">
        <v>0</v>
      </c>
      <c r="O10">
        <v>127</v>
      </c>
      <c r="P10">
        <v>0</v>
      </c>
      <c r="Q10">
        <v>0</v>
      </c>
      <c r="R10">
        <v>0</v>
      </c>
      <c r="T10" s="30" t="s">
        <v>99</v>
      </c>
      <c r="U10" s="63">
        <v>23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346</v>
      </c>
      <c r="I11">
        <v>37749</v>
      </c>
      <c r="J11">
        <v>37403</v>
      </c>
      <c r="K11">
        <v>0</v>
      </c>
      <c r="L11">
        <v>37749</v>
      </c>
      <c r="M11">
        <v>37340</v>
      </c>
      <c r="N11">
        <v>0</v>
      </c>
      <c r="O11">
        <v>4</v>
      </c>
      <c r="P11">
        <v>0</v>
      </c>
      <c r="Q11">
        <v>0</v>
      </c>
      <c r="R11">
        <v>0</v>
      </c>
      <c r="T11" s="30" t="s">
        <v>100</v>
      </c>
      <c r="U11" s="63">
        <v>10</v>
      </c>
    </row>
    <row r="12" spans="1:21">
      <c r="A12" t="s">
        <v>17</v>
      </c>
      <c r="B12">
        <v>119</v>
      </c>
      <c r="C12">
        <v>69</v>
      </c>
      <c r="D12">
        <v>50</v>
      </c>
      <c r="E12">
        <v>66</v>
      </c>
      <c r="F12">
        <v>65</v>
      </c>
      <c r="G12">
        <v>28</v>
      </c>
      <c r="H12">
        <v>2932</v>
      </c>
      <c r="I12">
        <v>2956</v>
      </c>
      <c r="J12">
        <v>28</v>
      </c>
      <c r="K12">
        <v>4</v>
      </c>
      <c r="L12">
        <v>2916</v>
      </c>
      <c r="M12">
        <v>14</v>
      </c>
      <c r="N12">
        <v>2</v>
      </c>
      <c r="O12">
        <v>504</v>
      </c>
      <c r="P12">
        <v>7</v>
      </c>
      <c r="Q12">
        <v>0</v>
      </c>
      <c r="R12">
        <v>1</v>
      </c>
      <c r="T12" s="30" t="s">
        <v>101</v>
      </c>
      <c r="U12" s="63">
        <v>0</v>
      </c>
    </row>
    <row r="13" spans="1:21">
      <c r="A13" t="s">
        <v>18</v>
      </c>
      <c r="B13">
        <v>464</v>
      </c>
      <c r="C13">
        <v>301</v>
      </c>
      <c r="D13">
        <v>163</v>
      </c>
      <c r="E13">
        <v>168</v>
      </c>
      <c r="F13">
        <v>181</v>
      </c>
      <c r="G13">
        <v>61</v>
      </c>
      <c r="H13">
        <v>4717</v>
      </c>
      <c r="I13">
        <v>4780</v>
      </c>
      <c r="J13">
        <v>71</v>
      </c>
      <c r="K13">
        <v>8</v>
      </c>
      <c r="L13">
        <v>4706</v>
      </c>
      <c r="M13">
        <v>34</v>
      </c>
      <c r="N13">
        <v>5</v>
      </c>
      <c r="O13">
        <v>540</v>
      </c>
      <c r="P13">
        <v>2</v>
      </c>
      <c r="Q13">
        <v>2</v>
      </c>
      <c r="R13">
        <v>0</v>
      </c>
      <c r="T13" s="30" t="s">
        <v>102</v>
      </c>
      <c r="U13" s="63">
        <v>8</v>
      </c>
    </row>
    <row r="14" spans="1:21">
      <c r="A14" t="s">
        <v>19</v>
      </c>
      <c r="B14">
        <v>867</v>
      </c>
      <c r="C14">
        <v>614</v>
      </c>
      <c r="D14">
        <v>253</v>
      </c>
      <c r="E14">
        <v>320</v>
      </c>
      <c r="F14">
        <v>267</v>
      </c>
      <c r="G14">
        <v>99</v>
      </c>
      <c r="H14">
        <v>11964</v>
      </c>
      <c r="I14">
        <v>11870</v>
      </c>
      <c r="J14">
        <v>92</v>
      </c>
      <c r="K14">
        <v>186</v>
      </c>
      <c r="L14">
        <v>11589</v>
      </c>
      <c r="M14">
        <v>40</v>
      </c>
      <c r="N14">
        <v>62</v>
      </c>
      <c r="O14">
        <v>1209</v>
      </c>
      <c r="P14">
        <v>4</v>
      </c>
      <c r="Q14">
        <v>4</v>
      </c>
      <c r="R14">
        <v>3</v>
      </c>
      <c r="T14" s="30" t="s">
        <v>103</v>
      </c>
      <c r="U14" s="63">
        <v>95</v>
      </c>
    </row>
    <row r="15" spans="1:21">
      <c r="A15" t="s">
        <v>20</v>
      </c>
      <c r="B15">
        <v>606</v>
      </c>
      <c r="C15">
        <v>322</v>
      </c>
      <c r="D15">
        <v>284</v>
      </c>
      <c r="E15">
        <v>199</v>
      </c>
      <c r="F15">
        <v>164</v>
      </c>
      <c r="G15">
        <v>81</v>
      </c>
      <c r="H15">
        <v>7205</v>
      </c>
      <c r="I15">
        <v>7265</v>
      </c>
      <c r="J15">
        <v>91</v>
      </c>
      <c r="K15">
        <v>31</v>
      </c>
      <c r="L15">
        <v>7117</v>
      </c>
      <c r="M15">
        <v>36</v>
      </c>
      <c r="N15">
        <v>8</v>
      </c>
      <c r="O15">
        <v>825</v>
      </c>
      <c r="P15">
        <v>5</v>
      </c>
      <c r="Q15">
        <v>1</v>
      </c>
      <c r="R15">
        <v>0</v>
      </c>
      <c r="T15" s="30" t="s">
        <v>104</v>
      </c>
      <c r="U15" s="63">
        <v>34</v>
      </c>
    </row>
    <row r="16" spans="1:21">
      <c r="A16" t="s">
        <v>21</v>
      </c>
      <c r="B16">
        <v>110</v>
      </c>
      <c r="C16">
        <v>76</v>
      </c>
      <c r="D16">
        <v>34</v>
      </c>
      <c r="E16">
        <v>85</v>
      </c>
      <c r="F16">
        <v>20</v>
      </c>
      <c r="G16">
        <v>20</v>
      </c>
      <c r="H16">
        <v>9030</v>
      </c>
      <c r="I16">
        <v>9048</v>
      </c>
      <c r="J16">
        <v>19</v>
      </c>
      <c r="K16">
        <v>1</v>
      </c>
      <c r="L16">
        <v>8904</v>
      </c>
      <c r="M16">
        <v>11</v>
      </c>
      <c r="N16">
        <v>0</v>
      </c>
      <c r="O16">
        <v>422</v>
      </c>
      <c r="P16">
        <v>0</v>
      </c>
      <c r="Q16">
        <v>1</v>
      </c>
      <c r="R16">
        <v>0</v>
      </c>
      <c r="T16" s="30" t="s">
        <v>105</v>
      </c>
      <c r="U16" s="63">
        <v>415</v>
      </c>
    </row>
    <row r="17" spans="1:21">
      <c r="A17" t="s">
        <v>22</v>
      </c>
      <c r="B17">
        <v>1224</v>
      </c>
      <c r="C17">
        <v>640</v>
      </c>
      <c r="D17">
        <v>584</v>
      </c>
      <c r="E17">
        <v>365</v>
      </c>
      <c r="F17">
        <v>427</v>
      </c>
      <c r="G17">
        <v>131</v>
      </c>
      <c r="H17">
        <v>16146</v>
      </c>
      <c r="I17">
        <v>16166</v>
      </c>
      <c r="J17">
        <v>150</v>
      </c>
      <c r="K17">
        <v>130</v>
      </c>
      <c r="L17">
        <v>15921</v>
      </c>
      <c r="M17">
        <v>78</v>
      </c>
      <c r="N17">
        <v>25</v>
      </c>
      <c r="O17">
        <v>2327</v>
      </c>
      <c r="P17">
        <v>6</v>
      </c>
      <c r="Q17">
        <v>6</v>
      </c>
      <c r="R17">
        <v>1</v>
      </c>
      <c r="T17" s="30" t="s">
        <v>175</v>
      </c>
      <c r="U17" s="63">
        <v>19</v>
      </c>
    </row>
    <row r="18" spans="1:21">
      <c r="A18" t="s">
        <v>23</v>
      </c>
      <c r="B18">
        <v>851</v>
      </c>
      <c r="C18">
        <v>216</v>
      </c>
      <c r="D18">
        <v>635</v>
      </c>
      <c r="E18">
        <v>124</v>
      </c>
      <c r="F18">
        <v>130</v>
      </c>
      <c r="G18">
        <v>38</v>
      </c>
      <c r="H18">
        <v>11266</v>
      </c>
      <c r="I18">
        <v>11297</v>
      </c>
      <c r="J18">
        <v>31</v>
      </c>
      <c r="K18">
        <v>0</v>
      </c>
      <c r="L18">
        <v>11168</v>
      </c>
      <c r="M18">
        <v>3</v>
      </c>
      <c r="N18">
        <v>0</v>
      </c>
      <c r="O18">
        <v>119</v>
      </c>
      <c r="P18">
        <v>1</v>
      </c>
      <c r="Q18">
        <v>2</v>
      </c>
      <c r="R18">
        <v>0</v>
      </c>
      <c r="T18" s="30" t="s">
        <v>106</v>
      </c>
      <c r="U18" s="63">
        <v>18</v>
      </c>
    </row>
    <row r="19" spans="1:21">
      <c r="A19" t="s">
        <v>24</v>
      </c>
      <c r="B19">
        <v>636</v>
      </c>
      <c r="C19">
        <v>432</v>
      </c>
      <c r="D19">
        <v>204</v>
      </c>
      <c r="E19">
        <v>0</v>
      </c>
      <c r="F19">
        <v>227</v>
      </c>
      <c r="G19">
        <v>91</v>
      </c>
      <c r="H19">
        <v>31708</v>
      </c>
      <c r="I19">
        <v>31563</v>
      </c>
      <c r="J19">
        <v>128</v>
      </c>
      <c r="K19">
        <v>273</v>
      </c>
      <c r="L19">
        <v>30274</v>
      </c>
      <c r="M19">
        <v>31</v>
      </c>
      <c r="N19">
        <v>6</v>
      </c>
      <c r="O19">
        <v>2992</v>
      </c>
      <c r="P19">
        <v>3</v>
      </c>
      <c r="Q19">
        <v>7</v>
      </c>
      <c r="R19">
        <v>0</v>
      </c>
      <c r="T19" s="30" t="s">
        <v>107</v>
      </c>
      <c r="U19" s="63">
        <v>252</v>
      </c>
    </row>
    <row r="20" spans="1:21">
      <c r="A20" t="s">
        <v>173</v>
      </c>
      <c r="B20">
        <v>61</v>
      </c>
      <c r="C20">
        <v>31</v>
      </c>
      <c r="D20">
        <v>30</v>
      </c>
      <c r="E20">
        <v>0</v>
      </c>
      <c r="F20">
        <v>7</v>
      </c>
      <c r="G20">
        <v>27</v>
      </c>
      <c r="H20">
        <v>7099</v>
      </c>
      <c r="I20">
        <v>6969</v>
      </c>
      <c r="J20">
        <v>1</v>
      </c>
      <c r="K20">
        <v>131</v>
      </c>
      <c r="L20">
        <v>5779</v>
      </c>
      <c r="M20">
        <v>1</v>
      </c>
      <c r="N20">
        <v>79</v>
      </c>
      <c r="O20">
        <v>5631</v>
      </c>
      <c r="P20">
        <v>3</v>
      </c>
      <c r="Q20">
        <v>2</v>
      </c>
      <c r="R20">
        <v>1</v>
      </c>
      <c r="T20" s="30" t="s">
        <v>108</v>
      </c>
      <c r="U20" s="63">
        <v>1690</v>
      </c>
    </row>
    <row r="21" spans="1:21">
      <c r="A21" t="s">
        <v>25</v>
      </c>
      <c r="B21">
        <v>2282</v>
      </c>
      <c r="C21">
        <v>1429</v>
      </c>
      <c r="D21">
        <v>853</v>
      </c>
      <c r="E21">
        <v>407</v>
      </c>
      <c r="F21">
        <v>364</v>
      </c>
      <c r="G21">
        <v>314</v>
      </c>
      <c r="H21">
        <v>25779</v>
      </c>
      <c r="I21">
        <v>25863</v>
      </c>
      <c r="J21">
        <v>103</v>
      </c>
      <c r="K21">
        <v>19</v>
      </c>
      <c r="L21">
        <v>25225</v>
      </c>
      <c r="M21">
        <v>45</v>
      </c>
      <c r="N21">
        <v>1</v>
      </c>
      <c r="O21">
        <v>4360</v>
      </c>
      <c r="P21">
        <v>13</v>
      </c>
      <c r="Q21">
        <v>13</v>
      </c>
      <c r="R21">
        <v>0</v>
      </c>
      <c r="T21" s="30" t="s">
        <v>109</v>
      </c>
      <c r="U21" s="63">
        <v>47</v>
      </c>
    </row>
    <row r="22" spans="1:21">
      <c r="A22" t="s">
        <v>26</v>
      </c>
      <c r="B22">
        <v>87</v>
      </c>
      <c r="C22">
        <v>58</v>
      </c>
      <c r="D22">
        <v>29</v>
      </c>
      <c r="E22">
        <v>87</v>
      </c>
      <c r="F22">
        <v>11</v>
      </c>
      <c r="G22">
        <v>16</v>
      </c>
      <c r="H22">
        <v>13899</v>
      </c>
      <c r="I22">
        <v>14000</v>
      </c>
      <c r="J22">
        <v>118</v>
      </c>
      <c r="K22">
        <v>17</v>
      </c>
      <c r="L22">
        <v>13431</v>
      </c>
      <c r="M22">
        <v>54</v>
      </c>
      <c r="N22">
        <v>0</v>
      </c>
      <c r="O22">
        <v>1685</v>
      </c>
      <c r="P22">
        <v>2</v>
      </c>
      <c r="Q22">
        <v>1</v>
      </c>
      <c r="R22">
        <v>0</v>
      </c>
      <c r="T22" s="30" t="s">
        <v>110</v>
      </c>
      <c r="U22" s="63">
        <v>271</v>
      </c>
    </row>
    <row r="23" spans="1:21">
      <c r="A23" t="s">
        <v>27</v>
      </c>
      <c r="B23">
        <v>2652</v>
      </c>
      <c r="C23">
        <v>1392</v>
      </c>
      <c r="D23">
        <v>1260</v>
      </c>
      <c r="E23">
        <v>567</v>
      </c>
      <c r="F23">
        <v>365</v>
      </c>
      <c r="G23">
        <v>335</v>
      </c>
      <c r="H23">
        <v>22252</v>
      </c>
      <c r="I23">
        <v>21980</v>
      </c>
      <c r="J23">
        <v>189</v>
      </c>
      <c r="K23">
        <v>461</v>
      </c>
      <c r="L23">
        <v>21356</v>
      </c>
      <c r="M23">
        <v>116</v>
      </c>
      <c r="N23">
        <v>86</v>
      </c>
      <c r="O23">
        <v>3381</v>
      </c>
      <c r="P23">
        <v>29</v>
      </c>
      <c r="Q23">
        <v>9</v>
      </c>
      <c r="R23">
        <v>0</v>
      </c>
      <c r="T23" s="30" t="s">
        <v>111</v>
      </c>
      <c r="U23" s="63">
        <v>74</v>
      </c>
    </row>
    <row r="24" spans="1:21">
      <c r="A24" t="s">
        <v>28</v>
      </c>
      <c r="B24">
        <v>8034</v>
      </c>
      <c r="C24">
        <v>3600</v>
      </c>
      <c r="D24">
        <v>4434</v>
      </c>
      <c r="E24">
        <v>1205</v>
      </c>
      <c r="F24">
        <v>1432</v>
      </c>
      <c r="G24">
        <v>550</v>
      </c>
      <c r="H24">
        <v>90676</v>
      </c>
      <c r="I24">
        <v>91142</v>
      </c>
      <c r="J24">
        <v>775</v>
      </c>
      <c r="K24">
        <v>309</v>
      </c>
      <c r="L24">
        <v>82294</v>
      </c>
      <c r="M24">
        <v>328</v>
      </c>
      <c r="N24">
        <v>114</v>
      </c>
      <c r="O24">
        <v>17542</v>
      </c>
      <c r="P24">
        <v>55</v>
      </c>
      <c r="Q24">
        <v>22</v>
      </c>
      <c r="R24">
        <v>24</v>
      </c>
      <c r="T24" s="30" t="s">
        <v>112</v>
      </c>
      <c r="U24" s="63">
        <v>188</v>
      </c>
    </row>
    <row r="25" spans="1:21">
      <c r="A25" t="s">
        <v>29</v>
      </c>
      <c r="B25">
        <v>863</v>
      </c>
      <c r="C25">
        <v>464</v>
      </c>
      <c r="D25">
        <v>399</v>
      </c>
      <c r="E25">
        <v>261</v>
      </c>
      <c r="F25">
        <v>130</v>
      </c>
      <c r="G25">
        <v>84</v>
      </c>
      <c r="H25">
        <v>12934</v>
      </c>
      <c r="I25">
        <v>12971</v>
      </c>
      <c r="J25">
        <v>158</v>
      </c>
      <c r="K25">
        <v>121</v>
      </c>
      <c r="L25">
        <v>12745</v>
      </c>
      <c r="M25">
        <v>54</v>
      </c>
      <c r="N25">
        <v>31</v>
      </c>
      <c r="O25">
        <v>878</v>
      </c>
      <c r="P25">
        <v>3</v>
      </c>
      <c r="Q25">
        <v>3</v>
      </c>
      <c r="R25">
        <v>1</v>
      </c>
      <c r="T25" s="30" t="s">
        <v>113</v>
      </c>
      <c r="U25" s="63">
        <v>14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368</v>
      </c>
      <c r="P26">
        <v>9</v>
      </c>
      <c r="Q26">
        <v>0</v>
      </c>
      <c r="R26">
        <v>0</v>
      </c>
      <c r="T26" s="30" t="s">
        <v>114</v>
      </c>
      <c r="U26" s="63">
        <v>133</v>
      </c>
    </row>
    <row r="27" spans="1:21">
      <c r="A27" t="s">
        <v>31</v>
      </c>
      <c r="B27">
        <v>786</v>
      </c>
      <c r="C27">
        <v>429</v>
      </c>
      <c r="D27">
        <v>357</v>
      </c>
      <c r="E27">
        <v>118</v>
      </c>
      <c r="F27">
        <v>171</v>
      </c>
      <c r="G27">
        <v>89</v>
      </c>
      <c r="H27">
        <v>14208</v>
      </c>
      <c r="I27">
        <v>13837</v>
      </c>
      <c r="J27">
        <v>115</v>
      </c>
      <c r="K27">
        <v>486</v>
      </c>
      <c r="L27">
        <v>13604</v>
      </c>
      <c r="M27">
        <v>34</v>
      </c>
      <c r="N27">
        <v>68</v>
      </c>
      <c r="O27">
        <v>1047</v>
      </c>
      <c r="P27">
        <v>4</v>
      </c>
      <c r="Q27">
        <v>1</v>
      </c>
      <c r="R27">
        <v>2</v>
      </c>
      <c r="T27" s="30" t="s">
        <v>115</v>
      </c>
      <c r="U27" s="63">
        <v>152</v>
      </c>
    </row>
    <row r="28" spans="1:21">
      <c r="A28" t="s">
        <v>32</v>
      </c>
      <c r="B28">
        <v>469</v>
      </c>
      <c r="C28">
        <v>182</v>
      </c>
      <c r="D28">
        <v>287</v>
      </c>
      <c r="E28">
        <v>65</v>
      </c>
      <c r="F28">
        <v>59</v>
      </c>
      <c r="G28">
        <v>44</v>
      </c>
      <c r="H28">
        <v>3874</v>
      </c>
      <c r="I28">
        <v>3911</v>
      </c>
      <c r="J28">
        <v>42</v>
      </c>
      <c r="K28">
        <v>5</v>
      </c>
      <c r="L28">
        <v>3893</v>
      </c>
      <c r="M28">
        <v>20</v>
      </c>
      <c r="N28">
        <v>1</v>
      </c>
      <c r="O28">
        <v>592</v>
      </c>
      <c r="P28">
        <v>3</v>
      </c>
      <c r="Q28">
        <v>3</v>
      </c>
      <c r="R28">
        <v>0</v>
      </c>
      <c r="T28" s="30" t="s">
        <v>116</v>
      </c>
      <c r="U28" s="63">
        <v>13</v>
      </c>
    </row>
    <row r="29" spans="1:21">
      <c r="A29" t="s">
        <v>33</v>
      </c>
      <c r="B29">
        <v>2220</v>
      </c>
      <c r="C29">
        <v>1110</v>
      </c>
      <c r="D29">
        <v>1110</v>
      </c>
      <c r="E29">
        <v>459</v>
      </c>
      <c r="F29">
        <v>366</v>
      </c>
      <c r="G29">
        <v>229</v>
      </c>
      <c r="H29">
        <v>16821</v>
      </c>
      <c r="I29">
        <v>16460</v>
      </c>
      <c r="J29">
        <v>212</v>
      </c>
      <c r="K29">
        <v>573</v>
      </c>
      <c r="L29">
        <v>16311</v>
      </c>
      <c r="M29">
        <v>68</v>
      </c>
      <c r="N29">
        <v>114</v>
      </c>
      <c r="O29">
        <v>1796</v>
      </c>
      <c r="P29">
        <v>1</v>
      </c>
      <c r="Q29">
        <v>3</v>
      </c>
      <c r="R29">
        <v>0</v>
      </c>
      <c r="T29" s="30" t="s">
        <v>117</v>
      </c>
      <c r="U29" s="63">
        <v>14</v>
      </c>
    </row>
    <row r="30" spans="1:21">
      <c r="A30" t="s">
        <v>34</v>
      </c>
      <c r="B30">
        <v>6</v>
      </c>
      <c r="C30">
        <v>5</v>
      </c>
      <c r="D30">
        <v>1</v>
      </c>
      <c r="E30">
        <v>0</v>
      </c>
      <c r="F30">
        <v>0</v>
      </c>
      <c r="G30">
        <v>3</v>
      </c>
      <c r="H30">
        <v>760</v>
      </c>
      <c r="I30">
        <v>760</v>
      </c>
      <c r="J30">
        <v>0</v>
      </c>
      <c r="K30">
        <v>0</v>
      </c>
      <c r="L30">
        <v>684</v>
      </c>
      <c r="M30">
        <v>0</v>
      </c>
      <c r="N30">
        <v>0</v>
      </c>
      <c r="O30">
        <v>407</v>
      </c>
      <c r="P30">
        <v>0</v>
      </c>
      <c r="Q30">
        <v>1</v>
      </c>
      <c r="R30">
        <v>5</v>
      </c>
      <c r="T30" s="30" t="s">
        <v>118</v>
      </c>
      <c r="U30" s="63">
        <v>201</v>
      </c>
    </row>
    <row r="31" spans="1:21">
      <c r="A31" t="s">
        <v>35</v>
      </c>
      <c r="B31">
        <v>464</v>
      </c>
      <c r="C31">
        <v>126</v>
      </c>
      <c r="D31">
        <v>338</v>
      </c>
      <c r="E31">
        <v>199</v>
      </c>
      <c r="F31">
        <v>51</v>
      </c>
      <c r="G31">
        <v>47</v>
      </c>
      <c r="H31">
        <v>21198</v>
      </c>
      <c r="I31">
        <v>20242</v>
      </c>
      <c r="J31">
        <v>126</v>
      </c>
      <c r="K31">
        <v>1082</v>
      </c>
      <c r="L31">
        <v>19446</v>
      </c>
      <c r="M31">
        <v>34</v>
      </c>
      <c r="N31">
        <v>316</v>
      </c>
      <c r="O31">
        <v>557</v>
      </c>
      <c r="P31">
        <v>1</v>
      </c>
      <c r="Q31">
        <v>2</v>
      </c>
      <c r="R31">
        <v>3</v>
      </c>
      <c r="T31" s="30" t="s">
        <v>119</v>
      </c>
      <c r="U31" s="63">
        <v>52</v>
      </c>
    </row>
    <row r="32" spans="1:21">
      <c r="A32" t="s">
        <v>36</v>
      </c>
      <c r="B32">
        <v>2357</v>
      </c>
      <c r="C32">
        <v>1500</v>
      </c>
      <c r="D32">
        <v>857</v>
      </c>
      <c r="E32">
        <v>421</v>
      </c>
      <c r="F32">
        <v>348</v>
      </c>
      <c r="G32">
        <v>317</v>
      </c>
      <c r="H32">
        <v>23365</v>
      </c>
      <c r="I32">
        <v>23510</v>
      </c>
      <c r="J32">
        <v>208</v>
      </c>
      <c r="K32">
        <v>63</v>
      </c>
      <c r="L32">
        <v>23319</v>
      </c>
      <c r="M32">
        <v>88</v>
      </c>
      <c r="N32">
        <v>37</v>
      </c>
      <c r="O32">
        <v>2726</v>
      </c>
      <c r="P32">
        <v>15</v>
      </c>
      <c r="Q32">
        <v>5</v>
      </c>
      <c r="R32">
        <v>5</v>
      </c>
      <c r="T32" s="30" t="s">
        <v>120</v>
      </c>
      <c r="U32" s="63">
        <v>92</v>
      </c>
    </row>
    <row r="33" spans="1:21">
      <c r="A33" t="s">
        <v>37</v>
      </c>
      <c r="B33">
        <v>1483</v>
      </c>
      <c r="C33">
        <v>1076</v>
      </c>
      <c r="D33">
        <v>407</v>
      </c>
      <c r="E33">
        <v>395</v>
      </c>
      <c r="F33">
        <v>515</v>
      </c>
      <c r="G33">
        <v>203</v>
      </c>
      <c r="H33">
        <v>22883</v>
      </c>
      <c r="I33">
        <v>22899</v>
      </c>
      <c r="J33">
        <v>97</v>
      </c>
      <c r="K33">
        <v>81</v>
      </c>
      <c r="L33">
        <v>22647</v>
      </c>
      <c r="M33">
        <v>32</v>
      </c>
      <c r="N33">
        <v>28</v>
      </c>
      <c r="O33">
        <v>2619</v>
      </c>
      <c r="P33">
        <v>4</v>
      </c>
      <c r="Q33">
        <v>4</v>
      </c>
      <c r="R33">
        <v>0</v>
      </c>
      <c r="T33" s="30" t="s">
        <v>121</v>
      </c>
      <c r="U33" s="63">
        <v>405</v>
      </c>
    </row>
    <row r="34" spans="1:21">
      <c r="A34" t="s">
        <v>38</v>
      </c>
      <c r="B34">
        <v>870</v>
      </c>
      <c r="C34">
        <v>466</v>
      </c>
      <c r="D34">
        <v>404</v>
      </c>
      <c r="E34">
        <v>114</v>
      </c>
      <c r="F34">
        <v>209</v>
      </c>
      <c r="G34">
        <v>142</v>
      </c>
      <c r="H34">
        <v>10223</v>
      </c>
      <c r="I34">
        <v>10236</v>
      </c>
      <c r="J34">
        <v>76</v>
      </c>
      <c r="K34">
        <v>63</v>
      </c>
      <c r="L34">
        <v>10075</v>
      </c>
      <c r="M34">
        <v>7</v>
      </c>
      <c r="N34">
        <v>12</v>
      </c>
      <c r="O34">
        <v>1351</v>
      </c>
      <c r="P34">
        <v>7</v>
      </c>
      <c r="Q34">
        <v>6</v>
      </c>
      <c r="R34">
        <v>0</v>
      </c>
      <c r="T34" s="30" t="s">
        <v>122</v>
      </c>
      <c r="U34" s="63">
        <v>62</v>
      </c>
    </row>
    <row r="35" spans="1:21">
      <c r="A35" t="s">
        <v>39</v>
      </c>
      <c r="B35">
        <v>6365</v>
      </c>
      <c r="C35">
        <v>3234</v>
      </c>
      <c r="D35">
        <v>3131</v>
      </c>
      <c r="E35">
        <v>876</v>
      </c>
      <c r="F35">
        <v>739</v>
      </c>
      <c r="G35">
        <v>694</v>
      </c>
      <c r="H35">
        <v>66910</v>
      </c>
      <c r="I35">
        <v>66972</v>
      </c>
      <c r="J35">
        <v>378</v>
      </c>
      <c r="K35">
        <v>316</v>
      </c>
      <c r="L35">
        <v>64702</v>
      </c>
      <c r="M35">
        <v>150</v>
      </c>
      <c r="N35">
        <v>95</v>
      </c>
      <c r="O35">
        <v>13015</v>
      </c>
      <c r="P35">
        <v>53</v>
      </c>
      <c r="Q35">
        <v>45</v>
      </c>
      <c r="R35">
        <v>2</v>
      </c>
      <c r="T35" s="30" t="s">
        <v>123</v>
      </c>
      <c r="U35" s="63">
        <v>161</v>
      </c>
    </row>
    <row r="36" spans="1:21">
      <c r="A36" t="s">
        <v>40</v>
      </c>
      <c r="B36">
        <v>1040</v>
      </c>
      <c r="C36">
        <v>557</v>
      </c>
      <c r="D36">
        <v>483</v>
      </c>
      <c r="E36">
        <v>331</v>
      </c>
      <c r="F36">
        <v>173</v>
      </c>
      <c r="G36">
        <v>124</v>
      </c>
      <c r="H36">
        <v>21195</v>
      </c>
      <c r="I36">
        <v>21122</v>
      </c>
      <c r="J36">
        <v>50</v>
      </c>
      <c r="K36">
        <v>123</v>
      </c>
      <c r="L36">
        <v>20824</v>
      </c>
      <c r="M36">
        <v>9</v>
      </c>
      <c r="N36">
        <v>7</v>
      </c>
      <c r="O36">
        <v>1372</v>
      </c>
      <c r="P36">
        <v>4</v>
      </c>
      <c r="Q36">
        <v>4</v>
      </c>
      <c r="R36">
        <v>0</v>
      </c>
      <c r="T36" s="30" t="s">
        <v>124</v>
      </c>
      <c r="U36" s="63"/>
    </row>
    <row r="37" spans="1:21">
      <c r="A37" t="s">
        <v>41</v>
      </c>
      <c r="B37">
        <v>1943</v>
      </c>
      <c r="C37">
        <v>893</v>
      </c>
      <c r="D37">
        <v>1050</v>
      </c>
      <c r="E37">
        <v>355</v>
      </c>
      <c r="F37">
        <v>255</v>
      </c>
      <c r="G37">
        <v>255</v>
      </c>
      <c r="H37">
        <v>32210</v>
      </c>
      <c r="I37">
        <v>32296</v>
      </c>
      <c r="J37">
        <v>175</v>
      </c>
      <c r="K37">
        <v>89</v>
      </c>
      <c r="L37">
        <v>31103</v>
      </c>
      <c r="M37">
        <v>67</v>
      </c>
      <c r="N37">
        <v>64</v>
      </c>
      <c r="O37">
        <v>6008</v>
      </c>
      <c r="P37">
        <v>16</v>
      </c>
      <c r="Q37">
        <v>9</v>
      </c>
      <c r="R37">
        <v>31</v>
      </c>
      <c r="T37" s="30" t="s">
        <v>125</v>
      </c>
      <c r="U37" s="63">
        <v>9</v>
      </c>
    </row>
    <row r="38" spans="1:21">
      <c r="A38" t="s">
        <v>42</v>
      </c>
      <c r="B38">
        <v>127</v>
      </c>
      <c r="C38">
        <v>112</v>
      </c>
      <c r="D38">
        <v>15</v>
      </c>
      <c r="E38">
        <v>81</v>
      </c>
      <c r="F38">
        <v>50</v>
      </c>
      <c r="G38">
        <v>19</v>
      </c>
      <c r="H38">
        <v>8628</v>
      </c>
      <c r="I38">
        <v>8668</v>
      </c>
      <c r="J38">
        <v>40</v>
      </c>
      <c r="K38">
        <v>0</v>
      </c>
      <c r="L38">
        <v>8664</v>
      </c>
      <c r="M38">
        <v>25</v>
      </c>
      <c r="N38">
        <v>0</v>
      </c>
      <c r="O38">
        <v>222</v>
      </c>
      <c r="P38">
        <v>0</v>
      </c>
      <c r="Q38">
        <v>0</v>
      </c>
      <c r="R38">
        <v>0</v>
      </c>
      <c r="T38" s="30" t="s">
        <v>126</v>
      </c>
      <c r="U38" s="63">
        <v>19</v>
      </c>
    </row>
    <row r="39" spans="1:21">
      <c r="A39" t="s">
        <v>43</v>
      </c>
      <c r="B39">
        <v>486</v>
      </c>
      <c r="C39">
        <v>6</v>
      </c>
      <c r="D39">
        <v>480</v>
      </c>
      <c r="E39">
        <v>74</v>
      </c>
      <c r="F39">
        <v>23</v>
      </c>
      <c r="G39">
        <v>108</v>
      </c>
      <c r="H39">
        <v>10969</v>
      </c>
      <c r="I39">
        <v>11060</v>
      </c>
      <c r="J39">
        <v>126</v>
      </c>
      <c r="K39">
        <v>35</v>
      </c>
      <c r="L39">
        <v>9634</v>
      </c>
      <c r="M39">
        <v>24</v>
      </c>
      <c r="N39">
        <v>11</v>
      </c>
      <c r="O39">
        <v>233</v>
      </c>
      <c r="P39">
        <v>0</v>
      </c>
      <c r="Q39">
        <v>3</v>
      </c>
      <c r="R39">
        <v>0</v>
      </c>
      <c r="T39" s="30" t="s">
        <v>127</v>
      </c>
      <c r="U39" s="63">
        <v>61</v>
      </c>
    </row>
    <row r="40" spans="1:21">
      <c r="A40" t="s">
        <v>44</v>
      </c>
      <c r="B40">
        <v>2634</v>
      </c>
      <c r="C40">
        <v>1</v>
      </c>
      <c r="D40">
        <v>2633</v>
      </c>
      <c r="E40">
        <v>119</v>
      </c>
      <c r="F40">
        <v>48</v>
      </c>
      <c r="G40">
        <v>376</v>
      </c>
      <c r="H40">
        <v>19590</v>
      </c>
      <c r="I40">
        <v>19584</v>
      </c>
      <c r="J40">
        <v>7</v>
      </c>
      <c r="K40">
        <v>13</v>
      </c>
      <c r="L40">
        <v>15421</v>
      </c>
      <c r="M40">
        <v>2</v>
      </c>
      <c r="N40">
        <v>3</v>
      </c>
      <c r="O40">
        <v>665</v>
      </c>
      <c r="P40">
        <v>11</v>
      </c>
      <c r="Q40">
        <v>48</v>
      </c>
      <c r="R40">
        <v>8</v>
      </c>
      <c r="T40" s="30" t="s">
        <v>128</v>
      </c>
      <c r="U40" s="63">
        <v>231</v>
      </c>
    </row>
    <row r="41" spans="1:21">
      <c r="A41" t="s">
        <v>45</v>
      </c>
      <c r="B41">
        <v>97</v>
      </c>
      <c r="C41">
        <v>75</v>
      </c>
      <c r="D41">
        <v>22</v>
      </c>
      <c r="E41">
        <v>19</v>
      </c>
      <c r="F41">
        <v>44</v>
      </c>
      <c r="G41">
        <v>69</v>
      </c>
      <c r="H41">
        <v>3730</v>
      </c>
      <c r="I41">
        <v>3730</v>
      </c>
      <c r="J41">
        <v>0</v>
      </c>
      <c r="K41">
        <v>0</v>
      </c>
      <c r="L41">
        <v>3478</v>
      </c>
      <c r="M41">
        <v>0</v>
      </c>
      <c r="N41">
        <v>0</v>
      </c>
      <c r="O41">
        <v>363</v>
      </c>
      <c r="P41">
        <v>0</v>
      </c>
      <c r="Q41">
        <v>21</v>
      </c>
      <c r="R41">
        <v>0</v>
      </c>
      <c r="T41" s="30" t="s">
        <v>129</v>
      </c>
      <c r="U41" s="63">
        <v>88</v>
      </c>
    </row>
    <row r="42" spans="1:21">
      <c r="A42" t="s">
        <v>46</v>
      </c>
      <c r="B42">
        <v>185</v>
      </c>
      <c r="C42">
        <v>2</v>
      </c>
      <c r="D42">
        <v>183</v>
      </c>
      <c r="E42">
        <v>3</v>
      </c>
      <c r="F42">
        <v>7</v>
      </c>
      <c r="G42">
        <v>86</v>
      </c>
      <c r="H42">
        <v>4930</v>
      </c>
      <c r="I42">
        <v>4912</v>
      </c>
      <c r="J42">
        <v>0</v>
      </c>
      <c r="K42">
        <v>18</v>
      </c>
      <c r="L42">
        <v>4282</v>
      </c>
      <c r="M42">
        <v>0</v>
      </c>
      <c r="N42">
        <v>0</v>
      </c>
      <c r="O42">
        <v>203</v>
      </c>
      <c r="P42">
        <v>0</v>
      </c>
      <c r="Q42">
        <v>2</v>
      </c>
      <c r="R42">
        <v>1</v>
      </c>
      <c r="T42" s="30" t="s">
        <v>130</v>
      </c>
      <c r="U42" s="63">
        <v>387</v>
      </c>
    </row>
    <row r="43" spans="1:21">
      <c r="A43" t="s">
        <v>47</v>
      </c>
      <c r="B43">
        <v>241</v>
      </c>
      <c r="C43">
        <v>0</v>
      </c>
      <c r="D43">
        <v>241</v>
      </c>
      <c r="E43">
        <v>28</v>
      </c>
      <c r="F43">
        <v>1</v>
      </c>
      <c r="G43">
        <v>72</v>
      </c>
      <c r="H43">
        <v>13450</v>
      </c>
      <c r="I43">
        <v>13428</v>
      </c>
      <c r="J43">
        <v>1</v>
      </c>
      <c r="K43">
        <v>23</v>
      </c>
      <c r="L43">
        <v>9517</v>
      </c>
      <c r="M43">
        <v>0</v>
      </c>
      <c r="N43">
        <v>8</v>
      </c>
      <c r="O43">
        <v>209</v>
      </c>
      <c r="P43">
        <v>3</v>
      </c>
      <c r="Q43">
        <v>3</v>
      </c>
      <c r="R43">
        <v>0</v>
      </c>
      <c r="T43" s="30" t="s">
        <v>131</v>
      </c>
      <c r="U43" s="63">
        <v>78</v>
      </c>
    </row>
    <row r="44" spans="1:21">
      <c r="A44" t="s">
        <v>48</v>
      </c>
      <c r="B44">
        <v>186</v>
      </c>
      <c r="C44">
        <v>109</v>
      </c>
      <c r="D44">
        <v>77</v>
      </c>
      <c r="E44">
        <v>79</v>
      </c>
      <c r="F44">
        <v>64</v>
      </c>
      <c r="G44">
        <v>32</v>
      </c>
      <c r="H44">
        <v>7152</v>
      </c>
      <c r="I44">
        <v>7169</v>
      </c>
      <c r="J44">
        <v>35</v>
      </c>
      <c r="K44">
        <v>18</v>
      </c>
      <c r="L44">
        <v>7032</v>
      </c>
      <c r="M44">
        <v>4</v>
      </c>
      <c r="N44">
        <v>7</v>
      </c>
      <c r="O44">
        <v>377</v>
      </c>
      <c r="P44">
        <v>3</v>
      </c>
      <c r="Q44">
        <v>4</v>
      </c>
      <c r="R44">
        <v>0</v>
      </c>
      <c r="T44" s="30" t="s">
        <v>132</v>
      </c>
      <c r="U44" s="63">
        <v>3</v>
      </c>
    </row>
    <row r="45" spans="1:21">
      <c r="A45" t="s">
        <v>49</v>
      </c>
      <c r="B45">
        <v>407</v>
      </c>
      <c r="C45">
        <v>245</v>
      </c>
      <c r="D45">
        <v>162</v>
      </c>
      <c r="E45">
        <v>124</v>
      </c>
      <c r="F45">
        <v>90</v>
      </c>
      <c r="G45">
        <v>38</v>
      </c>
      <c r="H45">
        <v>7745</v>
      </c>
      <c r="I45">
        <v>7784</v>
      </c>
      <c r="J45">
        <v>44</v>
      </c>
      <c r="K45">
        <v>5</v>
      </c>
      <c r="L45">
        <v>7752</v>
      </c>
      <c r="M45">
        <v>12</v>
      </c>
      <c r="N45">
        <v>1</v>
      </c>
      <c r="O45">
        <v>262</v>
      </c>
      <c r="P45">
        <v>2</v>
      </c>
      <c r="Q45">
        <v>0</v>
      </c>
      <c r="R45">
        <v>0</v>
      </c>
      <c r="T45" s="30" t="s">
        <v>133</v>
      </c>
      <c r="U45" s="63">
        <v>18</v>
      </c>
    </row>
    <row r="46" spans="1:21" ht="15.75" thickBot="1">
      <c r="A46" t="s">
        <v>50</v>
      </c>
      <c r="B46">
        <v>1741</v>
      </c>
      <c r="C46">
        <v>806</v>
      </c>
      <c r="D46">
        <v>935</v>
      </c>
      <c r="E46">
        <v>468</v>
      </c>
      <c r="F46">
        <v>349</v>
      </c>
      <c r="G46">
        <v>221</v>
      </c>
      <c r="H46">
        <v>15431</v>
      </c>
      <c r="I46">
        <v>15525</v>
      </c>
      <c r="J46">
        <v>127</v>
      </c>
      <c r="K46">
        <v>33</v>
      </c>
      <c r="L46">
        <v>15459</v>
      </c>
      <c r="M46">
        <v>35</v>
      </c>
      <c r="N46">
        <v>15</v>
      </c>
      <c r="O46">
        <v>1452</v>
      </c>
      <c r="P46">
        <v>6</v>
      </c>
      <c r="Q46">
        <v>7</v>
      </c>
      <c r="R46">
        <v>1</v>
      </c>
      <c r="T46" s="32" t="s">
        <v>134</v>
      </c>
      <c r="U46" s="63">
        <v>46</v>
      </c>
    </row>
    <row r="47" spans="1:21" ht="15.75" thickTop="1">
      <c r="A47" t="s">
        <v>51</v>
      </c>
      <c r="B47">
        <v>4027</v>
      </c>
      <c r="C47">
        <v>1109</v>
      </c>
      <c r="D47">
        <v>2918</v>
      </c>
      <c r="E47">
        <v>508</v>
      </c>
      <c r="F47">
        <v>603</v>
      </c>
      <c r="G47">
        <v>306</v>
      </c>
      <c r="H47">
        <v>32149</v>
      </c>
      <c r="I47">
        <v>32074</v>
      </c>
      <c r="J47">
        <v>253</v>
      </c>
      <c r="K47">
        <v>328</v>
      </c>
      <c r="L47">
        <v>31114</v>
      </c>
      <c r="M47">
        <v>51</v>
      </c>
      <c r="N47">
        <v>114</v>
      </c>
      <c r="O47">
        <v>1702</v>
      </c>
      <c r="P47">
        <v>9</v>
      </c>
      <c r="Q47">
        <v>0</v>
      </c>
      <c r="R47">
        <v>1</v>
      </c>
      <c r="U47" s="31"/>
    </row>
    <row r="48" spans="1:21">
      <c r="A48" t="s">
        <v>52</v>
      </c>
      <c r="B48">
        <v>2126</v>
      </c>
      <c r="C48">
        <v>885</v>
      </c>
      <c r="D48">
        <v>1241</v>
      </c>
      <c r="E48">
        <v>430</v>
      </c>
      <c r="F48">
        <v>153</v>
      </c>
      <c r="G48">
        <v>256</v>
      </c>
      <c r="H48">
        <v>23253</v>
      </c>
      <c r="I48">
        <v>23225</v>
      </c>
      <c r="J48">
        <v>108</v>
      </c>
      <c r="K48">
        <v>136</v>
      </c>
      <c r="L48">
        <v>23117</v>
      </c>
      <c r="M48">
        <v>57</v>
      </c>
      <c r="N48">
        <v>15</v>
      </c>
      <c r="O48">
        <v>1867</v>
      </c>
      <c r="P48">
        <v>12</v>
      </c>
      <c r="Q48">
        <v>7</v>
      </c>
      <c r="R48">
        <v>1</v>
      </c>
    </row>
    <row r="49" spans="1:18">
      <c r="A49" t="s">
        <v>53</v>
      </c>
      <c r="B49">
        <v>1004</v>
      </c>
      <c r="C49">
        <v>326</v>
      </c>
      <c r="D49">
        <v>678</v>
      </c>
      <c r="E49">
        <v>93</v>
      </c>
      <c r="F49">
        <v>174</v>
      </c>
      <c r="G49">
        <v>119</v>
      </c>
      <c r="H49">
        <v>11076</v>
      </c>
      <c r="I49">
        <v>11037</v>
      </c>
      <c r="J49">
        <v>91</v>
      </c>
      <c r="K49">
        <v>130</v>
      </c>
      <c r="L49">
        <v>10465</v>
      </c>
      <c r="M49">
        <v>19</v>
      </c>
      <c r="N49">
        <v>19</v>
      </c>
      <c r="O49">
        <v>1150</v>
      </c>
      <c r="P49">
        <v>1</v>
      </c>
      <c r="Q49">
        <v>2</v>
      </c>
      <c r="R49">
        <v>0</v>
      </c>
    </row>
    <row r="50" spans="1:18">
      <c r="A50" t="s">
        <v>54</v>
      </c>
      <c r="B50">
        <v>1565</v>
      </c>
      <c r="C50">
        <v>877</v>
      </c>
      <c r="D50">
        <v>688</v>
      </c>
      <c r="E50">
        <v>398</v>
      </c>
      <c r="F50">
        <v>450</v>
      </c>
      <c r="G50">
        <v>254</v>
      </c>
      <c r="H50">
        <v>29827</v>
      </c>
      <c r="I50">
        <v>29956</v>
      </c>
      <c r="J50">
        <v>260</v>
      </c>
      <c r="K50">
        <v>131</v>
      </c>
      <c r="L50">
        <v>29567</v>
      </c>
      <c r="M50">
        <v>176</v>
      </c>
      <c r="N50">
        <v>23</v>
      </c>
      <c r="O50">
        <v>4880</v>
      </c>
      <c r="P50">
        <v>32</v>
      </c>
      <c r="Q50">
        <v>13</v>
      </c>
      <c r="R50">
        <v>2</v>
      </c>
    </row>
    <row r="51" spans="1:18">
      <c r="A51" t="s">
        <v>55</v>
      </c>
      <c r="B51">
        <v>419</v>
      </c>
      <c r="C51">
        <v>248</v>
      </c>
      <c r="D51">
        <v>171</v>
      </c>
      <c r="E51">
        <v>99</v>
      </c>
      <c r="F51">
        <v>121</v>
      </c>
      <c r="G51">
        <v>68</v>
      </c>
      <c r="H51">
        <v>11028</v>
      </c>
      <c r="I51">
        <v>11065</v>
      </c>
      <c r="J51">
        <v>41</v>
      </c>
      <c r="K51">
        <v>3</v>
      </c>
      <c r="L51">
        <v>10987</v>
      </c>
      <c r="M51">
        <v>4</v>
      </c>
      <c r="N51">
        <v>0</v>
      </c>
      <c r="O51">
        <v>668</v>
      </c>
      <c r="P51">
        <v>1</v>
      </c>
      <c r="Q51">
        <v>3</v>
      </c>
      <c r="R51">
        <v>0</v>
      </c>
    </row>
    <row r="52" spans="1:18">
      <c r="A52" t="s">
        <v>56</v>
      </c>
      <c r="B52">
        <v>2301</v>
      </c>
      <c r="C52">
        <v>826</v>
      </c>
      <c r="D52">
        <v>1475</v>
      </c>
      <c r="E52">
        <v>447</v>
      </c>
      <c r="F52">
        <v>413</v>
      </c>
      <c r="G52">
        <v>160</v>
      </c>
      <c r="H52">
        <v>22872</v>
      </c>
      <c r="I52">
        <v>22859</v>
      </c>
      <c r="J52">
        <v>69</v>
      </c>
      <c r="K52">
        <v>82</v>
      </c>
      <c r="L52">
        <v>22136</v>
      </c>
      <c r="M52">
        <v>46</v>
      </c>
      <c r="N52">
        <v>16</v>
      </c>
      <c r="O52">
        <v>1291</v>
      </c>
      <c r="P52">
        <v>7</v>
      </c>
      <c r="Q52">
        <v>4</v>
      </c>
      <c r="R52">
        <v>1</v>
      </c>
    </row>
    <row r="53" spans="1:18">
      <c r="A53" t="s">
        <v>57</v>
      </c>
      <c r="B53">
        <v>266</v>
      </c>
      <c r="C53">
        <v>138</v>
      </c>
      <c r="D53">
        <v>128</v>
      </c>
      <c r="E53">
        <v>25</v>
      </c>
      <c r="F53">
        <v>156</v>
      </c>
      <c r="G53">
        <v>22</v>
      </c>
      <c r="H53">
        <v>10374</v>
      </c>
      <c r="I53">
        <v>10372</v>
      </c>
      <c r="J53">
        <v>2</v>
      </c>
      <c r="K53">
        <v>4</v>
      </c>
      <c r="L53">
        <v>10192</v>
      </c>
      <c r="M53">
        <v>2</v>
      </c>
      <c r="N53">
        <v>1</v>
      </c>
      <c r="O53">
        <v>292</v>
      </c>
      <c r="P53">
        <v>1</v>
      </c>
      <c r="Q53">
        <v>0</v>
      </c>
      <c r="R53">
        <v>0</v>
      </c>
    </row>
    <row r="54" spans="1:18">
      <c r="A54" t="s">
        <v>58</v>
      </c>
      <c r="B54">
        <v>523</v>
      </c>
      <c r="C54">
        <v>111</v>
      </c>
      <c r="D54">
        <v>412</v>
      </c>
      <c r="E54">
        <v>155</v>
      </c>
      <c r="F54">
        <v>50</v>
      </c>
      <c r="G54">
        <v>43</v>
      </c>
      <c r="H54">
        <v>14595</v>
      </c>
      <c r="I54">
        <v>14678</v>
      </c>
      <c r="J54">
        <v>125</v>
      </c>
      <c r="K54">
        <v>42</v>
      </c>
      <c r="L54">
        <v>14576</v>
      </c>
      <c r="M54">
        <v>45</v>
      </c>
      <c r="N54">
        <v>12</v>
      </c>
      <c r="O54">
        <v>724</v>
      </c>
      <c r="P54">
        <v>3</v>
      </c>
      <c r="Q54">
        <v>1</v>
      </c>
      <c r="R54">
        <v>0</v>
      </c>
    </row>
    <row r="55" spans="1:18">
      <c r="A55" t="s">
        <v>59</v>
      </c>
      <c r="B55">
        <v>330</v>
      </c>
      <c r="C55">
        <v>190</v>
      </c>
      <c r="D55">
        <v>140</v>
      </c>
      <c r="E55">
        <v>148</v>
      </c>
      <c r="F55">
        <v>184</v>
      </c>
      <c r="G55">
        <v>41</v>
      </c>
      <c r="H55">
        <v>14670</v>
      </c>
      <c r="I55">
        <v>14644</v>
      </c>
      <c r="J55">
        <v>9</v>
      </c>
      <c r="K55">
        <v>35</v>
      </c>
      <c r="L55">
        <v>14230</v>
      </c>
      <c r="M55">
        <v>4</v>
      </c>
      <c r="N55">
        <v>11</v>
      </c>
      <c r="O55">
        <v>777</v>
      </c>
      <c r="P55">
        <v>4</v>
      </c>
      <c r="Q55">
        <v>2</v>
      </c>
      <c r="R55">
        <v>0</v>
      </c>
    </row>
  </sheetData>
  <sheetProtection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YTD Totals</vt:lpstr>
      <vt:lpstr>Items added summary</vt:lpstr>
      <vt:lpstr>Items weeded summary</vt:lpstr>
      <vt:lpstr>July</vt:lpstr>
      <vt:lpstr>JulyR</vt:lpstr>
      <vt:lpstr>August</vt:lpstr>
      <vt:lpstr>AugustR</vt:lpstr>
      <vt:lpstr>September</vt:lpstr>
      <vt:lpstr>SeptemberR</vt:lpstr>
      <vt:lpstr>October</vt:lpstr>
      <vt:lpstr>OctoberR</vt:lpstr>
      <vt:lpstr>November</vt:lpstr>
      <vt:lpstr>NovemberR</vt:lpstr>
      <vt:lpstr>December</vt:lpstr>
      <vt:lpstr>DecemberR</vt:lpstr>
      <vt:lpstr>January</vt:lpstr>
      <vt:lpstr>JanuaryR</vt:lpstr>
      <vt:lpstr>February</vt:lpstr>
      <vt:lpstr>FebruaryR</vt:lpstr>
      <vt:lpstr>March</vt:lpstr>
      <vt:lpstr>MarchR</vt:lpstr>
      <vt:lpstr>April</vt:lpstr>
      <vt:lpstr>AprilR</vt:lpstr>
      <vt:lpstr>May</vt:lpstr>
      <vt:lpstr>MayR</vt:lpstr>
      <vt:lpstr>June</vt:lpstr>
      <vt:lpstr>JuneR</vt:lpstr>
      <vt:lpstr>NEKLS Exceutive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2017-01-10T15:36:18Z</dcterms:created>
  <dcterms:modified xsi:type="dcterms:W3CDTF">2021-07-01T20:31:22Z</dcterms:modified>
</cp:coreProperties>
</file>